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68" windowHeight="9015" tabRatio="905" firstSheet="23" activeTab="26"/>
  </bookViews>
  <sheets>
    <sheet name="1.2022年收支平衡表" sheetId="315" r:id="rId1"/>
    <sheet name="2.2022年一般公共预算本级收入表" sheetId="316" r:id="rId2"/>
    <sheet name="3.2022年一般公共预算本级支出表" sheetId="317" r:id="rId3"/>
    <sheet name="4.支出总表" sheetId="308" r:id="rId4"/>
    <sheet name="5.支出明细" sheetId="331" r:id="rId5"/>
    <sheet name="6.基本支出经济分类" sheetId="332" r:id="rId6"/>
    <sheet name="7.三公经费预算表" sheetId="333" r:id="rId7"/>
    <sheet name="8.转移支付分项目" sheetId="330" r:id="rId8"/>
    <sheet name="9.一般公共预算税收返还和转移支付表（分地区）" sheetId="348" r:id="rId9"/>
    <sheet name="10.2021年政府一般债务余额情况表" sheetId="275" r:id="rId10"/>
    <sheet name="11.2021年地方政府一般债务分地区限额表" sheetId="276" r:id="rId11"/>
    <sheet name="12.2022年政府基金收支预算" sheetId="320" r:id="rId12"/>
    <sheet name="13.2022年政府性基金收入" sheetId="306" r:id="rId13"/>
    <sheet name="14.2022年县本级政府性基金支出" sheetId="307" r:id="rId14"/>
    <sheet name="15.2022年基金支出明细" sheetId="335" r:id="rId15"/>
    <sheet name="16.2022年政府性基金转移支付表分项目" sheetId="241" r:id="rId16"/>
    <sheet name="17.2022年政府性基金转移支付表（分地区）" sheetId="347" r:id="rId17"/>
    <sheet name="18.2021年政府专项债务余额情况表" sheetId="277" r:id="rId18"/>
    <sheet name="19.2021年政府专项债务分地区限额表" sheetId="278" r:id="rId19"/>
    <sheet name="20.2022年国有资本经营收支预算表" sheetId="336" r:id="rId20"/>
    <sheet name="21.2022年国有资本经营收入预算表" sheetId="337" r:id="rId21"/>
    <sheet name="22.2022年国有资本经营支出预算表" sheetId="338" r:id="rId22"/>
    <sheet name="23.2022年县本级国有资本经营支出预算表" sheetId="350" r:id="rId23"/>
    <sheet name="24.对下转移支付的国有资本经营预算转移支付表" sheetId="349" r:id="rId24"/>
    <sheet name="25.2022县级社会保险基金收支表" sheetId="344" r:id="rId25"/>
    <sheet name="26.2022县级社会保险基金收入表" sheetId="345" r:id="rId26"/>
    <sheet name="27.2022县级社会保险基金支出表" sheetId="346" r:id="rId27"/>
  </sheets>
  <externalReferences>
    <externalReference r:id="rId29"/>
    <externalReference r:id="rId30"/>
    <externalReference r:id="rId31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11" hidden="1">#REF!</definedName>
    <definedName name="_xlnm._FilterDatabase" localSheetId="10" hidden="1">'11.2021年地方政府一般债务分地区限额表'!$A$4:$C$4</definedName>
    <definedName name="_xlnm._FilterDatabase" localSheetId="18" hidden="1">'19.2021年政府专项债务分地区限额表'!$A$4:$C$5</definedName>
    <definedName name="_xlnm._FilterDatabase" localSheetId="4" hidden="1">'5.支出明细'!$A$4:$D$370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0">'1.2022年收支平衡表'!$A$1:$D$15</definedName>
    <definedName name="_xlnm.Print_Area" localSheetId="10">'11.2021年地方政府一般债务分地区限额表'!$A$1:$C$5</definedName>
    <definedName name="_xlnm.Print_Area" localSheetId="11">'12.2022年政府基金收支预算'!$A$1:$D$9</definedName>
    <definedName name="_xlnm.Print_Area" localSheetId="12">'13.2022年政府性基金收入'!$A$1:$C$12</definedName>
    <definedName name="_xlnm.Print_Area" localSheetId="13">'14.2022年县本级政府性基金支出'!$A$1:$C$20</definedName>
    <definedName name="_xlnm.Print_Area" localSheetId="15">'16.2022年政府性基金转移支付表分项目'!$A$1:$B$14</definedName>
    <definedName name="_xlnm.Print_Area" localSheetId="17">'18.2021年政府专项债务余额情况表'!$A$1:$B$10</definedName>
    <definedName name="_xlnm.Print_Area" localSheetId="18">'19.2021年政府专项债务分地区限额表'!$A$1:$C$5</definedName>
    <definedName name="_xlnm.Print_Area" localSheetId="1">'2.2022年一般公共预算本级收入表'!$A$1:$D$29</definedName>
    <definedName name="_xlnm.Print_Area" localSheetId="2">'3.2022年一般公共预算本级支出表'!$A$1:$D$29</definedName>
    <definedName name="_xlnm.Print_Area" localSheetId="3">'4.支出总表'!$A$1:$D$29</definedName>
    <definedName name="_xlnm.Print_Area" localSheetId="7">'8.转移支付分项目'!$A$1:$B$36</definedName>
    <definedName name="_xlnm.Print_Area" localSheetId="9">'10.2021年政府一般债务余额情况表'!$A$1:$B$10</definedName>
    <definedName name="_xlnm.Print_Area">#N/A</definedName>
    <definedName name="_xlnm.Print_Titles" localSheetId="7">'8.转移支付分项目'!$3:$5</definedName>
    <definedName name="_xlnm.Print_Titles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fullPrecision="0"/>
</workbook>
</file>

<file path=xl/sharedStrings.xml><?xml version="1.0" encoding="utf-8"?>
<sst xmlns="http://schemas.openxmlformats.org/spreadsheetml/2006/main" count="3349" uniqueCount="2732">
  <si>
    <t>表一</t>
  </si>
  <si>
    <t>2022年一般公共预算收支预算总表</t>
  </si>
  <si>
    <t>单位：万元</t>
  </si>
  <si>
    <r>
      <rPr>
        <sz val="12"/>
        <rFont val="宋体"/>
        <charset val="134"/>
      </rPr>
      <t xml:space="preserve">项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目</t>
    </r>
  </si>
  <si>
    <t>收入预算数</t>
  </si>
  <si>
    <t>支出预算数</t>
  </si>
  <si>
    <t>本级收入</t>
  </si>
  <si>
    <t>本级支出</t>
  </si>
  <si>
    <t>上级补助收入</t>
  </si>
  <si>
    <t>上解上级支出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</si>
  <si>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返还性收入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</si>
  <si>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一般性转移支付收入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</si>
  <si>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专项转移支付收入</t>
    </r>
  </si>
  <si>
    <t>上年结余收入</t>
  </si>
  <si>
    <t>地方政府一般债务还本支出</t>
  </si>
  <si>
    <t>调入预算稳定调节基金</t>
  </si>
  <si>
    <t>安排预算稳定调节基金</t>
  </si>
  <si>
    <t>地方政府一般债务转贷收入</t>
  </si>
  <si>
    <t>补充预算周转金</t>
  </si>
  <si>
    <t>调入资金</t>
  </si>
  <si>
    <t>调出资金</t>
  </si>
  <si>
    <t>收入总计</t>
  </si>
  <si>
    <t>支出总计</t>
  </si>
  <si>
    <t>表二</t>
  </si>
  <si>
    <t>2022年一般公共预算收入预算表</t>
  </si>
  <si>
    <r>
      <rPr>
        <sz val="12"/>
        <rFont val="宋体"/>
        <charset val="134"/>
      </rPr>
      <t xml:space="preserve">项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目</t>
    </r>
  </si>
  <si>
    <t>2021年执行数</t>
  </si>
  <si>
    <t>2022年预算数</t>
  </si>
  <si>
    <t>比上年增长%</t>
  </si>
  <si>
    <t>税收收入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</si>
  <si>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增值税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</si>
  <si>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企业所得税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</si>
  <si>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资源税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</si>
  <si>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个人所得税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</si>
  <si>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城市维护建设税等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</si>
  <si>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房产税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</si>
  <si>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印花税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</si>
  <si>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城镇土地使用税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</si>
  <si>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土地增值税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</si>
  <si>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车船税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</si>
  <si>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耕地占用税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</si>
  <si>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契税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</si>
  <si>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烟叶税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</si>
  <si>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环境保护税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</si>
  <si>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其他税收收入</t>
    </r>
  </si>
  <si>
    <t>非税收入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</si>
  <si>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专项收入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</si>
  <si>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行政事业性收费收入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</si>
  <si>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罚没收入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</si>
  <si>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国有资源(资产)有偿使用收入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</si>
  <si>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捐赠收入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</si>
  <si>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政府住房基金收入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</si>
  <si>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其他收入</t>
    </r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</si>
  <si>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计</t>
    </r>
  </si>
  <si>
    <t>2022年一般公共预算支出预算表</t>
  </si>
  <si>
    <t xml:space="preserve">           单位：万元</t>
  </si>
  <si>
    <t>项目</t>
  </si>
  <si>
    <t>2021年预算数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</si>
  <si>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</si>
  <si>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</si>
  <si>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</si>
  <si>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</si>
  <si>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</si>
  <si>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</si>
  <si>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</si>
  <si>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</si>
  <si>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</si>
  <si>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</si>
  <si>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</si>
  <si>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</si>
  <si>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</si>
  <si>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</si>
  <si>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</si>
  <si>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自然资源海洋气象等支出</t>
  </si>
  <si>
    <t>住房保障支出</t>
  </si>
  <si>
    <t>粮食物资储备支出</t>
  </si>
  <si>
    <t>灾害防治及应急管理支出</t>
  </si>
  <si>
    <t>预备费</t>
  </si>
  <si>
    <t>其他支出</t>
  </si>
  <si>
    <t>债务还本支出</t>
  </si>
  <si>
    <t>债务付息支出</t>
  </si>
  <si>
    <t>债务发行费用支出</t>
  </si>
  <si>
    <r>
      <rPr>
        <sz val="12"/>
        <rFont val="宋体"/>
        <charset val="134"/>
      </rPr>
      <t>合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计</t>
    </r>
  </si>
  <si>
    <t>表四</t>
  </si>
  <si>
    <t>2022年一般公共预算支出资金来源表</t>
  </si>
  <si>
    <t>科 目</t>
  </si>
  <si>
    <t>合 计</t>
  </si>
  <si>
    <t>当年财力
安排支出</t>
  </si>
  <si>
    <t>上级专项转移支付安排支出</t>
  </si>
  <si>
    <t>文化体育与传媒支出</t>
  </si>
  <si>
    <t>粮油物资储备支出</t>
  </si>
  <si>
    <t xml:space="preserve"> 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</si>
  <si>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</si>
  <si>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2022年一般公共预算支出表</t>
  </si>
  <si>
    <r>
      <rPr>
        <sz val="11"/>
        <rFont val="宋体"/>
        <charset val="134"/>
        <scheme val="minor"/>
      </rPr>
      <t xml:space="preserve">项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目</t>
    </r>
  </si>
  <si>
    <t>上年预算数</t>
  </si>
  <si>
    <t>上年执行数</t>
  </si>
  <si>
    <t>预算数</t>
  </si>
  <si>
    <t>代码</t>
  </si>
  <si>
    <t>名称</t>
  </si>
  <si>
    <t>金额</t>
  </si>
  <si>
    <t>为上年预算数的%</t>
  </si>
  <si>
    <t>为上年执行数的%</t>
  </si>
  <si>
    <t>201</t>
  </si>
  <si>
    <t>一般公共服务</t>
  </si>
  <si>
    <t>20101</t>
  </si>
  <si>
    <t xml:space="preserve">    人大事务</t>
  </si>
  <si>
    <t>2010101</t>
  </si>
  <si>
    <t xml:space="preserve">      行政运行</t>
  </si>
  <si>
    <t>2010102</t>
  </si>
  <si>
    <t xml:space="preserve">      一般行政管理事务</t>
  </si>
  <si>
    <t>2010103</t>
  </si>
  <si>
    <t xml:space="preserve">      机关服务</t>
  </si>
  <si>
    <t>2010104</t>
  </si>
  <si>
    <t xml:space="preserve">      人大会议</t>
  </si>
  <si>
    <t>2010105</t>
  </si>
  <si>
    <t xml:space="preserve">      人大立法</t>
  </si>
  <si>
    <t>2010106</t>
  </si>
  <si>
    <t xml:space="preserve">      人大监督</t>
  </si>
  <si>
    <t>2010107</t>
  </si>
  <si>
    <t xml:space="preserve">      人大代表履职能力提升</t>
  </si>
  <si>
    <t>2010108</t>
  </si>
  <si>
    <t xml:space="preserve">      代表工作</t>
  </si>
  <si>
    <t>2010109</t>
  </si>
  <si>
    <t xml:space="preserve">      人大信访工作</t>
  </si>
  <si>
    <t>2010150</t>
  </si>
  <si>
    <t xml:space="preserve">      事业运行</t>
  </si>
  <si>
    <t>2010199</t>
  </si>
  <si>
    <t xml:space="preserve">      其他人大事务支出</t>
  </si>
  <si>
    <t>20102</t>
  </si>
  <si>
    <t xml:space="preserve">    政协事务</t>
  </si>
  <si>
    <t>2010201</t>
  </si>
  <si>
    <t>2010202</t>
  </si>
  <si>
    <t>2010203</t>
  </si>
  <si>
    <t>2010204</t>
  </si>
  <si>
    <t xml:space="preserve">      政协会议</t>
  </si>
  <si>
    <t>2010205</t>
  </si>
  <si>
    <t xml:space="preserve">      委员视察</t>
  </si>
  <si>
    <t>2010206</t>
  </si>
  <si>
    <t xml:space="preserve">      参政议政</t>
  </si>
  <si>
    <t>2010250</t>
  </si>
  <si>
    <t>2010299</t>
  </si>
  <si>
    <t xml:space="preserve">      其他政协事务支出</t>
  </si>
  <si>
    <t>20103</t>
  </si>
  <si>
    <t xml:space="preserve">    政府办公厅(室)及相关机构事务</t>
  </si>
  <si>
    <t>2010301</t>
  </si>
  <si>
    <t>2010302</t>
  </si>
  <si>
    <t>2010303</t>
  </si>
  <si>
    <t>2010304</t>
  </si>
  <si>
    <t xml:space="preserve">      专项服务</t>
  </si>
  <si>
    <t>2010305</t>
  </si>
  <si>
    <t xml:space="preserve">      专项业务及机关事务管理</t>
  </si>
  <si>
    <t>2010306</t>
  </si>
  <si>
    <t xml:space="preserve">      政务公开审批</t>
  </si>
  <si>
    <t>2010308</t>
  </si>
  <si>
    <t xml:space="preserve">      信访事务</t>
  </si>
  <si>
    <t>2010309</t>
  </si>
  <si>
    <t xml:space="preserve">      参事事务</t>
  </si>
  <si>
    <t>2010350</t>
  </si>
  <si>
    <t>2010399</t>
  </si>
  <si>
    <t xml:space="preserve">      其他政府办公厅（室）及相关机构事务支出</t>
  </si>
  <si>
    <t>20104</t>
  </si>
  <si>
    <t xml:space="preserve">    发展与改革事务</t>
  </si>
  <si>
    <t>2010401</t>
  </si>
  <si>
    <t>2010402</t>
  </si>
  <si>
    <t>2010403</t>
  </si>
  <si>
    <t>2010404</t>
  </si>
  <si>
    <t xml:space="preserve">      战略规划与实施</t>
  </si>
  <si>
    <t>2010405</t>
  </si>
  <si>
    <t xml:space="preserve">      日常经济运行调节</t>
  </si>
  <si>
    <t>2010406</t>
  </si>
  <si>
    <t xml:space="preserve">      社会事业发展规划</t>
  </si>
  <si>
    <t>2010407</t>
  </si>
  <si>
    <t xml:space="preserve">      经济体制改革研究</t>
  </si>
  <si>
    <t>2010408</t>
  </si>
  <si>
    <t xml:space="preserve">      物价管理</t>
  </si>
  <si>
    <t>2010450</t>
  </si>
  <si>
    <t>2010499</t>
  </si>
  <si>
    <t xml:space="preserve">      其他发展与改革事务支出</t>
  </si>
  <si>
    <t>20105</t>
  </si>
  <si>
    <t xml:space="preserve">    统计信息事务</t>
  </si>
  <si>
    <t>2010501</t>
  </si>
  <si>
    <t>2010502</t>
  </si>
  <si>
    <t>2010503</t>
  </si>
  <si>
    <t>2010504</t>
  </si>
  <si>
    <t xml:space="preserve">      信息事务</t>
  </si>
  <si>
    <t>2010505</t>
  </si>
  <si>
    <t xml:space="preserve">      专项统计业务</t>
  </si>
  <si>
    <t>2010506</t>
  </si>
  <si>
    <t xml:space="preserve">      统计管理</t>
  </si>
  <si>
    <t>2010507</t>
  </si>
  <si>
    <t xml:space="preserve">      专项普查活动</t>
  </si>
  <si>
    <t>2010508</t>
  </si>
  <si>
    <t xml:space="preserve">      统计抽样调查</t>
  </si>
  <si>
    <t>2010550</t>
  </si>
  <si>
    <t>2010599</t>
  </si>
  <si>
    <t xml:space="preserve">      其他统计信息事务支出</t>
  </si>
  <si>
    <t>20106</t>
  </si>
  <si>
    <t xml:space="preserve">    财政事务</t>
  </si>
  <si>
    <t>2010601</t>
  </si>
  <si>
    <t>2010602</t>
  </si>
  <si>
    <t>2010603</t>
  </si>
  <si>
    <t>2010604</t>
  </si>
  <si>
    <t xml:space="preserve">      预算改革业务</t>
  </si>
  <si>
    <t>2010605</t>
  </si>
  <si>
    <t xml:space="preserve">      财政国库业务</t>
  </si>
  <si>
    <t>2010606</t>
  </si>
  <si>
    <t xml:space="preserve">      财政监察</t>
  </si>
  <si>
    <t>2010607</t>
  </si>
  <si>
    <t xml:space="preserve">      信息化建设</t>
  </si>
  <si>
    <t>2010608</t>
  </si>
  <si>
    <t xml:space="preserve">      财政委托业务支出</t>
  </si>
  <si>
    <t>2010650</t>
  </si>
  <si>
    <t>2010699</t>
  </si>
  <si>
    <t xml:space="preserve">      其他财政事务支出</t>
  </si>
  <si>
    <t>20107</t>
  </si>
  <si>
    <t xml:space="preserve">    税收事务</t>
  </si>
  <si>
    <t>2010701</t>
  </si>
  <si>
    <t>2010702</t>
  </si>
  <si>
    <t>2010703</t>
  </si>
  <si>
    <t>2010709</t>
  </si>
  <si>
    <t>2010710</t>
  </si>
  <si>
    <t xml:space="preserve">      税收业务</t>
  </si>
  <si>
    <t>2010750</t>
  </si>
  <si>
    <t>2010799</t>
  </si>
  <si>
    <t xml:space="preserve">      其他税收事务支出</t>
  </si>
  <si>
    <t>20108</t>
  </si>
  <si>
    <t xml:space="preserve">    审计事务</t>
  </si>
  <si>
    <t>2010801</t>
  </si>
  <si>
    <t>2010802</t>
  </si>
  <si>
    <t>2010803</t>
  </si>
  <si>
    <t>2010804</t>
  </si>
  <si>
    <t xml:space="preserve">      审计业务</t>
  </si>
  <si>
    <t>2010805</t>
  </si>
  <si>
    <t xml:space="preserve">      审计管理</t>
  </si>
  <si>
    <t>2010806</t>
  </si>
  <si>
    <t>2010850</t>
  </si>
  <si>
    <t>2010899</t>
  </si>
  <si>
    <t xml:space="preserve">      其他审计事务支出</t>
  </si>
  <si>
    <t>20109</t>
  </si>
  <si>
    <t xml:space="preserve">    海关事务</t>
  </si>
  <si>
    <t>2010901</t>
  </si>
  <si>
    <t>2010902</t>
  </si>
  <si>
    <t>2010903</t>
  </si>
  <si>
    <t>2010905</t>
  </si>
  <si>
    <t xml:space="preserve">      缉私办案</t>
  </si>
  <si>
    <t>2010907</t>
  </si>
  <si>
    <t xml:space="preserve">      口岸管理</t>
  </si>
  <si>
    <t>2010908</t>
  </si>
  <si>
    <t>2010909</t>
  </si>
  <si>
    <t xml:space="preserve">      海关关务</t>
  </si>
  <si>
    <t>2010910</t>
  </si>
  <si>
    <t xml:space="preserve">      关税征管</t>
  </si>
  <si>
    <t>2010911</t>
  </si>
  <si>
    <t xml:space="preserve">      海关监管</t>
  </si>
  <si>
    <t>2010912</t>
  </si>
  <si>
    <t xml:space="preserve">      检验检疫</t>
  </si>
  <si>
    <t>2010950</t>
  </si>
  <si>
    <t>2010999</t>
  </si>
  <si>
    <t xml:space="preserve">      其他海关事务支出</t>
  </si>
  <si>
    <t>20111</t>
  </si>
  <si>
    <t xml:space="preserve">    纪检监察事务</t>
  </si>
  <si>
    <t>2011101</t>
  </si>
  <si>
    <t>2011102</t>
  </si>
  <si>
    <t>2011103</t>
  </si>
  <si>
    <t>2011104</t>
  </si>
  <si>
    <t xml:space="preserve">      大案要案查处</t>
  </si>
  <si>
    <t>2011105</t>
  </si>
  <si>
    <t xml:space="preserve">      派驻派出机构</t>
  </si>
  <si>
    <t>2011106</t>
  </si>
  <si>
    <t xml:space="preserve">      巡视工作</t>
  </si>
  <si>
    <t>2011150</t>
  </si>
  <si>
    <t>2011199</t>
  </si>
  <si>
    <t xml:space="preserve">      其他纪检监察事务支出</t>
  </si>
  <si>
    <t>20113</t>
  </si>
  <si>
    <t xml:space="preserve">    商贸事务</t>
  </si>
  <si>
    <t>2011301</t>
  </si>
  <si>
    <t>2011302</t>
  </si>
  <si>
    <t>2011303</t>
  </si>
  <si>
    <t>2011304</t>
  </si>
  <si>
    <t xml:space="preserve">      对外贸易管理</t>
  </si>
  <si>
    <t>2011305</t>
  </si>
  <si>
    <t xml:space="preserve">      国际经济合作</t>
  </si>
  <si>
    <t>2011306</t>
  </si>
  <si>
    <t xml:space="preserve">      外资管理</t>
  </si>
  <si>
    <t>2011307</t>
  </si>
  <si>
    <t xml:space="preserve">      国内贸易管理</t>
  </si>
  <si>
    <t>2011308</t>
  </si>
  <si>
    <t xml:space="preserve">      招商引资</t>
  </si>
  <si>
    <t>2011350</t>
  </si>
  <si>
    <t>2011399</t>
  </si>
  <si>
    <t xml:space="preserve">      其他商贸事务支出</t>
  </si>
  <si>
    <t>20114</t>
  </si>
  <si>
    <t xml:space="preserve">    知识产权事务</t>
  </si>
  <si>
    <t>2011401</t>
  </si>
  <si>
    <t>2011402</t>
  </si>
  <si>
    <t>2011403</t>
  </si>
  <si>
    <t>2011404</t>
  </si>
  <si>
    <t xml:space="preserve">      专利审批</t>
  </si>
  <si>
    <t>2011405</t>
  </si>
  <si>
    <t xml:space="preserve">      知识产权战略和规划</t>
  </si>
  <si>
    <t>2011408</t>
  </si>
  <si>
    <t xml:space="preserve">      国际合作与交流</t>
  </si>
  <si>
    <t>2011409</t>
  </si>
  <si>
    <t xml:space="preserve">      知识产权宏观管理</t>
  </si>
  <si>
    <t>2011410</t>
  </si>
  <si>
    <t xml:space="preserve">      商标管理</t>
  </si>
  <si>
    <t>2011411</t>
  </si>
  <si>
    <t xml:space="preserve">      原产地地理标志管理</t>
  </si>
  <si>
    <t>2011450</t>
  </si>
  <si>
    <t>2011499</t>
  </si>
  <si>
    <t xml:space="preserve">      其他知识产权事务支出</t>
  </si>
  <si>
    <t>20123</t>
  </si>
  <si>
    <t xml:space="preserve">    民族事务</t>
  </si>
  <si>
    <t>2012301</t>
  </si>
  <si>
    <t>2012302</t>
  </si>
  <si>
    <t>2012303</t>
  </si>
  <si>
    <t>2012304</t>
  </si>
  <si>
    <t xml:space="preserve">      民族工作专项</t>
  </si>
  <si>
    <t>2012350</t>
  </si>
  <si>
    <t>2012399</t>
  </si>
  <si>
    <t xml:space="preserve">      其他民族事务支出</t>
  </si>
  <si>
    <t>20125</t>
  </si>
  <si>
    <t xml:space="preserve">    港澳台事务</t>
  </si>
  <si>
    <t>2012501</t>
  </si>
  <si>
    <t>2012502</t>
  </si>
  <si>
    <t>2012503</t>
  </si>
  <si>
    <t>2012504</t>
  </si>
  <si>
    <t xml:space="preserve">      港澳事务</t>
  </si>
  <si>
    <t>2012505</t>
  </si>
  <si>
    <t xml:space="preserve">      台湾事务</t>
  </si>
  <si>
    <t>2012550</t>
  </si>
  <si>
    <t>2012599</t>
  </si>
  <si>
    <t xml:space="preserve">      其他港澳台事务支出</t>
  </si>
  <si>
    <t>20126</t>
  </si>
  <si>
    <t xml:space="preserve">    档案事务</t>
  </si>
  <si>
    <t>2012601</t>
  </si>
  <si>
    <t>2012602</t>
  </si>
  <si>
    <t>2012603</t>
  </si>
  <si>
    <t>2012604</t>
  </si>
  <si>
    <t xml:space="preserve">      档案馆</t>
  </si>
  <si>
    <t>2012699</t>
  </si>
  <si>
    <t xml:space="preserve">      其他档案事务支出</t>
  </si>
  <si>
    <t>20128</t>
  </si>
  <si>
    <t xml:space="preserve">    民主党派及工商联事务</t>
  </si>
  <si>
    <t>2012801</t>
  </si>
  <si>
    <t>2012802</t>
  </si>
  <si>
    <t>2012803</t>
  </si>
  <si>
    <t>2012804</t>
  </si>
  <si>
    <t>2012850</t>
  </si>
  <si>
    <t>2012899</t>
  </si>
  <si>
    <t xml:space="preserve">      其他民主党派及工商联事务支出</t>
  </si>
  <si>
    <t>20129</t>
  </si>
  <si>
    <t xml:space="preserve">    群众团体事务</t>
  </si>
  <si>
    <t>2012901</t>
  </si>
  <si>
    <t>2012902</t>
  </si>
  <si>
    <t>2012903</t>
  </si>
  <si>
    <t>2012906</t>
  </si>
  <si>
    <t xml:space="preserve">      工会事务</t>
  </si>
  <si>
    <t>2012950</t>
  </si>
  <si>
    <t>2012999</t>
  </si>
  <si>
    <t xml:space="preserve">      其他群众团体事务支出</t>
  </si>
  <si>
    <t>20131</t>
  </si>
  <si>
    <t xml:space="preserve">    党委办公厅（室）及相关机构事务</t>
  </si>
  <si>
    <t>2013101</t>
  </si>
  <si>
    <t>2013102</t>
  </si>
  <si>
    <t>2013103</t>
  </si>
  <si>
    <t>2013105</t>
  </si>
  <si>
    <t xml:space="preserve">      专项业务</t>
  </si>
  <si>
    <t>2013150</t>
  </si>
  <si>
    <t>2013199</t>
  </si>
  <si>
    <t xml:space="preserve">      其他党委办公厅（室）及相关机构事务支出</t>
  </si>
  <si>
    <t>20132</t>
  </si>
  <si>
    <t xml:space="preserve">    组织事务</t>
  </si>
  <si>
    <t>2013201</t>
  </si>
  <si>
    <t>2013202</t>
  </si>
  <si>
    <t>2013203</t>
  </si>
  <si>
    <t>2013204</t>
  </si>
  <si>
    <t xml:space="preserve">      公务员事务</t>
  </si>
  <si>
    <t>2013250</t>
  </si>
  <si>
    <t>2013299</t>
  </si>
  <si>
    <t xml:space="preserve">      其他组织事务支出</t>
  </si>
  <si>
    <t>20133</t>
  </si>
  <si>
    <t xml:space="preserve">    宣传事务</t>
  </si>
  <si>
    <t>2013301</t>
  </si>
  <si>
    <t>2013302</t>
  </si>
  <si>
    <t>2013303</t>
  </si>
  <si>
    <t>2013304</t>
  </si>
  <si>
    <t xml:space="preserve">      宣传管理</t>
  </si>
  <si>
    <t>2013350</t>
  </si>
  <si>
    <t>2013399</t>
  </si>
  <si>
    <t xml:space="preserve">      其他宣传事务支出</t>
  </si>
  <si>
    <t>20134</t>
  </si>
  <si>
    <t xml:space="preserve">    统战事务</t>
  </si>
  <si>
    <t>2013401</t>
  </si>
  <si>
    <t>2013402</t>
  </si>
  <si>
    <t>2013403</t>
  </si>
  <si>
    <t>2013404</t>
  </si>
  <si>
    <t xml:space="preserve">      宗教事务</t>
  </si>
  <si>
    <t>2013405</t>
  </si>
  <si>
    <t xml:space="preserve">      华侨事务</t>
  </si>
  <si>
    <t>2013450</t>
  </si>
  <si>
    <t>2013499</t>
  </si>
  <si>
    <t xml:space="preserve">      其他统战事务支出</t>
  </si>
  <si>
    <t>20135</t>
  </si>
  <si>
    <t xml:space="preserve">    对外联络事务</t>
  </si>
  <si>
    <t>2013501</t>
  </si>
  <si>
    <t>2013502</t>
  </si>
  <si>
    <t>2013503</t>
  </si>
  <si>
    <t>2013550</t>
  </si>
  <si>
    <t>2013599</t>
  </si>
  <si>
    <t xml:space="preserve">      其他对外联络事务支出</t>
  </si>
  <si>
    <t>20136</t>
  </si>
  <si>
    <t xml:space="preserve">    其他共产党事务支出</t>
  </si>
  <si>
    <t>2013601</t>
  </si>
  <si>
    <t>2013602</t>
  </si>
  <si>
    <t>2013603</t>
  </si>
  <si>
    <t>2013650</t>
  </si>
  <si>
    <t>2013699</t>
  </si>
  <si>
    <t xml:space="preserve">      其他共产党事务支出</t>
  </si>
  <si>
    <t>20137</t>
  </si>
  <si>
    <t xml:space="preserve">    网信事务</t>
  </si>
  <si>
    <t>2013701</t>
  </si>
  <si>
    <t>2013702</t>
  </si>
  <si>
    <t>2013703</t>
  </si>
  <si>
    <t>2013704</t>
  </si>
  <si>
    <t xml:space="preserve">      信息安全事务</t>
  </si>
  <si>
    <t>2013750</t>
  </si>
  <si>
    <t>2013799</t>
  </si>
  <si>
    <t xml:space="preserve">      其他网信事务支出</t>
  </si>
  <si>
    <t>20138</t>
  </si>
  <si>
    <t xml:space="preserve">    市场监督管理事务</t>
  </si>
  <si>
    <t>2013801</t>
  </si>
  <si>
    <t>2013802</t>
  </si>
  <si>
    <t>2013803</t>
  </si>
  <si>
    <t>2013804</t>
  </si>
  <si>
    <t xml:space="preserve">      市场主体管理</t>
  </si>
  <si>
    <t>2013805</t>
  </si>
  <si>
    <t xml:space="preserve">      市场秩序执法</t>
  </si>
  <si>
    <t>2013808</t>
  </si>
  <si>
    <t>2013810</t>
  </si>
  <si>
    <t xml:space="preserve">      质量基础</t>
  </si>
  <si>
    <t>2013812</t>
  </si>
  <si>
    <t xml:space="preserve">      药品事务</t>
  </si>
  <si>
    <t>2013813</t>
  </si>
  <si>
    <t xml:space="preserve">      医疗器械事务</t>
  </si>
  <si>
    <t>2013814</t>
  </si>
  <si>
    <t xml:space="preserve">      化妆品事务</t>
  </si>
  <si>
    <t>2013815</t>
  </si>
  <si>
    <t xml:space="preserve">      质量安全监管</t>
  </si>
  <si>
    <t>2013816</t>
  </si>
  <si>
    <t xml:space="preserve">      食品安全监管</t>
  </si>
  <si>
    <t>2013850</t>
  </si>
  <si>
    <t>2013899</t>
  </si>
  <si>
    <t xml:space="preserve">      其他市场监督管理事务</t>
  </si>
  <si>
    <t>20199</t>
  </si>
  <si>
    <t xml:space="preserve">    其他一般公共服务支出</t>
  </si>
  <si>
    <t>2019901</t>
  </si>
  <si>
    <t xml:space="preserve">      国家赔偿费用支出</t>
  </si>
  <si>
    <t>2019999</t>
  </si>
  <si>
    <t xml:space="preserve">      其他一般公共服务支出</t>
  </si>
  <si>
    <t>202</t>
  </si>
  <si>
    <t>外交支出</t>
  </si>
  <si>
    <t>20205</t>
  </si>
  <si>
    <t xml:space="preserve">    对外合作与交流</t>
  </si>
  <si>
    <t>20206</t>
  </si>
  <si>
    <t xml:space="preserve">    对外宣传</t>
  </si>
  <si>
    <t>20299</t>
  </si>
  <si>
    <t xml:space="preserve">    其他外交支出</t>
  </si>
  <si>
    <t>203</t>
  </si>
  <si>
    <t>20306</t>
  </si>
  <si>
    <t xml:space="preserve">    国防动员</t>
  </si>
  <si>
    <t>2030601</t>
  </si>
  <si>
    <t xml:space="preserve">      兵役征集</t>
  </si>
  <si>
    <t>2030602</t>
  </si>
  <si>
    <t xml:space="preserve">      经济动员</t>
  </si>
  <si>
    <t>2030603</t>
  </si>
  <si>
    <t xml:space="preserve">      人民防空</t>
  </si>
  <si>
    <t>2030604</t>
  </si>
  <si>
    <t xml:space="preserve">      交通战备</t>
  </si>
  <si>
    <t>2030607</t>
  </si>
  <si>
    <t xml:space="preserve">      民兵</t>
  </si>
  <si>
    <t>2030608</t>
  </si>
  <si>
    <t xml:space="preserve">      边海防</t>
  </si>
  <si>
    <t>2030699</t>
  </si>
  <si>
    <t xml:space="preserve">      其他国防动员支出</t>
  </si>
  <si>
    <t>20399</t>
  </si>
  <si>
    <t xml:space="preserve">    其他国防支出</t>
  </si>
  <si>
    <t>204</t>
  </si>
  <si>
    <t>20401</t>
  </si>
  <si>
    <t xml:space="preserve">    武装警察部队</t>
  </si>
  <si>
    <t>2040101</t>
  </si>
  <si>
    <t xml:space="preserve">      武装警察部队</t>
  </si>
  <si>
    <t>2040199</t>
  </si>
  <si>
    <t xml:space="preserve">      其他武装警察部队支出</t>
  </si>
  <si>
    <t>20402</t>
  </si>
  <si>
    <t xml:space="preserve">    公安</t>
  </si>
  <si>
    <t>2040201</t>
  </si>
  <si>
    <t>2040202</t>
  </si>
  <si>
    <t>2040203</t>
  </si>
  <si>
    <t>2040219</t>
  </si>
  <si>
    <t>2040220</t>
  </si>
  <si>
    <t xml:space="preserve">      执法办案</t>
  </si>
  <si>
    <t>2040221</t>
  </si>
  <si>
    <t xml:space="preserve">      特别业务</t>
  </si>
  <si>
    <t>2040222</t>
  </si>
  <si>
    <t xml:space="preserve">      特勤业务</t>
  </si>
  <si>
    <t>2040223</t>
  </si>
  <si>
    <t xml:space="preserve">      移民事务</t>
  </si>
  <si>
    <t>2040250</t>
  </si>
  <si>
    <t>2040299</t>
  </si>
  <si>
    <t xml:space="preserve">      其他公安支出</t>
  </si>
  <si>
    <t>20403</t>
  </si>
  <si>
    <t xml:space="preserve">    国家安全</t>
  </si>
  <si>
    <t>2040301</t>
  </si>
  <si>
    <t>2040302</t>
  </si>
  <si>
    <t>2040303</t>
  </si>
  <si>
    <t>2040304</t>
  </si>
  <si>
    <t xml:space="preserve">      安全业务</t>
  </si>
  <si>
    <t>2040350</t>
  </si>
  <si>
    <t>2040399</t>
  </si>
  <si>
    <t xml:space="preserve">      其他国家安全支出</t>
  </si>
  <si>
    <t>20404</t>
  </si>
  <si>
    <t xml:space="preserve">    检察</t>
  </si>
  <si>
    <t>2040401</t>
  </si>
  <si>
    <t>2040402</t>
  </si>
  <si>
    <t>2040403</t>
  </si>
  <si>
    <t>2040409</t>
  </si>
  <si>
    <t xml:space="preserve">      “两房”建设</t>
  </si>
  <si>
    <t>2040410</t>
  </si>
  <si>
    <t xml:space="preserve">      检查监督</t>
  </si>
  <si>
    <t>2040450</t>
  </si>
  <si>
    <t>2040499</t>
  </si>
  <si>
    <t xml:space="preserve">      其他检察支出</t>
  </si>
  <si>
    <t>20405</t>
  </si>
  <si>
    <t xml:space="preserve">    法院</t>
  </si>
  <si>
    <t>2040501</t>
  </si>
  <si>
    <t>2040502</t>
  </si>
  <si>
    <t>2040503</t>
  </si>
  <si>
    <t>2040504</t>
  </si>
  <si>
    <t xml:space="preserve">      案件审判</t>
  </si>
  <si>
    <t>2040505</t>
  </si>
  <si>
    <t xml:space="preserve">      案件执行</t>
  </si>
  <si>
    <t>2040506</t>
  </si>
  <si>
    <t xml:space="preserve">      “两庭”建设</t>
  </si>
  <si>
    <t>2040550</t>
  </si>
  <si>
    <t>2040599</t>
  </si>
  <si>
    <t xml:space="preserve">      其他法院支出</t>
  </si>
  <si>
    <t>20406</t>
  </si>
  <si>
    <t xml:space="preserve">    司法</t>
  </si>
  <si>
    <t>2040601</t>
  </si>
  <si>
    <t>2040602</t>
  </si>
  <si>
    <t>2040603</t>
  </si>
  <si>
    <t>2040604</t>
  </si>
  <si>
    <t xml:space="preserve">      基层司法业务</t>
  </si>
  <si>
    <t>2040605</t>
  </si>
  <si>
    <t xml:space="preserve">      普法宣传</t>
  </si>
  <si>
    <t>2040606</t>
  </si>
  <si>
    <t xml:space="preserve">      律师管理</t>
  </si>
  <si>
    <t>2040607</t>
  </si>
  <si>
    <t xml:space="preserve">      公共法律服务</t>
  </si>
  <si>
    <t>2040608</t>
  </si>
  <si>
    <t xml:space="preserve">      国家统一法律职业资格考试</t>
  </si>
  <si>
    <t>2040610</t>
  </si>
  <si>
    <t xml:space="preserve">      社区矫正</t>
  </si>
  <si>
    <t>2040612</t>
  </si>
  <si>
    <t xml:space="preserve">      法治建设</t>
  </si>
  <si>
    <t>2040613</t>
  </si>
  <si>
    <t>2040650</t>
  </si>
  <si>
    <t>2040699</t>
  </si>
  <si>
    <t xml:space="preserve">      其他司法支出</t>
  </si>
  <si>
    <t>20407</t>
  </si>
  <si>
    <t xml:space="preserve">    监狱</t>
  </si>
  <si>
    <t>2040701</t>
  </si>
  <si>
    <t>2040702</t>
  </si>
  <si>
    <t>2040703</t>
  </si>
  <si>
    <t>2040704</t>
  </si>
  <si>
    <t xml:space="preserve">      罪犯生活及医疗卫生</t>
  </si>
  <si>
    <t>2040705</t>
  </si>
  <si>
    <t xml:space="preserve">      监狱业务及罪犯改造</t>
  </si>
  <si>
    <t>2040706</t>
  </si>
  <si>
    <t xml:space="preserve">      狱政设施建设</t>
  </si>
  <si>
    <t>2040707</t>
  </si>
  <si>
    <t>2040750</t>
  </si>
  <si>
    <t>2040799</t>
  </si>
  <si>
    <t xml:space="preserve">      其他监狱支出</t>
  </si>
  <si>
    <t>20408</t>
  </si>
  <si>
    <t xml:space="preserve">    强制隔离戒毒</t>
  </si>
  <si>
    <t>2040801</t>
  </si>
  <si>
    <t>2040802</t>
  </si>
  <si>
    <t>2040803</t>
  </si>
  <si>
    <t>2040804</t>
  </si>
  <si>
    <t xml:space="preserve">      强制隔离戒毒人员生活</t>
  </si>
  <si>
    <t>2040805</t>
  </si>
  <si>
    <t xml:space="preserve">      强制隔离戒毒人员教育</t>
  </si>
  <si>
    <t>2040806</t>
  </si>
  <si>
    <t xml:space="preserve">      所政设施建设</t>
  </si>
  <si>
    <t>2040807</t>
  </si>
  <si>
    <t>2040850</t>
  </si>
  <si>
    <t>2040899</t>
  </si>
  <si>
    <t xml:space="preserve">      其他强制隔离戒毒支出</t>
  </si>
  <si>
    <t>20409</t>
  </si>
  <si>
    <t xml:space="preserve">    国家保密</t>
  </si>
  <si>
    <t>2040901</t>
  </si>
  <si>
    <t>2040902</t>
  </si>
  <si>
    <t>2040903</t>
  </si>
  <si>
    <t>2040904</t>
  </si>
  <si>
    <t xml:space="preserve">      保密技术</t>
  </si>
  <si>
    <t>2040905</t>
  </si>
  <si>
    <t xml:space="preserve">      保密管理</t>
  </si>
  <si>
    <t>2040950</t>
  </si>
  <si>
    <t>2040999</t>
  </si>
  <si>
    <t xml:space="preserve">      其他国家保密支出</t>
  </si>
  <si>
    <t>20410</t>
  </si>
  <si>
    <t xml:space="preserve">    缉私警察</t>
  </si>
  <si>
    <t>2041001</t>
  </si>
  <si>
    <t>2041002</t>
  </si>
  <si>
    <t>2041006</t>
  </si>
  <si>
    <t>2041007</t>
  </si>
  <si>
    <t xml:space="preserve">      缉私业务</t>
  </si>
  <si>
    <t>2041099</t>
  </si>
  <si>
    <t xml:space="preserve">      其他缉私警察支出</t>
  </si>
  <si>
    <t>20499</t>
  </si>
  <si>
    <t xml:space="preserve">    其他公共安全支出</t>
  </si>
  <si>
    <t>2049902</t>
  </si>
  <si>
    <t xml:space="preserve">      国家司法救助支出</t>
  </si>
  <si>
    <t>2049999</t>
  </si>
  <si>
    <t xml:space="preserve">      其他公共安全支出</t>
  </si>
  <si>
    <t>205</t>
  </si>
  <si>
    <t>20501</t>
  </si>
  <si>
    <t xml:space="preserve">    教育管理事务</t>
  </si>
  <si>
    <t>2050101</t>
  </si>
  <si>
    <t>2050102</t>
  </si>
  <si>
    <t>2050103</t>
  </si>
  <si>
    <t>2050199</t>
  </si>
  <si>
    <t xml:space="preserve">      其他教育管理事务支出</t>
  </si>
  <si>
    <t>20502</t>
  </si>
  <si>
    <t xml:space="preserve">    普通教育</t>
  </si>
  <si>
    <t>2050201</t>
  </si>
  <si>
    <t xml:space="preserve">      学前教育</t>
  </si>
  <si>
    <t>2050202</t>
  </si>
  <si>
    <t xml:space="preserve">      小学教育</t>
  </si>
  <si>
    <t>2050203</t>
  </si>
  <si>
    <t xml:space="preserve">      初中教育</t>
  </si>
  <si>
    <t>2050204</t>
  </si>
  <si>
    <t xml:space="preserve">      高中教育</t>
  </si>
  <si>
    <t>2050205</t>
  </si>
  <si>
    <t xml:space="preserve">      高等教育</t>
  </si>
  <si>
    <t>2050299</t>
  </si>
  <si>
    <t xml:space="preserve">      其他普通教育支出</t>
  </si>
  <si>
    <t>20503</t>
  </si>
  <si>
    <t xml:space="preserve">    职业教育</t>
  </si>
  <si>
    <t>2050301</t>
  </si>
  <si>
    <t xml:space="preserve">      初等职业教育</t>
  </si>
  <si>
    <t>2050302</t>
  </si>
  <si>
    <t xml:space="preserve">      中等职业教育</t>
  </si>
  <si>
    <t>2050303</t>
  </si>
  <si>
    <t xml:space="preserve">      技校教育</t>
  </si>
  <si>
    <t>2050305</t>
  </si>
  <si>
    <t xml:space="preserve">      高等职业教育</t>
  </si>
  <si>
    <t>2050399</t>
  </si>
  <si>
    <t xml:space="preserve">      其他职业教育支出</t>
  </si>
  <si>
    <t>20504</t>
  </si>
  <si>
    <t xml:space="preserve">    成人教育</t>
  </si>
  <si>
    <t>2050401</t>
  </si>
  <si>
    <t xml:space="preserve">      成人初等教育</t>
  </si>
  <si>
    <t>2050402</t>
  </si>
  <si>
    <t xml:space="preserve">      成人中等教育</t>
  </si>
  <si>
    <t>2050403</t>
  </si>
  <si>
    <t xml:space="preserve">      成人高等教育</t>
  </si>
  <si>
    <t>2050404</t>
  </si>
  <si>
    <t xml:space="preserve">      成人广播电视教育</t>
  </si>
  <si>
    <t>2050499</t>
  </si>
  <si>
    <t xml:space="preserve">      其他成人教育支出</t>
  </si>
  <si>
    <t>20505</t>
  </si>
  <si>
    <t xml:space="preserve">    广播电视教育</t>
  </si>
  <si>
    <t>2050501</t>
  </si>
  <si>
    <t xml:space="preserve">      广播电视学校</t>
  </si>
  <si>
    <t>2050502</t>
  </si>
  <si>
    <t xml:space="preserve">      教育电视台</t>
  </si>
  <si>
    <t>2050599</t>
  </si>
  <si>
    <t xml:space="preserve">      其他广播电视教育支出</t>
  </si>
  <si>
    <t>20506</t>
  </si>
  <si>
    <t xml:space="preserve">    留学教育</t>
  </si>
  <si>
    <t>2050601</t>
  </si>
  <si>
    <t xml:space="preserve">      出国留学教育</t>
  </si>
  <si>
    <t>2050602</t>
  </si>
  <si>
    <t xml:space="preserve">      来华留学教育</t>
  </si>
  <si>
    <t>2050699</t>
  </si>
  <si>
    <t xml:space="preserve">      其他留学教育支出</t>
  </si>
  <si>
    <t>20507</t>
  </si>
  <si>
    <t xml:space="preserve">    特殊教育</t>
  </si>
  <si>
    <t>2050701</t>
  </si>
  <si>
    <t xml:space="preserve">      特殊学校教育</t>
  </si>
  <si>
    <t>2050702</t>
  </si>
  <si>
    <t xml:space="preserve">      工读学校教育</t>
  </si>
  <si>
    <t>2050799</t>
  </si>
  <si>
    <t xml:space="preserve">      其他特殊教育支出</t>
  </si>
  <si>
    <t>20508</t>
  </si>
  <si>
    <t xml:space="preserve">    进修及培训</t>
  </si>
  <si>
    <t>2050801</t>
  </si>
  <si>
    <t xml:space="preserve">      教师进修</t>
  </si>
  <si>
    <t>2050802</t>
  </si>
  <si>
    <t xml:space="preserve">      干部教育</t>
  </si>
  <si>
    <t>2050803</t>
  </si>
  <si>
    <t xml:space="preserve">      培训支出</t>
  </si>
  <si>
    <t>2050804</t>
  </si>
  <si>
    <t xml:space="preserve">      退役士兵能力提升</t>
  </si>
  <si>
    <t>2050899</t>
  </si>
  <si>
    <t xml:space="preserve">      其他进修及培训</t>
  </si>
  <si>
    <t>20509</t>
  </si>
  <si>
    <t xml:space="preserve">    教育费附加安排的支出</t>
  </si>
  <si>
    <t>2050901</t>
  </si>
  <si>
    <t xml:space="preserve">      农村中小学校舍建设</t>
  </si>
  <si>
    <t>2050902</t>
  </si>
  <si>
    <t xml:space="preserve">      农村中小学教学设施</t>
  </si>
  <si>
    <t>2050903</t>
  </si>
  <si>
    <t xml:space="preserve">      城市中小学校舍建设</t>
  </si>
  <si>
    <t>2050904</t>
  </si>
  <si>
    <t xml:space="preserve">      城市中小学教学设施</t>
  </si>
  <si>
    <t>2050905</t>
  </si>
  <si>
    <t xml:space="preserve">      中等职业学校教学设施</t>
  </si>
  <si>
    <t>2050999</t>
  </si>
  <si>
    <t xml:space="preserve">      其他教育费附加安排的支出</t>
  </si>
  <si>
    <t>20599</t>
  </si>
  <si>
    <t xml:space="preserve">    其他教育支出</t>
  </si>
  <si>
    <t>206</t>
  </si>
  <si>
    <t>20601</t>
  </si>
  <si>
    <t xml:space="preserve">    科学技术管理事务</t>
  </si>
  <si>
    <t>2060101</t>
  </si>
  <si>
    <t>2060102</t>
  </si>
  <si>
    <t>2060103</t>
  </si>
  <si>
    <t>2060199</t>
  </si>
  <si>
    <t xml:space="preserve">      其他科学技术管理事务支出</t>
  </si>
  <si>
    <t>20602</t>
  </si>
  <si>
    <t xml:space="preserve">    基础研究</t>
  </si>
  <si>
    <t>2060201</t>
  </si>
  <si>
    <t xml:space="preserve">      机构运行</t>
  </si>
  <si>
    <t>2060203</t>
  </si>
  <si>
    <t xml:space="preserve">      自然科学基金</t>
  </si>
  <si>
    <t>2060204</t>
  </si>
  <si>
    <t xml:space="preserve">      实验室及相关设施</t>
  </si>
  <si>
    <t>2060205</t>
  </si>
  <si>
    <t xml:space="preserve">      重大科学工程</t>
  </si>
  <si>
    <t>2060206</t>
  </si>
  <si>
    <t xml:space="preserve">      专项基础科研</t>
  </si>
  <si>
    <t>2060207</t>
  </si>
  <si>
    <t xml:space="preserve">      专项技术基础</t>
  </si>
  <si>
    <t>2060208</t>
  </si>
  <si>
    <t xml:space="preserve">      科技人才队伍建设</t>
  </si>
  <si>
    <t>2060299</t>
  </si>
  <si>
    <t xml:space="preserve">      其他基础研究支出</t>
  </si>
  <si>
    <t>20603</t>
  </si>
  <si>
    <t xml:space="preserve">    应用研究</t>
  </si>
  <si>
    <t>2060301</t>
  </si>
  <si>
    <t>2060302</t>
  </si>
  <si>
    <t xml:space="preserve">      社会公益研究</t>
  </si>
  <si>
    <t>2060303</t>
  </si>
  <si>
    <t xml:space="preserve">      高技术研究</t>
  </si>
  <si>
    <t>2060304</t>
  </si>
  <si>
    <t xml:space="preserve">      专项科研试制</t>
  </si>
  <si>
    <t>2060399</t>
  </si>
  <si>
    <t xml:space="preserve">      其他应用研究支出</t>
  </si>
  <si>
    <t>20604</t>
  </si>
  <si>
    <t xml:space="preserve">    技术研究与开发</t>
  </si>
  <si>
    <t>2060401</t>
  </si>
  <si>
    <t>2060404</t>
  </si>
  <si>
    <t xml:space="preserve">      科技成果转化与扩散</t>
  </si>
  <si>
    <t>2060405</t>
  </si>
  <si>
    <t xml:space="preserve">      共性技术研究与开发</t>
  </si>
  <si>
    <t>2060499</t>
  </si>
  <si>
    <t xml:space="preserve">      其他技术研究与开发支出</t>
  </si>
  <si>
    <t>20605</t>
  </si>
  <si>
    <t xml:space="preserve">    科技条件与服务</t>
  </si>
  <si>
    <t>2060501</t>
  </si>
  <si>
    <t>2060502</t>
  </si>
  <si>
    <t xml:space="preserve">      技术创新服务体系</t>
  </si>
  <si>
    <t>2060503</t>
  </si>
  <si>
    <t xml:space="preserve">      科技条件专项</t>
  </si>
  <si>
    <t>2060599</t>
  </si>
  <si>
    <t xml:space="preserve">      其他科技条件与服务支出</t>
  </si>
  <si>
    <t>20606</t>
  </si>
  <si>
    <t xml:space="preserve">    社会科学</t>
  </si>
  <si>
    <t>2060601</t>
  </si>
  <si>
    <t xml:space="preserve">      社会科学研究机构</t>
  </si>
  <si>
    <t>2060602</t>
  </si>
  <si>
    <t xml:space="preserve">      社会科学研究</t>
  </si>
  <si>
    <t>2060603</t>
  </si>
  <si>
    <t xml:space="preserve">      社科基金支出</t>
  </si>
  <si>
    <t>2060699</t>
  </si>
  <si>
    <t xml:space="preserve">      其他社会科学支出</t>
  </si>
  <si>
    <t>20607</t>
  </si>
  <si>
    <t xml:space="preserve">    科学技术普及</t>
  </si>
  <si>
    <t>2060701</t>
  </si>
  <si>
    <t>2060702</t>
  </si>
  <si>
    <t xml:space="preserve">      科普活动</t>
  </si>
  <si>
    <t>2060703</t>
  </si>
  <si>
    <t xml:space="preserve">      青少年科技活动</t>
  </si>
  <si>
    <t>2060704</t>
  </si>
  <si>
    <t xml:space="preserve">      学术交流活动</t>
  </si>
  <si>
    <t>2060705</t>
  </si>
  <si>
    <t xml:space="preserve">      科技馆站</t>
  </si>
  <si>
    <t>2060799</t>
  </si>
  <si>
    <t xml:space="preserve">      其他科学技术普及支出</t>
  </si>
  <si>
    <t>20608</t>
  </si>
  <si>
    <t xml:space="preserve">    科技交流与合作</t>
  </si>
  <si>
    <t>2060801</t>
  </si>
  <si>
    <t xml:space="preserve">      国际交流与合作</t>
  </si>
  <si>
    <t>2060802</t>
  </si>
  <si>
    <t xml:space="preserve">      重大科技合作项目</t>
  </si>
  <si>
    <t>2060899</t>
  </si>
  <si>
    <t xml:space="preserve">      其他科技交流与合作支出</t>
  </si>
  <si>
    <t>20609</t>
  </si>
  <si>
    <t xml:space="preserve">    科技重大项目</t>
  </si>
  <si>
    <t>2060901</t>
  </si>
  <si>
    <t xml:space="preserve">      科技重大专项</t>
  </si>
  <si>
    <t>2060902</t>
  </si>
  <si>
    <t xml:space="preserve">      重点研发计划</t>
  </si>
  <si>
    <t>2060999</t>
  </si>
  <si>
    <t xml:space="preserve">      其他科技重大项目</t>
  </si>
  <si>
    <t>20699</t>
  </si>
  <si>
    <t xml:space="preserve">    其他科学技术支出</t>
  </si>
  <si>
    <t>2069901</t>
  </si>
  <si>
    <t xml:space="preserve">      科技奖励</t>
  </si>
  <si>
    <t>2069902</t>
  </si>
  <si>
    <t xml:space="preserve">      核应急</t>
  </si>
  <si>
    <t>2069903</t>
  </si>
  <si>
    <t xml:space="preserve">      转制科研机构</t>
  </si>
  <si>
    <t>2069999</t>
  </si>
  <si>
    <t xml:space="preserve">      其他科学技术支出</t>
  </si>
  <si>
    <t>207</t>
  </si>
  <si>
    <t>20701</t>
  </si>
  <si>
    <t xml:space="preserve">    文化和旅游</t>
  </si>
  <si>
    <t>2070101</t>
  </si>
  <si>
    <t>2070102</t>
  </si>
  <si>
    <t>2070103</t>
  </si>
  <si>
    <t>2070104</t>
  </si>
  <si>
    <t xml:space="preserve">      图书馆</t>
  </si>
  <si>
    <t>2070105</t>
  </si>
  <si>
    <t xml:space="preserve">      文化展示及纪念机构</t>
  </si>
  <si>
    <t>2070106</t>
  </si>
  <si>
    <t xml:space="preserve">      艺术表演场所</t>
  </si>
  <si>
    <t>2070107</t>
  </si>
  <si>
    <t xml:space="preserve">      艺术表演团体</t>
  </si>
  <si>
    <t>2070108</t>
  </si>
  <si>
    <t xml:space="preserve">      文化活动</t>
  </si>
  <si>
    <t>2070109</t>
  </si>
  <si>
    <t xml:space="preserve">      群众文化</t>
  </si>
  <si>
    <t>2070110</t>
  </si>
  <si>
    <t xml:space="preserve">      文化和旅游交流与合作</t>
  </si>
  <si>
    <t>2070111</t>
  </si>
  <si>
    <t xml:space="preserve">      文化创作与保护</t>
  </si>
  <si>
    <t>2070112</t>
  </si>
  <si>
    <t xml:space="preserve">      文化和旅游市场管理</t>
  </si>
  <si>
    <t>2070113</t>
  </si>
  <si>
    <t xml:space="preserve">      旅游宣传</t>
  </si>
  <si>
    <t>2070114</t>
  </si>
  <si>
    <t xml:space="preserve">      文化和旅游管理事务</t>
  </si>
  <si>
    <t>2070199</t>
  </si>
  <si>
    <t xml:space="preserve">      其他文化和旅游支出</t>
  </si>
  <si>
    <t>20702</t>
  </si>
  <si>
    <t xml:space="preserve">    文物</t>
  </si>
  <si>
    <t>2070201</t>
  </si>
  <si>
    <t>2070202</t>
  </si>
  <si>
    <t>2070203</t>
  </si>
  <si>
    <t>2070204</t>
  </si>
  <si>
    <t xml:space="preserve">      文物保护</t>
  </si>
  <si>
    <t>2070205</t>
  </si>
  <si>
    <t xml:space="preserve">      博物馆</t>
  </si>
  <si>
    <t>2070206</t>
  </si>
  <si>
    <t xml:space="preserve">      历史名城与古迹</t>
  </si>
  <si>
    <t>2070299</t>
  </si>
  <si>
    <t xml:space="preserve">      其他文物支出</t>
  </si>
  <si>
    <t>20703</t>
  </si>
  <si>
    <t xml:space="preserve">    体育</t>
  </si>
  <si>
    <t>2070301</t>
  </si>
  <si>
    <t>2070302</t>
  </si>
  <si>
    <t>2070303</t>
  </si>
  <si>
    <t>2070304</t>
  </si>
  <si>
    <t xml:space="preserve">      运动项目管理</t>
  </si>
  <si>
    <t>2070305</t>
  </si>
  <si>
    <t xml:space="preserve">      体育竞赛</t>
  </si>
  <si>
    <t>2070306</t>
  </si>
  <si>
    <t xml:space="preserve">      体育训练</t>
  </si>
  <si>
    <t>2070307</t>
  </si>
  <si>
    <t xml:space="preserve">      体育场馆</t>
  </si>
  <si>
    <t>2070308</t>
  </si>
  <si>
    <t xml:space="preserve">      群众体育</t>
  </si>
  <si>
    <t>2070309</t>
  </si>
  <si>
    <t xml:space="preserve">      体育交流与合作</t>
  </si>
  <si>
    <t>2070399</t>
  </si>
  <si>
    <t xml:space="preserve">      其他体育支出</t>
  </si>
  <si>
    <t>20706</t>
  </si>
  <si>
    <t xml:space="preserve">    新闻出版电影</t>
  </si>
  <si>
    <t>2070601</t>
  </si>
  <si>
    <t>2070602</t>
  </si>
  <si>
    <t>2070603</t>
  </si>
  <si>
    <t>2070604</t>
  </si>
  <si>
    <t xml:space="preserve">      新闻通讯</t>
  </si>
  <si>
    <t>2070605</t>
  </si>
  <si>
    <t xml:space="preserve">      出版发行</t>
  </si>
  <si>
    <t>2070606</t>
  </si>
  <si>
    <t xml:space="preserve">      版权管理</t>
  </si>
  <si>
    <t>2070607</t>
  </si>
  <si>
    <t xml:space="preserve">      电影</t>
  </si>
  <si>
    <t>2070699</t>
  </si>
  <si>
    <t xml:space="preserve">      其他新闻出版电影支出</t>
  </si>
  <si>
    <t>20708</t>
  </si>
  <si>
    <t xml:space="preserve">    广播电视</t>
  </si>
  <si>
    <t>2070801</t>
  </si>
  <si>
    <t>2070802</t>
  </si>
  <si>
    <t>2070803</t>
  </si>
  <si>
    <t>2070806</t>
  </si>
  <si>
    <t xml:space="preserve">      监测监管</t>
  </si>
  <si>
    <t>2070807</t>
  </si>
  <si>
    <t xml:space="preserve">      传输发射</t>
  </si>
  <si>
    <t>2070808</t>
  </si>
  <si>
    <t xml:space="preserve">      广播电视事务</t>
  </si>
  <si>
    <t>2070899</t>
  </si>
  <si>
    <t xml:space="preserve">      其他广播电视支出</t>
  </si>
  <si>
    <t>20799</t>
  </si>
  <si>
    <t xml:space="preserve">    其他文化旅游体育与传媒支出</t>
  </si>
  <si>
    <t>2079902</t>
  </si>
  <si>
    <t xml:space="preserve">      宣传文化发展专项支出</t>
  </si>
  <si>
    <t>2079903</t>
  </si>
  <si>
    <t xml:space="preserve">      文化产业发展专项支出</t>
  </si>
  <si>
    <t>2079999</t>
  </si>
  <si>
    <t xml:space="preserve">      其他文化旅游体育与传媒支出</t>
  </si>
  <si>
    <t>208</t>
  </si>
  <si>
    <t>20801</t>
  </si>
  <si>
    <t xml:space="preserve">    人力资源和社会保障管理事务</t>
  </si>
  <si>
    <t>2080101</t>
  </si>
  <si>
    <t>2080102</t>
  </si>
  <si>
    <t>2080103</t>
  </si>
  <si>
    <t>2080104</t>
  </si>
  <si>
    <t xml:space="preserve">      综合业务管理</t>
  </si>
  <si>
    <t>2080105</t>
  </si>
  <si>
    <t xml:space="preserve">      劳动保障监察</t>
  </si>
  <si>
    <t>2080106</t>
  </si>
  <si>
    <t xml:space="preserve">      就业管理事务</t>
  </si>
  <si>
    <t>2080107</t>
  </si>
  <si>
    <t xml:space="preserve">      社会保险业务管理事务</t>
  </si>
  <si>
    <t>2080108</t>
  </si>
  <si>
    <t>2080109</t>
  </si>
  <si>
    <t xml:space="preserve">      社会保险经办机构</t>
  </si>
  <si>
    <t>2080110</t>
  </si>
  <si>
    <t xml:space="preserve">      劳动关系和维权</t>
  </si>
  <si>
    <t>2080111</t>
  </si>
  <si>
    <t xml:space="preserve">      公共就业服务和职业技能鉴定机构</t>
  </si>
  <si>
    <t>2080112</t>
  </si>
  <si>
    <t xml:space="preserve">      劳动人事争议调解仲裁</t>
  </si>
  <si>
    <t>2080113</t>
  </si>
  <si>
    <t xml:space="preserve">      政府特殊津贴</t>
  </si>
  <si>
    <t>2080114</t>
  </si>
  <si>
    <t xml:space="preserve">      资助留学回国人员</t>
  </si>
  <si>
    <t>2080115</t>
  </si>
  <si>
    <t xml:space="preserve">      博士后日常经费</t>
  </si>
  <si>
    <t>2080116</t>
  </si>
  <si>
    <t xml:space="preserve">      引进人才费用</t>
  </si>
  <si>
    <t>2080150</t>
  </si>
  <si>
    <t>2080199</t>
  </si>
  <si>
    <t xml:space="preserve">      其他人力资源和社会保障管理事务支出</t>
  </si>
  <si>
    <t>20802</t>
  </si>
  <si>
    <t xml:space="preserve">    民政管理事务</t>
  </si>
  <si>
    <t>2080201</t>
  </si>
  <si>
    <t>2080202</t>
  </si>
  <si>
    <t>2080203</t>
  </si>
  <si>
    <t>2080206</t>
  </si>
  <si>
    <t xml:space="preserve">      社会组织管理</t>
  </si>
  <si>
    <t>2080207</t>
  </si>
  <si>
    <t xml:space="preserve">      行政区划和地名管理</t>
  </si>
  <si>
    <t>2080208</t>
  </si>
  <si>
    <t xml:space="preserve">      基层政权建设和社区治理</t>
  </si>
  <si>
    <t>2080299</t>
  </si>
  <si>
    <t xml:space="preserve">      其他民政管理事务支出</t>
  </si>
  <si>
    <t>20804</t>
  </si>
  <si>
    <t xml:space="preserve">    补充全国社会保障基金</t>
  </si>
  <si>
    <t>2080402</t>
  </si>
  <si>
    <t xml:space="preserve">      用一般公共预算补充基金</t>
  </si>
  <si>
    <t>20805</t>
  </si>
  <si>
    <t xml:space="preserve">    行政事业单位养老支出</t>
  </si>
  <si>
    <t>2080501</t>
  </si>
  <si>
    <t xml:space="preserve">      行政单位离退休</t>
  </si>
  <si>
    <t>2080502</t>
  </si>
  <si>
    <t xml:space="preserve">      事业单位离退休</t>
  </si>
  <si>
    <t>2080503</t>
  </si>
  <si>
    <t xml:space="preserve">      离退休人员管理机构</t>
  </si>
  <si>
    <t>2080505</t>
  </si>
  <si>
    <t xml:space="preserve">      机关事业单位基本养老保险缴费支出</t>
  </si>
  <si>
    <t>2080506</t>
  </si>
  <si>
    <t xml:space="preserve">      机关事业单位职业年金缴费支出</t>
  </si>
  <si>
    <t>2080507</t>
  </si>
  <si>
    <t xml:space="preserve">      对机关事业单位基本养老保险基金的补助</t>
  </si>
  <si>
    <t>2080508</t>
  </si>
  <si>
    <t xml:space="preserve">      对机关事业单位职业年金的补助</t>
  </si>
  <si>
    <t>2080599</t>
  </si>
  <si>
    <t xml:space="preserve">      其他行政事业单位养老支出</t>
  </si>
  <si>
    <t>20806</t>
  </si>
  <si>
    <t xml:space="preserve">    企业改革补助</t>
  </si>
  <si>
    <t>2080601</t>
  </si>
  <si>
    <t xml:space="preserve">      企业关闭破产补助</t>
  </si>
  <si>
    <t>2080602</t>
  </si>
  <si>
    <t xml:space="preserve">      厂办大集体改革补助</t>
  </si>
  <si>
    <t>2080699</t>
  </si>
  <si>
    <t xml:space="preserve">      其他企业改革发展补助</t>
  </si>
  <si>
    <t>20807</t>
  </si>
  <si>
    <t xml:space="preserve">    就业补助</t>
  </si>
  <si>
    <t>2080701</t>
  </si>
  <si>
    <t xml:space="preserve">      就业创业服务补贴</t>
  </si>
  <si>
    <t>2080702</t>
  </si>
  <si>
    <t xml:space="preserve">      职业培训补贴</t>
  </si>
  <si>
    <t>2080704</t>
  </si>
  <si>
    <t xml:space="preserve">      社会保险补贴</t>
  </si>
  <si>
    <t>2080705</t>
  </si>
  <si>
    <t xml:space="preserve">      公益性岗位补贴</t>
  </si>
  <si>
    <t>2080709</t>
  </si>
  <si>
    <t xml:space="preserve">      职业技能鉴定补贴</t>
  </si>
  <si>
    <t>2080711</t>
  </si>
  <si>
    <t xml:space="preserve">      就业见习补贴</t>
  </si>
  <si>
    <t>2080712</t>
  </si>
  <si>
    <t xml:space="preserve">      高技能人才培养补助</t>
  </si>
  <si>
    <t>2080713</t>
  </si>
  <si>
    <t xml:space="preserve">      促进创业补贴</t>
  </si>
  <si>
    <t>2080799</t>
  </si>
  <si>
    <t xml:space="preserve">      其他就业补助支出</t>
  </si>
  <si>
    <t>20808</t>
  </si>
  <si>
    <t xml:space="preserve">    抚恤</t>
  </si>
  <si>
    <t>2080801</t>
  </si>
  <si>
    <t xml:space="preserve">      死亡抚恤</t>
  </si>
  <si>
    <t>2080802</t>
  </si>
  <si>
    <t xml:space="preserve">      伤残抚恤</t>
  </si>
  <si>
    <t>2080803</t>
  </si>
  <si>
    <t xml:space="preserve">      在乡复员、退伍军人生活补助</t>
  </si>
  <si>
    <t>2080805</t>
  </si>
  <si>
    <t xml:space="preserve">      义务兵优待</t>
  </si>
  <si>
    <t>2080806</t>
  </si>
  <si>
    <t xml:space="preserve">      农村籍退役士兵老年生活补助</t>
  </si>
  <si>
    <t>2080807</t>
  </si>
  <si>
    <t xml:space="preserve">      光荣院</t>
  </si>
  <si>
    <t>2080808</t>
  </si>
  <si>
    <t xml:space="preserve">      烈士纪念设施管理维护</t>
  </si>
  <si>
    <t>2080899</t>
  </si>
  <si>
    <t xml:space="preserve">      其他优抚支出</t>
  </si>
  <si>
    <t>20809</t>
  </si>
  <si>
    <t xml:space="preserve">    退役安置</t>
  </si>
  <si>
    <t>2080901</t>
  </si>
  <si>
    <t xml:space="preserve">      退役士兵安置</t>
  </si>
  <si>
    <t>2080902</t>
  </si>
  <si>
    <t xml:space="preserve">      军队移交政府的离退休人员安置</t>
  </si>
  <si>
    <t>2080903</t>
  </si>
  <si>
    <t xml:space="preserve">      军队移交政府离退休干部管理机构</t>
  </si>
  <si>
    <t>2080904</t>
  </si>
  <si>
    <t xml:space="preserve">      退役士兵管理教育</t>
  </si>
  <si>
    <t>2080905</t>
  </si>
  <si>
    <t xml:space="preserve">      军队转业干部安置</t>
  </si>
  <si>
    <t>2080999</t>
  </si>
  <si>
    <t xml:space="preserve">      其他退役安置支出</t>
  </si>
  <si>
    <t>20810</t>
  </si>
  <si>
    <t xml:space="preserve">    社会福利</t>
  </si>
  <si>
    <t>2081001</t>
  </si>
  <si>
    <t xml:space="preserve">      儿童福利</t>
  </si>
  <si>
    <t>2081002</t>
  </si>
  <si>
    <t xml:space="preserve">      老年福利</t>
  </si>
  <si>
    <t>2081003</t>
  </si>
  <si>
    <t xml:space="preserve">      康复辅具</t>
  </si>
  <si>
    <t>2081004</t>
  </si>
  <si>
    <t xml:space="preserve">      殡葬</t>
  </si>
  <si>
    <t>2081005</t>
  </si>
  <si>
    <t xml:space="preserve">      社会福利事业单位</t>
  </si>
  <si>
    <t>2081006</t>
  </si>
  <si>
    <t xml:space="preserve">      养老服务</t>
  </si>
  <si>
    <t>2081099</t>
  </si>
  <si>
    <t xml:space="preserve">      其他社会福利支出</t>
  </si>
  <si>
    <t>20811</t>
  </si>
  <si>
    <t xml:space="preserve">    残疾人事业</t>
  </si>
  <si>
    <t>2081101</t>
  </si>
  <si>
    <t>2081102</t>
  </si>
  <si>
    <t>2081103</t>
  </si>
  <si>
    <t>2081104</t>
  </si>
  <si>
    <t xml:space="preserve">      残疾人康复</t>
  </si>
  <si>
    <t>2081105</t>
  </si>
  <si>
    <t xml:space="preserve">      残疾人就业</t>
  </si>
  <si>
    <t>2081106</t>
  </si>
  <si>
    <t xml:space="preserve">      残疾人体育</t>
  </si>
  <si>
    <t>2081107</t>
  </si>
  <si>
    <t xml:space="preserve">      残疾人生活和护理补贴</t>
  </si>
  <si>
    <t>2081199</t>
  </si>
  <si>
    <t xml:space="preserve">      其他残疾人事业支出</t>
  </si>
  <si>
    <t>20816</t>
  </si>
  <si>
    <t xml:space="preserve">    红十字事业</t>
  </si>
  <si>
    <t>2081601</t>
  </si>
  <si>
    <t>2081602</t>
  </si>
  <si>
    <t>2081603</t>
  </si>
  <si>
    <t>2081699</t>
  </si>
  <si>
    <t xml:space="preserve">      其他红十字事业支出</t>
  </si>
  <si>
    <t>20819</t>
  </si>
  <si>
    <t xml:space="preserve">    最低生活保障</t>
  </si>
  <si>
    <t>2081901</t>
  </si>
  <si>
    <t xml:space="preserve">      城市最低生活保障金支出</t>
  </si>
  <si>
    <t>2081902</t>
  </si>
  <si>
    <t xml:space="preserve">      农村最低生活保障金支出</t>
  </si>
  <si>
    <t>20820</t>
  </si>
  <si>
    <t xml:space="preserve">    临时救助</t>
  </si>
  <si>
    <t>2082001</t>
  </si>
  <si>
    <t xml:space="preserve">      临时救助支出</t>
  </si>
  <si>
    <t>2082002</t>
  </si>
  <si>
    <t xml:space="preserve">      流浪乞讨人员救助支出</t>
  </si>
  <si>
    <t>20821</t>
  </si>
  <si>
    <t xml:space="preserve">    特困人员救助供养</t>
  </si>
  <si>
    <t>2082101</t>
  </si>
  <si>
    <t xml:space="preserve">      城市特困人员救助供养支出</t>
  </si>
  <si>
    <t>2082102</t>
  </si>
  <si>
    <t xml:space="preserve">      农村特困人员救助供养支出</t>
  </si>
  <si>
    <t>20824</t>
  </si>
  <si>
    <t xml:space="preserve">    补充道路交通事故社会救助基金</t>
  </si>
  <si>
    <t>2082401</t>
  </si>
  <si>
    <t xml:space="preserve">      交强险增值税补助基金支出</t>
  </si>
  <si>
    <t>2082402</t>
  </si>
  <si>
    <t xml:space="preserve">      交强险罚款收入补助基金支出</t>
  </si>
  <si>
    <t>20825</t>
  </si>
  <si>
    <t xml:space="preserve">    其他生活救助</t>
  </si>
  <si>
    <t>2082501</t>
  </si>
  <si>
    <t xml:space="preserve">      其他城市生活救助</t>
  </si>
  <si>
    <t>2082502</t>
  </si>
  <si>
    <t xml:space="preserve">      其他农村生活救助</t>
  </si>
  <si>
    <t>20826</t>
  </si>
  <si>
    <t xml:space="preserve">    财政对基本养老保险基金的补助</t>
  </si>
  <si>
    <t>2082601</t>
  </si>
  <si>
    <t xml:space="preserve">      财政对企业职工基本养老保险基金的补助</t>
  </si>
  <si>
    <t>2082602</t>
  </si>
  <si>
    <t xml:space="preserve">      财政对城乡居民基本养老保险基金的补助</t>
  </si>
  <si>
    <t>2082699</t>
  </si>
  <si>
    <t xml:space="preserve">      财政对其他基本养老保险基金的补助</t>
  </si>
  <si>
    <t>20827</t>
  </si>
  <si>
    <t xml:space="preserve">    财政对其他社会保险基金的补助</t>
  </si>
  <si>
    <t>2082701</t>
  </si>
  <si>
    <t xml:space="preserve">      财政对失业保险基金的补助</t>
  </si>
  <si>
    <t>2082702</t>
  </si>
  <si>
    <t xml:space="preserve">      财政对工伤保险基金的补助</t>
  </si>
  <si>
    <t>2082799</t>
  </si>
  <si>
    <t xml:space="preserve">      其他财政对社会保险基金的补助</t>
  </si>
  <si>
    <t>20828</t>
  </si>
  <si>
    <t xml:space="preserve">    退役军人管理事务</t>
  </si>
  <si>
    <t>2082801</t>
  </si>
  <si>
    <t>2082802</t>
  </si>
  <si>
    <t>2082803</t>
  </si>
  <si>
    <t>2082804</t>
  </si>
  <si>
    <t xml:space="preserve">      拥军优属</t>
  </si>
  <si>
    <t>2082805</t>
  </si>
  <si>
    <t xml:space="preserve">      军供保障</t>
  </si>
  <si>
    <t>2082850</t>
  </si>
  <si>
    <t>2082899</t>
  </si>
  <si>
    <t xml:space="preserve">      其他退役军人事务管理支出</t>
  </si>
  <si>
    <t>20830</t>
  </si>
  <si>
    <t xml:space="preserve">    财政代缴社会保险费支出</t>
  </si>
  <si>
    <t>2083001</t>
  </si>
  <si>
    <t xml:space="preserve">      财政代缴城乡居民基本养老保险费支出</t>
  </si>
  <si>
    <t>2083099</t>
  </si>
  <si>
    <t xml:space="preserve">      财政代缴其他社会保险费支出</t>
  </si>
  <si>
    <t>20899</t>
  </si>
  <si>
    <t xml:space="preserve">    其他社会保障和就业支出</t>
  </si>
  <si>
    <t>210</t>
  </si>
  <si>
    <t>21001</t>
  </si>
  <si>
    <t xml:space="preserve">    卫生健康管理事务</t>
  </si>
  <si>
    <t>2100101</t>
  </si>
  <si>
    <t>2100102</t>
  </si>
  <si>
    <t>2100103</t>
  </si>
  <si>
    <t>2100199</t>
  </si>
  <si>
    <t xml:space="preserve">      其他卫生健康管理事务支出</t>
  </si>
  <si>
    <t>21002</t>
  </si>
  <si>
    <t xml:space="preserve">    公立医院</t>
  </si>
  <si>
    <t>2100201</t>
  </si>
  <si>
    <t xml:space="preserve">      综合医院</t>
  </si>
  <si>
    <t>2100202</t>
  </si>
  <si>
    <t xml:space="preserve">      中医（民族）医院</t>
  </si>
  <si>
    <t>2100203</t>
  </si>
  <si>
    <t xml:space="preserve">      传染病医院</t>
  </si>
  <si>
    <t>2100204</t>
  </si>
  <si>
    <t xml:space="preserve">      职业病防治医院</t>
  </si>
  <si>
    <t>2100205</t>
  </si>
  <si>
    <t xml:space="preserve">      精神病医院</t>
  </si>
  <si>
    <t>2100206</t>
  </si>
  <si>
    <t xml:space="preserve">      妇幼保健医院</t>
  </si>
  <si>
    <t>2100207</t>
  </si>
  <si>
    <t xml:space="preserve">      儿童医院</t>
  </si>
  <si>
    <t>2100208</t>
  </si>
  <si>
    <t xml:space="preserve">      其他专科医院</t>
  </si>
  <si>
    <t>2100209</t>
  </si>
  <si>
    <t xml:space="preserve">      福利医院</t>
  </si>
  <si>
    <t>2100210</t>
  </si>
  <si>
    <t xml:space="preserve">      行业医院</t>
  </si>
  <si>
    <t>2100211</t>
  </si>
  <si>
    <t xml:space="preserve">      处理医疗欠费</t>
  </si>
  <si>
    <t>2100212</t>
  </si>
  <si>
    <t xml:space="preserve">      康复医院</t>
  </si>
  <si>
    <t>2100213</t>
  </si>
  <si>
    <t xml:space="preserve">      优抚医院</t>
  </si>
  <si>
    <t>2100299</t>
  </si>
  <si>
    <t xml:space="preserve">      其他公立医院支出</t>
  </si>
  <si>
    <t>21003</t>
  </si>
  <si>
    <t xml:space="preserve">    基层医疗卫生机构</t>
  </si>
  <si>
    <t>2100301</t>
  </si>
  <si>
    <t xml:space="preserve">      城市社区卫生机构</t>
  </si>
  <si>
    <t>2100302</t>
  </si>
  <si>
    <t xml:space="preserve">      乡镇卫生院</t>
  </si>
  <si>
    <t>2100399</t>
  </si>
  <si>
    <t xml:space="preserve">      其他基层医疗卫生机构支出</t>
  </si>
  <si>
    <t>21004</t>
  </si>
  <si>
    <t xml:space="preserve">    公共卫生</t>
  </si>
  <si>
    <t>2100401</t>
  </si>
  <si>
    <t xml:space="preserve">      疾病预防控制机构</t>
  </si>
  <si>
    <t>2100402</t>
  </si>
  <si>
    <t xml:space="preserve">      卫生监督机构</t>
  </si>
  <si>
    <t>2100403</t>
  </si>
  <si>
    <t xml:space="preserve">      妇幼保健机构</t>
  </si>
  <si>
    <t>2100404</t>
  </si>
  <si>
    <t xml:space="preserve">      精神卫生机构</t>
  </si>
  <si>
    <t>2100405</t>
  </si>
  <si>
    <t xml:space="preserve">      应急救治机构</t>
  </si>
  <si>
    <t>2100406</t>
  </si>
  <si>
    <t xml:space="preserve">      采供血机构</t>
  </si>
  <si>
    <t>2100407</t>
  </si>
  <si>
    <t xml:space="preserve">      其他专业公共卫生机构</t>
  </si>
  <si>
    <t>2100408</t>
  </si>
  <si>
    <t xml:space="preserve">      基本公共卫生服务</t>
  </si>
  <si>
    <t>2100409</t>
  </si>
  <si>
    <t xml:space="preserve">      重大公共卫生服务</t>
  </si>
  <si>
    <t>2100410</t>
  </si>
  <si>
    <t xml:space="preserve">      突发公共卫生事件应急处理</t>
  </si>
  <si>
    <t>2100499</t>
  </si>
  <si>
    <t xml:space="preserve">      其他公共卫生支出</t>
  </si>
  <si>
    <t>21006</t>
  </si>
  <si>
    <t xml:space="preserve">    中医药</t>
  </si>
  <si>
    <t>2100601</t>
  </si>
  <si>
    <t xml:space="preserve">      中医（民族医）药专项</t>
  </si>
  <si>
    <t>2100699</t>
  </si>
  <si>
    <t xml:space="preserve">      其他中医药支出</t>
  </si>
  <si>
    <t>21007</t>
  </si>
  <si>
    <t xml:space="preserve">    计划生育事务</t>
  </si>
  <si>
    <t>2100716</t>
  </si>
  <si>
    <t xml:space="preserve">      计划生育机构</t>
  </si>
  <si>
    <t>2100717</t>
  </si>
  <si>
    <t xml:space="preserve">      计划生育服务</t>
  </si>
  <si>
    <t>2100799</t>
  </si>
  <si>
    <t xml:space="preserve">      其他计划生育事务支出</t>
  </si>
  <si>
    <t>21011</t>
  </si>
  <si>
    <t xml:space="preserve">    行政事业单位医疗</t>
  </si>
  <si>
    <t>2101101</t>
  </si>
  <si>
    <t xml:space="preserve">      行政单位医疗</t>
  </si>
  <si>
    <t>2101102</t>
  </si>
  <si>
    <t xml:space="preserve">      事业单位医疗</t>
  </si>
  <si>
    <t>2101103</t>
  </si>
  <si>
    <t xml:space="preserve">      公务员医疗补助</t>
  </si>
  <si>
    <t>2101199</t>
  </si>
  <si>
    <t xml:space="preserve">      其他行政事业单位医疗支出</t>
  </si>
  <si>
    <t>21012</t>
  </si>
  <si>
    <t xml:space="preserve">    财政对基本医疗保险基金的补助</t>
  </si>
  <si>
    <t>2101201</t>
  </si>
  <si>
    <t xml:space="preserve">      财政对职工基本医疗保险基金的补助</t>
  </si>
  <si>
    <t>2101202</t>
  </si>
  <si>
    <t xml:space="preserve">      财政对城乡居民基本医疗保险基金的补助</t>
  </si>
  <si>
    <t>2101299</t>
  </si>
  <si>
    <t xml:space="preserve">      财政对其他基本医疗保险基金的补助</t>
  </si>
  <si>
    <t>21013</t>
  </si>
  <si>
    <t xml:space="preserve">    医疗救助</t>
  </si>
  <si>
    <t>2101301</t>
  </si>
  <si>
    <t xml:space="preserve">      城乡医疗救助</t>
  </si>
  <si>
    <t>2101302</t>
  </si>
  <si>
    <t xml:space="preserve">      疾病应急救助</t>
  </si>
  <si>
    <t>2101399</t>
  </si>
  <si>
    <t xml:space="preserve">      其他医疗救助支出</t>
  </si>
  <si>
    <t>21014</t>
  </si>
  <si>
    <t xml:space="preserve">    优抚对象医疗</t>
  </si>
  <si>
    <t>2101401</t>
  </si>
  <si>
    <t xml:space="preserve">      优抚对象医疗补助</t>
  </si>
  <si>
    <t>2101499</t>
  </si>
  <si>
    <t xml:space="preserve">      其他优抚对象医疗支出</t>
  </si>
  <si>
    <t>21015</t>
  </si>
  <si>
    <t xml:space="preserve">    医疗保障管理事务</t>
  </si>
  <si>
    <t>2101501</t>
  </si>
  <si>
    <t>2101502</t>
  </si>
  <si>
    <t>2101503</t>
  </si>
  <si>
    <t>2101504</t>
  </si>
  <si>
    <t>2101505</t>
  </si>
  <si>
    <t xml:space="preserve">      医疗保障政策管理</t>
  </si>
  <si>
    <t>2101506</t>
  </si>
  <si>
    <t xml:space="preserve">      医疗保障经办事务</t>
  </si>
  <si>
    <t>2101550</t>
  </si>
  <si>
    <t>2101599</t>
  </si>
  <si>
    <t xml:space="preserve">      其他医疗保障管理事务支出</t>
  </si>
  <si>
    <t>21016</t>
  </si>
  <si>
    <t xml:space="preserve">    老龄卫生健康事务</t>
  </si>
  <si>
    <t>21099</t>
  </si>
  <si>
    <t xml:space="preserve">    其他卫生健康支出</t>
  </si>
  <si>
    <t>211</t>
  </si>
  <si>
    <t>21101</t>
  </si>
  <si>
    <t xml:space="preserve">    环境保护管理事务</t>
  </si>
  <si>
    <t>2110101</t>
  </si>
  <si>
    <t>2110102</t>
  </si>
  <si>
    <t>2110103</t>
  </si>
  <si>
    <t>2110104</t>
  </si>
  <si>
    <t xml:space="preserve">      生态环境保护宣传</t>
  </si>
  <si>
    <t>2110105</t>
  </si>
  <si>
    <t xml:space="preserve">      环境保护法规、规划及标准</t>
  </si>
  <si>
    <t>2110106</t>
  </si>
  <si>
    <t xml:space="preserve">      生态环境国际合作及履约</t>
  </si>
  <si>
    <t>2110107</t>
  </si>
  <si>
    <t xml:space="preserve">      生态环境保护行政许可</t>
  </si>
  <si>
    <t>2110108</t>
  </si>
  <si>
    <t xml:space="preserve">      应对气候变化管理事务</t>
  </si>
  <si>
    <t>2110199</t>
  </si>
  <si>
    <t xml:space="preserve">      其他环境保护管理事务支出</t>
  </si>
  <si>
    <t>21102</t>
  </si>
  <si>
    <t xml:space="preserve">    环境监测与监察</t>
  </si>
  <si>
    <t>2110203</t>
  </si>
  <si>
    <t xml:space="preserve">      建设项目环评审查与监督</t>
  </si>
  <si>
    <t>2110204</t>
  </si>
  <si>
    <t xml:space="preserve">      核与辐射安全监督</t>
  </si>
  <si>
    <t>2110299</t>
  </si>
  <si>
    <t xml:space="preserve">      其他环境监测与监察支出</t>
  </si>
  <si>
    <t>21103</t>
  </si>
  <si>
    <t xml:space="preserve">    污染防治</t>
  </si>
  <si>
    <t>2110301</t>
  </si>
  <si>
    <t xml:space="preserve">      大气</t>
  </si>
  <si>
    <t>2110302</t>
  </si>
  <si>
    <t xml:space="preserve">      水体</t>
  </si>
  <si>
    <t>2110303</t>
  </si>
  <si>
    <t xml:space="preserve">      噪声</t>
  </si>
  <si>
    <t>2110304</t>
  </si>
  <si>
    <t xml:space="preserve">      固体废弃物与化学品</t>
  </si>
  <si>
    <t>2110305</t>
  </si>
  <si>
    <t xml:space="preserve">      放射源和放射性废物监管</t>
  </si>
  <si>
    <t>2110306</t>
  </si>
  <si>
    <t xml:space="preserve">      辐射</t>
  </si>
  <si>
    <t>2110307</t>
  </si>
  <si>
    <t xml:space="preserve">      土壤</t>
  </si>
  <si>
    <t>2110399</t>
  </si>
  <si>
    <t xml:space="preserve">      其他污染防治支出</t>
  </si>
  <si>
    <t>21104</t>
  </si>
  <si>
    <t xml:space="preserve">    自然生态保护</t>
  </si>
  <si>
    <t>2110401</t>
  </si>
  <si>
    <t xml:space="preserve">      生态保护</t>
  </si>
  <si>
    <t>2110402</t>
  </si>
  <si>
    <t xml:space="preserve">      农村环境保护</t>
  </si>
  <si>
    <t>2110404</t>
  </si>
  <si>
    <t xml:space="preserve">      生物及物种资源保护</t>
  </si>
  <si>
    <t>2110405</t>
  </si>
  <si>
    <t xml:space="preserve">      草原生态修复治理</t>
  </si>
  <si>
    <t>2110406</t>
  </si>
  <si>
    <t xml:space="preserve">      自然保护地</t>
  </si>
  <si>
    <t>2110499</t>
  </si>
  <si>
    <t xml:space="preserve">      其他自然生态保护支出</t>
  </si>
  <si>
    <t>21105</t>
  </si>
  <si>
    <t xml:space="preserve">    天然林保护</t>
  </si>
  <si>
    <t>2110501</t>
  </si>
  <si>
    <t xml:space="preserve">      森林管护</t>
  </si>
  <si>
    <t>2110502</t>
  </si>
  <si>
    <t xml:space="preserve">      社会保险补助</t>
  </si>
  <si>
    <t>2110503</t>
  </si>
  <si>
    <t xml:space="preserve">      政策性社会性支出补助</t>
  </si>
  <si>
    <t>2110506</t>
  </si>
  <si>
    <t xml:space="preserve">      天然林保护工程建设</t>
  </si>
  <si>
    <t>2110507</t>
  </si>
  <si>
    <t xml:space="preserve">      停伐补助</t>
  </si>
  <si>
    <t>2110599</t>
  </si>
  <si>
    <t xml:space="preserve">      其他天然林保护支出</t>
  </si>
  <si>
    <t>21106</t>
  </si>
  <si>
    <t xml:space="preserve">    退耕还林还草</t>
  </si>
  <si>
    <t>2110602</t>
  </si>
  <si>
    <t xml:space="preserve">      退耕现金</t>
  </si>
  <si>
    <t>2110603</t>
  </si>
  <si>
    <t xml:space="preserve">      退耕还林粮食折现补贴</t>
  </si>
  <si>
    <t>2110604</t>
  </si>
  <si>
    <t xml:space="preserve">      退耕还林粮食费用补贴</t>
  </si>
  <si>
    <t>2110605</t>
  </si>
  <si>
    <t xml:space="preserve">      退耕还林工程建设</t>
  </si>
  <si>
    <t>2110699</t>
  </si>
  <si>
    <t xml:space="preserve">      其他退耕还林还草支出</t>
  </si>
  <si>
    <t>21107</t>
  </si>
  <si>
    <t xml:space="preserve">    风沙荒漠治理</t>
  </si>
  <si>
    <t>2110704</t>
  </si>
  <si>
    <t xml:space="preserve">      京津风沙源治理工程建设</t>
  </si>
  <si>
    <t>2110799</t>
  </si>
  <si>
    <t xml:space="preserve">      其他风沙荒漠治理支出</t>
  </si>
  <si>
    <t>21108</t>
  </si>
  <si>
    <t xml:space="preserve">    退牧还草</t>
  </si>
  <si>
    <t>2110804</t>
  </si>
  <si>
    <t xml:space="preserve">      退牧还草工程建设</t>
  </si>
  <si>
    <t>2110899</t>
  </si>
  <si>
    <t xml:space="preserve">      其他退牧还草支出</t>
  </si>
  <si>
    <t>21109</t>
  </si>
  <si>
    <t xml:space="preserve">    已垦草原退耕还草</t>
  </si>
  <si>
    <t>21110</t>
  </si>
  <si>
    <t xml:space="preserve">    能源节约利用</t>
  </si>
  <si>
    <t>21111</t>
  </si>
  <si>
    <t xml:space="preserve">    污染减排</t>
  </si>
  <si>
    <t>2111101</t>
  </si>
  <si>
    <t xml:space="preserve">      生态环境监测与信息</t>
  </si>
  <si>
    <t>2111102</t>
  </si>
  <si>
    <t xml:space="preserve">      生态环境执法监察</t>
  </si>
  <si>
    <t>2111103</t>
  </si>
  <si>
    <t xml:space="preserve">      减排专项支出</t>
  </si>
  <si>
    <t>2111104</t>
  </si>
  <si>
    <t xml:space="preserve">      清洁生产专项支出</t>
  </si>
  <si>
    <t>2111199</t>
  </si>
  <si>
    <t xml:space="preserve">      其他污染减排支出</t>
  </si>
  <si>
    <t>21112</t>
  </si>
  <si>
    <t xml:space="preserve">    可再生能源</t>
  </si>
  <si>
    <t>21113</t>
  </si>
  <si>
    <t xml:space="preserve">    循环经济</t>
  </si>
  <si>
    <t>21114</t>
  </si>
  <si>
    <t xml:space="preserve">    能源管理事务</t>
  </si>
  <si>
    <t>2111401</t>
  </si>
  <si>
    <t>2111402</t>
  </si>
  <si>
    <t>2111403</t>
  </si>
  <si>
    <t>2111406</t>
  </si>
  <si>
    <t xml:space="preserve">      能源科技装备</t>
  </si>
  <si>
    <t>2111407</t>
  </si>
  <si>
    <t xml:space="preserve">      能源行业管理</t>
  </si>
  <si>
    <t>2111408</t>
  </si>
  <si>
    <t xml:space="preserve">      能源管理</t>
  </si>
  <si>
    <t>2111411</t>
  </si>
  <si>
    <t>2111413</t>
  </si>
  <si>
    <t xml:space="preserve">      农村电网建设</t>
  </si>
  <si>
    <t>2111450</t>
  </si>
  <si>
    <t>2111499</t>
  </si>
  <si>
    <t xml:space="preserve">      其他能源管理事务支出</t>
  </si>
  <si>
    <t>21199</t>
  </si>
  <si>
    <t xml:space="preserve">    其他节能环保支出</t>
  </si>
  <si>
    <t>212</t>
  </si>
  <si>
    <t>21201</t>
  </si>
  <si>
    <t xml:space="preserve">    城乡社区管理事务</t>
  </si>
  <si>
    <t>2120101</t>
  </si>
  <si>
    <t>2120102</t>
  </si>
  <si>
    <t>2120103</t>
  </si>
  <si>
    <t>2120104</t>
  </si>
  <si>
    <t xml:space="preserve">      城管执法</t>
  </si>
  <si>
    <t>2120105</t>
  </si>
  <si>
    <t xml:space="preserve">      工程建设标准规范编制与监管</t>
  </si>
  <si>
    <t>2120106</t>
  </si>
  <si>
    <t xml:space="preserve">      工程建设管理</t>
  </si>
  <si>
    <t>2120107</t>
  </si>
  <si>
    <t xml:space="preserve">      市政公用行业市场监管</t>
  </si>
  <si>
    <t>2120109</t>
  </si>
  <si>
    <t xml:space="preserve">      住宅建设与房地产市场监管</t>
  </si>
  <si>
    <t>2120110</t>
  </si>
  <si>
    <t xml:space="preserve">      执业资格注册、资质审查</t>
  </si>
  <si>
    <t>2120199</t>
  </si>
  <si>
    <t xml:space="preserve">      其他城乡社区管理事务支出</t>
  </si>
  <si>
    <t>21202</t>
  </si>
  <si>
    <t xml:space="preserve">    城乡社区规划与管理</t>
  </si>
  <si>
    <t>21203</t>
  </si>
  <si>
    <t xml:space="preserve">    城乡社区公共设施</t>
  </si>
  <si>
    <t>2120303</t>
  </si>
  <si>
    <t xml:space="preserve">      小城镇基础设施建设</t>
  </si>
  <si>
    <t>2120399</t>
  </si>
  <si>
    <t xml:space="preserve">      其他城乡社区公共设施支出</t>
  </si>
  <si>
    <t>21205</t>
  </si>
  <si>
    <t xml:space="preserve">    城乡社区环境卫生</t>
  </si>
  <si>
    <t>21206</t>
  </si>
  <si>
    <t xml:space="preserve">    建设市场管理与监督</t>
  </si>
  <si>
    <t>21299</t>
  </si>
  <si>
    <t xml:space="preserve">    其他城乡社区支出</t>
  </si>
  <si>
    <t>213</t>
  </si>
  <si>
    <t>21301</t>
  </si>
  <si>
    <t xml:space="preserve">    农业农村</t>
  </si>
  <si>
    <t>2130101</t>
  </si>
  <si>
    <t>2130102</t>
  </si>
  <si>
    <t>2130103</t>
  </si>
  <si>
    <t>2130104</t>
  </si>
  <si>
    <t>2130105</t>
  </si>
  <si>
    <t xml:space="preserve">      农垦运行</t>
  </si>
  <si>
    <t>2130106</t>
  </si>
  <si>
    <t xml:space="preserve">      科技转化与推广服务</t>
  </si>
  <si>
    <t>2130108</t>
  </si>
  <si>
    <t xml:space="preserve">      病虫害控制</t>
  </si>
  <si>
    <t>2130109</t>
  </si>
  <si>
    <t xml:space="preserve">      农产品质量安全</t>
  </si>
  <si>
    <t>2130110</t>
  </si>
  <si>
    <t xml:space="preserve">      执法监管</t>
  </si>
  <si>
    <t>2130111</t>
  </si>
  <si>
    <t xml:space="preserve">      统计监测与信息服务</t>
  </si>
  <si>
    <t>2130112</t>
  </si>
  <si>
    <t xml:space="preserve">      行业业务管理</t>
  </si>
  <si>
    <t>2130114</t>
  </si>
  <si>
    <t xml:space="preserve">      对外交流与合作</t>
  </si>
  <si>
    <t>2130119</t>
  </si>
  <si>
    <t xml:space="preserve">      防灾救灾</t>
  </si>
  <si>
    <t>2130120</t>
  </si>
  <si>
    <t xml:space="preserve">      稳定农民收入补贴</t>
  </si>
  <si>
    <t>2130121</t>
  </si>
  <si>
    <t xml:space="preserve">      农业结构调整补贴</t>
  </si>
  <si>
    <t>2130122</t>
  </si>
  <si>
    <t xml:space="preserve">      农业生产发展</t>
  </si>
  <si>
    <t>2130124</t>
  </si>
  <si>
    <t xml:space="preserve">      农村合作经济</t>
  </si>
  <si>
    <t>2130125</t>
  </si>
  <si>
    <t xml:space="preserve">      农产品加工与促销</t>
  </si>
  <si>
    <t>2130126</t>
  </si>
  <si>
    <t xml:space="preserve">      农村社会事业</t>
  </si>
  <si>
    <t>2130135</t>
  </si>
  <si>
    <t xml:space="preserve">      农业资源保护修复与利用</t>
  </si>
  <si>
    <t>2130142</t>
  </si>
  <si>
    <t xml:space="preserve">      农村道路建设</t>
  </si>
  <si>
    <t>2130148</t>
  </si>
  <si>
    <t xml:space="preserve">      渔业发展</t>
  </si>
  <si>
    <t>2130152</t>
  </si>
  <si>
    <t xml:space="preserve">      对高校毕业生到基层任职补助</t>
  </si>
  <si>
    <t>2130153</t>
  </si>
  <si>
    <t xml:space="preserve">      农田建设</t>
  </si>
  <si>
    <t>2130199</t>
  </si>
  <si>
    <t xml:space="preserve">      其他农业农村支出</t>
  </si>
  <si>
    <t>21302</t>
  </si>
  <si>
    <t xml:space="preserve">    林业和草原</t>
  </si>
  <si>
    <t>2130201</t>
  </si>
  <si>
    <t>2130202</t>
  </si>
  <si>
    <t>2130203</t>
  </si>
  <si>
    <t>2130204</t>
  </si>
  <si>
    <t xml:space="preserve">      事业机构</t>
  </si>
  <si>
    <t>2130205</t>
  </si>
  <si>
    <t xml:space="preserve">      森林资源培育</t>
  </si>
  <si>
    <t>2130206</t>
  </si>
  <si>
    <t xml:space="preserve">      技术推广与转化</t>
  </si>
  <si>
    <t>2130207</t>
  </si>
  <si>
    <t xml:space="preserve">      森林资源管理</t>
  </si>
  <si>
    <t>2130209</t>
  </si>
  <si>
    <t xml:space="preserve">      森林生态效益补偿</t>
  </si>
  <si>
    <t>2130211</t>
  </si>
  <si>
    <t xml:space="preserve">      动植物保护</t>
  </si>
  <si>
    <t>2130212</t>
  </si>
  <si>
    <t xml:space="preserve">      湿地保护</t>
  </si>
  <si>
    <t>2130213</t>
  </si>
  <si>
    <t xml:space="preserve">      执法与监督</t>
  </si>
  <si>
    <t>2130217</t>
  </si>
  <si>
    <t xml:space="preserve">      防沙治沙</t>
  </si>
  <si>
    <t>2130220</t>
  </si>
  <si>
    <t xml:space="preserve">      对外合作与交流</t>
  </si>
  <si>
    <t>2130221</t>
  </si>
  <si>
    <t xml:space="preserve">      产业化管理</t>
  </si>
  <si>
    <t>2130223</t>
  </si>
  <si>
    <t xml:space="preserve">      信息管理</t>
  </si>
  <si>
    <t>2130226</t>
  </si>
  <si>
    <t xml:space="preserve">      林区公共支出</t>
  </si>
  <si>
    <t>2130227</t>
  </si>
  <si>
    <t xml:space="preserve">      贷款贴息</t>
  </si>
  <si>
    <t>2130234</t>
  </si>
  <si>
    <t xml:space="preserve">      林业草原防灾减灾</t>
  </si>
  <si>
    <t>2130236</t>
  </si>
  <si>
    <t xml:space="preserve">      草原管理</t>
  </si>
  <si>
    <t>2130237</t>
  </si>
  <si>
    <t>2130299</t>
  </si>
  <si>
    <t xml:space="preserve">      其他林业和草原支出</t>
  </si>
  <si>
    <t>21303</t>
  </si>
  <si>
    <t xml:space="preserve">    水利</t>
  </si>
  <si>
    <t>2130301</t>
  </si>
  <si>
    <t>2130302</t>
  </si>
  <si>
    <t>2130303</t>
  </si>
  <si>
    <t>2130304</t>
  </si>
  <si>
    <t xml:space="preserve">      水利行业业务管理</t>
  </si>
  <si>
    <t>2130305</t>
  </si>
  <si>
    <t xml:space="preserve">      水利工程建设</t>
  </si>
  <si>
    <t>2130306</t>
  </si>
  <si>
    <t xml:space="preserve">      水利工程运行与维护</t>
  </si>
  <si>
    <t>2130307</t>
  </si>
  <si>
    <t xml:space="preserve">      长江黄河等流域管理</t>
  </si>
  <si>
    <t>2130308</t>
  </si>
  <si>
    <t xml:space="preserve">      水利前期工作</t>
  </si>
  <si>
    <t>2130309</t>
  </si>
  <si>
    <t xml:space="preserve">      水利执法监督</t>
  </si>
  <si>
    <t>2130310</t>
  </si>
  <si>
    <t xml:space="preserve">      水土保持</t>
  </si>
  <si>
    <t>2130311</t>
  </si>
  <si>
    <t xml:space="preserve">      水资源节约管理与保护</t>
  </si>
  <si>
    <t>2130312</t>
  </si>
  <si>
    <t xml:space="preserve">      水质监测</t>
  </si>
  <si>
    <t>2130313</t>
  </si>
  <si>
    <t xml:space="preserve">      水文测报</t>
  </si>
  <si>
    <t>2130314</t>
  </si>
  <si>
    <t xml:space="preserve">      防汛</t>
  </si>
  <si>
    <t>2130315</t>
  </si>
  <si>
    <t xml:space="preserve">      抗旱</t>
  </si>
  <si>
    <t>2130316</t>
  </si>
  <si>
    <t xml:space="preserve">      农村水利</t>
  </si>
  <si>
    <t>2130317</t>
  </si>
  <si>
    <t xml:space="preserve">      水利技术推广</t>
  </si>
  <si>
    <t>2130318</t>
  </si>
  <si>
    <t xml:space="preserve">      国际河流治理与管理</t>
  </si>
  <si>
    <t>2130319</t>
  </si>
  <si>
    <t xml:space="preserve">      江河湖库水系综合整治</t>
  </si>
  <si>
    <t>2130321</t>
  </si>
  <si>
    <t xml:space="preserve">      大中型水库移民后期扶持专项支出</t>
  </si>
  <si>
    <t>2130322</t>
  </si>
  <si>
    <t xml:space="preserve">      水利安全监督</t>
  </si>
  <si>
    <t>2130333</t>
  </si>
  <si>
    <t>2130334</t>
  </si>
  <si>
    <t xml:space="preserve">      水利建设征地及移民支出</t>
  </si>
  <si>
    <t>2130335</t>
  </si>
  <si>
    <t xml:space="preserve">      农村人畜饮水</t>
  </si>
  <si>
    <t>2130336</t>
  </si>
  <si>
    <t xml:space="preserve">      南水北调工程建设</t>
  </si>
  <si>
    <t>2130337</t>
  </si>
  <si>
    <t xml:space="preserve">      南水北调工程管理</t>
  </si>
  <si>
    <t>2130399</t>
  </si>
  <si>
    <t xml:space="preserve">      其他水利支出</t>
  </si>
  <si>
    <t>21305</t>
  </si>
  <si>
    <t xml:space="preserve">    巩固脱贫衔接乡村振兴</t>
  </si>
  <si>
    <t>2130501</t>
  </si>
  <si>
    <t>2130502</t>
  </si>
  <si>
    <t>2130503</t>
  </si>
  <si>
    <t>2130504</t>
  </si>
  <si>
    <t xml:space="preserve">      农村基础设施建设</t>
  </si>
  <si>
    <t>2130505</t>
  </si>
  <si>
    <t xml:space="preserve">      生产发展</t>
  </si>
  <si>
    <t>2130506</t>
  </si>
  <si>
    <t xml:space="preserve">      社会发展</t>
  </si>
  <si>
    <t>2130507</t>
  </si>
  <si>
    <t xml:space="preserve">      贷款奖补和贴息</t>
  </si>
  <si>
    <t>2130508</t>
  </si>
  <si>
    <t xml:space="preserve">       “三西”农业建设专项补助</t>
  </si>
  <si>
    <t>2130550</t>
  </si>
  <si>
    <t>2130599</t>
  </si>
  <si>
    <t xml:space="preserve">      其他巩固脱贫衔接乡村振兴支出</t>
  </si>
  <si>
    <t>21307</t>
  </si>
  <si>
    <t xml:space="preserve">    农村综合改革</t>
  </si>
  <si>
    <t>2130701</t>
  </si>
  <si>
    <t xml:space="preserve">      对村级公益事业建设的补助</t>
  </si>
  <si>
    <t>2130704</t>
  </si>
  <si>
    <t xml:space="preserve">      国有农场办社会职能改革补助</t>
  </si>
  <si>
    <t>2130705</t>
  </si>
  <si>
    <t xml:space="preserve">      对村民委员会和村党支部的补助</t>
  </si>
  <si>
    <t>2130706</t>
  </si>
  <si>
    <t xml:space="preserve">      对村集体经济组织的补助</t>
  </si>
  <si>
    <t>2130707</t>
  </si>
  <si>
    <t xml:space="preserve">      农村综合改革示范试点补助</t>
  </si>
  <si>
    <t>2130799</t>
  </si>
  <si>
    <t xml:space="preserve">      其他农村综合改革支出</t>
  </si>
  <si>
    <t>21308</t>
  </si>
  <si>
    <t xml:space="preserve">    普惠金融发展支出</t>
  </si>
  <si>
    <t>2130801</t>
  </si>
  <si>
    <t xml:space="preserve">      支持农村金融机构</t>
  </si>
  <si>
    <t>2130803</t>
  </si>
  <si>
    <t xml:space="preserve">      农业保险保费补贴</t>
  </si>
  <si>
    <t>2130804</t>
  </si>
  <si>
    <t xml:space="preserve">      创业担保贷款贴息及奖补</t>
  </si>
  <si>
    <t>2130805</t>
  </si>
  <si>
    <t xml:space="preserve">      补充创业担保贷款基金</t>
  </si>
  <si>
    <t>2130899</t>
  </si>
  <si>
    <t xml:space="preserve">      其他普惠金融发展支出</t>
  </si>
  <si>
    <t>21309</t>
  </si>
  <si>
    <t xml:space="preserve">    目标价格补贴</t>
  </si>
  <si>
    <t>2130901</t>
  </si>
  <si>
    <t xml:space="preserve">      棉花目标价格补贴</t>
  </si>
  <si>
    <t>2130999</t>
  </si>
  <si>
    <t xml:space="preserve">      其他目标价格补贴</t>
  </si>
  <si>
    <t>21399</t>
  </si>
  <si>
    <t xml:space="preserve">    其他农林水支出</t>
  </si>
  <si>
    <t>2139901</t>
  </si>
  <si>
    <t xml:space="preserve">      化解其他公益性乡村债务支出</t>
  </si>
  <si>
    <t>2139999</t>
  </si>
  <si>
    <t xml:space="preserve">      其他农林水支出</t>
  </si>
  <si>
    <t>214</t>
  </si>
  <si>
    <t>21401</t>
  </si>
  <si>
    <t xml:space="preserve">    公路水路运输</t>
  </si>
  <si>
    <t>2140101</t>
  </si>
  <si>
    <t>2140102</t>
  </si>
  <si>
    <t>2140103</t>
  </si>
  <si>
    <t>2140104</t>
  </si>
  <si>
    <t xml:space="preserve">      公路建设</t>
  </si>
  <si>
    <t>2140106</t>
  </si>
  <si>
    <t xml:space="preserve">      公路养护</t>
  </si>
  <si>
    <t>2140109</t>
  </si>
  <si>
    <t xml:space="preserve">      交通运输信息化建设</t>
  </si>
  <si>
    <t>2140110</t>
  </si>
  <si>
    <t xml:space="preserve">      公路和运输安全</t>
  </si>
  <si>
    <t>2140111</t>
  </si>
  <si>
    <t xml:space="preserve">      公路还贷专项</t>
  </si>
  <si>
    <t>2140112</t>
  </si>
  <si>
    <t xml:space="preserve">      公路运输管理</t>
  </si>
  <si>
    <t>2140114</t>
  </si>
  <si>
    <t xml:space="preserve">      公路和运输技术标准化建设</t>
  </si>
  <si>
    <t>2140122</t>
  </si>
  <si>
    <t xml:space="preserve">      港口设施</t>
  </si>
  <si>
    <t>2140123</t>
  </si>
  <si>
    <t xml:space="preserve">      航道维护</t>
  </si>
  <si>
    <t>2140127</t>
  </si>
  <si>
    <t xml:space="preserve">      船舶检验</t>
  </si>
  <si>
    <t>2140128</t>
  </si>
  <si>
    <t xml:space="preserve">      救助打捞</t>
  </si>
  <si>
    <t>2140129</t>
  </si>
  <si>
    <t xml:space="preserve">      内河运输</t>
  </si>
  <si>
    <t>2140130</t>
  </si>
  <si>
    <t xml:space="preserve">      远洋运输</t>
  </si>
  <si>
    <t>2140131</t>
  </si>
  <si>
    <t xml:space="preserve">      海事管理</t>
  </si>
  <si>
    <t>2140133</t>
  </si>
  <si>
    <t xml:space="preserve">      航标事业发展支出</t>
  </si>
  <si>
    <t>2140136</t>
  </si>
  <si>
    <t xml:space="preserve">      水路运输管理支出</t>
  </si>
  <si>
    <t>2140138</t>
  </si>
  <si>
    <t xml:space="preserve">      口岸建设</t>
  </si>
  <si>
    <t>2140199</t>
  </si>
  <si>
    <t xml:space="preserve">      其他公路水路运输支出</t>
  </si>
  <si>
    <t>21402</t>
  </si>
  <si>
    <t xml:space="preserve">    铁路运输</t>
  </si>
  <si>
    <t>2140201</t>
  </si>
  <si>
    <t>2140202</t>
  </si>
  <si>
    <t>2140203</t>
  </si>
  <si>
    <t>2140204</t>
  </si>
  <si>
    <t xml:space="preserve">      铁路路网建设</t>
  </si>
  <si>
    <t>2140205</t>
  </si>
  <si>
    <t xml:space="preserve">      铁路还贷专项</t>
  </si>
  <si>
    <t>2140206</t>
  </si>
  <si>
    <t xml:space="preserve">      铁路安全</t>
  </si>
  <si>
    <t>2140207</t>
  </si>
  <si>
    <t xml:space="preserve">      铁路专项运输</t>
  </si>
  <si>
    <t>2140208</t>
  </si>
  <si>
    <t xml:space="preserve">      行业监管</t>
  </si>
  <si>
    <t>2140299</t>
  </si>
  <si>
    <t xml:space="preserve">      其他铁路运输支出</t>
  </si>
  <si>
    <t>21403</t>
  </si>
  <si>
    <t xml:space="preserve">    民用航空运输</t>
  </si>
  <si>
    <t>2140301</t>
  </si>
  <si>
    <t>2140302</t>
  </si>
  <si>
    <t>2140303</t>
  </si>
  <si>
    <t>2140304</t>
  </si>
  <si>
    <t xml:space="preserve">      机场建设</t>
  </si>
  <si>
    <t>2140305</t>
  </si>
  <si>
    <t xml:space="preserve">      空管系统建设</t>
  </si>
  <si>
    <t>2140306</t>
  </si>
  <si>
    <t xml:space="preserve">      民航还贷专项支出</t>
  </si>
  <si>
    <t>2140307</t>
  </si>
  <si>
    <t xml:space="preserve">      民用航空安全</t>
  </si>
  <si>
    <t>2140308</t>
  </si>
  <si>
    <t xml:space="preserve">      民航专项运输</t>
  </si>
  <si>
    <t>2140399</t>
  </si>
  <si>
    <t xml:space="preserve">      其他民用航空运输支出</t>
  </si>
  <si>
    <t>21405</t>
  </si>
  <si>
    <t xml:space="preserve">    邮政业支出</t>
  </si>
  <si>
    <t>2140501</t>
  </si>
  <si>
    <t>2140502</t>
  </si>
  <si>
    <t>2140503</t>
  </si>
  <si>
    <t>2140504</t>
  </si>
  <si>
    <t>2140505</t>
  </si>
  <si>
    <t xml:space="preserve">      邮政普遍服务与特殊服务</t>
  </si>
  <si>
    <t>2140599</t>
  </si>
  <si>
    <t xml:space="preserve">      其他邮政业支出</t>
  </si>
  <si>
    <t>21406</t>
  </si>
  <si>
    <t xml:space="preserve">    车辆购置税支出</t>
  </si>
  <si>
    <t>2140601</t>
  </si>
  <si>
    <t xml:space="preserve">      车辆购置税用于公路等基础设施建设支出</t>
  </si>
  <si>
    <t>2140602</t>
  </si>
  <si>
    <t xml:space="preserve">      车辆购置税用于农村公路建设支出</t>
  </si>
  <si>
    <t>2140603</t>
  </si>
  <si>
    <t xml:space="preserve">      车辆购置税用于老旧汽车报废更新补贴</t>
  </si>
  <si>
    <t>2140699</t>
  </si>
  <si>
    <t xml:space="preserve">      车辆购置税其他支出</t>
  </si>
  <si>
    <t>21499</t>
  </si>
  <si>
    <t xml:space="preserve">    其他交通运输支出</t>
  </si>
  <si>
    <t>2149901</t>
  </si>
  <si>
    <t xml:space="preserve">      公共交通运营补助</t>
  </si>
  <si>
    <t>2149999</t>
  </si>
  <si>
    <t xml:space="preserve">      其他交通运输支出</t>
  </si>
  <si>
    <t>215</t>
  </si>
  <si>
    <t>21501</t>
  </si>
  <si>
    <t xml:space="preserve">    资源勘探开发</t>
  </si>
  <si>
    <t>2150101</t>
  </si>
  <si>
    <t>2150102</t>
  </si>
  <si>
    <t>2150103</t>
  </si>
  <si>
    <t>2150104</t>
  </si>
  <si>
    <t xml:space="preserve">      煤炭勘探开采和洗选</t>
  </si>
  <si>
    <t>2150105</t>
  </si>
  <si>
    <t xml:space="preserve">      石油和天然气勘探开采</t>
  </si>
  <si>
    <t>2150106</t>
  </si>
  <si>
    <t xml:space="preserve">      黑色金属矿勘探和采选</t>
  </si>
  <si>
    <t>2150107</t>
  </si>
  <si>
    <t xml:space="preserve">      有色金属矿勘探和采选</t>
  </si>
  <si>
    <t>2150108</t>
  </si>
  <si>
    <t xml:space="preserve">      非金属矿勘探和采选</t>
  </si>
  <si>
    <t>2150199</t>
  </si>
  <si>
    <t xml:space="preserve">      其他资源勘探业支出</t>
  </si>
  <si>
    <t>21502</t>
  </si>
  <si>
    <t xml:space="preserve">    制造业</t>
  </si>
  <si>
    <t>2150201</t>
  </si>
  <si>
    <t>2150202</t>
  </si>
  <si>
    <t>2150203</t>
  </si>
  <si>
    <t>2150204</t>
  </si>
  <si>
    <t xml:space="preserve">      纺织业</t>
  </si>
  <si>
    <t>2150205</t>
  </si>
  <si>
    <t xml:space="preserve">      医药制造业</t>
  </si>
  <si>
    <t>2150206</t>
  </si>
  <si>
    <t xml:space="preserve">      非金属矿物制品业</t>
  </si>
  <si>
    <t>2150207</t>
  </si>
  <si>
    <t xml:space="preserve">      通信设备、计算机及其他电子设备制造业</t>
  </si>
  <si>
    <t>2150208</t>
  </si>
  <si>
    <t xml:space="preserve">      交通运输设备制造业</t>
  </si>
  <si>
    <t>2150209</t>
  </si>
  <si>
    <t xml:space="preserve">      电气机械及器材制造业</t>
  </si>
  <si>
    <t>2150210</t>
  </si>
  <si>
    <t xml:space="preserve">      工艺品及其他制造业</t>
  </si>
  <si>
    <t>2150212</t>
  </si>
  <si>
    <t xml:space="preserve">      石油加工、炼焦及核燃料加工业</t>
  </si>
  <si>
    <t>2150213</t>
  </si>
  <si>
    <t xml:space="preserve">      化学原料及化学制品制造业</t>
  </si>
  <si>
    <t>2150214</t>
  </si>
  <si>
    <t xml:space="preserve">      黑色金属冶炼及压延加工业</t>
  </si>
  <si>
    <t>2150215</t>
  </si>
  <si>
    <t xml:space="preserve">      有色金属冶炼及压延加工业</t>
  </si>
  <si>
    <t>2150299</t>
  </si>
  <si>
    <t xml:space="preserve">      其他制造业支出</t>
  </si>
  <si>
    <t>21503</t>
  </si>
  <si>
    <t xml:space="preserve">    建筑业</t>
  </si>
  <si>
    <t>2150301</t>
  </si>
  <si>
    <t>2150302</t>
  </si>
  <si>
    <t>2150303</t>
  </si>
  <si>
    <t>2150399</t>
  </si>
  <si>
    <t xml:space="preserve">      其他建筑业支出</t>
  </si>
  <si>
    <t>21505</t>
  </si>
  <si>
    <t xml:space="preserve">    工业和信息产业监管</t>
  </si>
  <si>
    <t>2150501</t>
  </si>
  <si>
    <t>2150502</t>
  </si>
  <si>
    <t>2150503</t>
  </si>
  <si>
    <t>2150505</t>
  </si>
  <si>
    <t xml:space="preserve">      战备应急</t>
  </si>
  <si>
    <t>2150507</t>
  </si>
  <si>
    <t xml:space="preserve">      专用通信</t>
  </si>
  <si>
    <t>2150508</t>
  </si>
  <si>
    <t xml:space="preserve">      无线电及信息通信监管</t>
  </si>
  <si>
    <t>2150516</t>
  </si>
  <si>
    <t xml:space="preserve">      工程建设及运行维护</t>
  </si>
  <si>
    <t>2150517</t>
  </si>
  <si>
    <t xml:space="preserve">      产业发展</t>
  </si>
  <si>
    <t>2150550</t>
  </si>
  <si>
    <t>2150599</t>
  </si>
  <si>
    <t xml:space="preserve">      其他工业和信息产业监管支出</t>
  </si>
  <si>
    <t>21507</t>
  </si>
  <si>
    <t xml:space="preserve">    国有资产监管</t>
  </si>
  <si>
    <t>2150701</t>
  </si>
  <si>
    <t>2150702</t>
  </si>
  <si>
    <t>2150703</t>
  </si>
  <si>
    <t>2150704</t>
  </si>
  <si>
    <t xml:space="preserve">      国有企业监事会专项</t>
  </si>
  <si>
    <t>2150705</t>
  </si>
  <si>
    <t xml:space="preserve">      中央企业专项管理</t>
  </si>
  <si>
    <t>2150799</t>
  </si>
  <si>
    <t xml:space="preserve">      其他国有资产监管支出</t>
  </si>
  <si>
    <t>21508</t>
  </si>
  <si>
    <t xml:space="preserve">    支持中小企业发展和管理支出</t>
  </si>
  <si>
    <t>2150801</t>
  </si>
  <si>
    <t>2150802</t>
  </si>
  <si>
    <t>2150803</t>
  </si>
  <si>
    <t>2150804</t>
  </si>
  <si>
    <t xml:space="preserve">      科技型中小企业技术创新基金</t>
  </si>
  <si>
    <t>2150805</t>
  </si>
  <si>
    <t xml:space="preserve">      中小企业发展专项</t>
  </si>
  <si>
    <t>2150806</t>
  </si>
  <si>
    <t xml:space="preserve">      减免房租补贴</t>
  </si>
  <si>
    <t>2150899</t>
  </si>
  <si>
    <t xml:space="preserve">      其他支持中小企业发展和管理支出</t>
  </si>
  <si>
    <t>21599</t>
  </si>
  <si>
    <t xml:space="preserve">    其他资源勘探工业信息等支出</t>
  </si>
  <si>
    <t>2159901</t>
  </si>
  <si>
    <t xml:space="preserve">      黄金事务</t>
  </si>
  <si>
    <t>2159904</t>
  </si>
  <si>
    <t xml:space="preserve">      技术改造支出</t>
  </si>
  <si>
    <t>2159905</t>
  </si>
  <si>
    <t xml:space="preserve">      中药材扶持资金支出</t>
  </si>
  <si>
    <t>2159906</t>
  </si>
  <si>
    <t xml:space="preserve">      重点产业振兴和技术改造项目贷款贴息</t>
  </si>
  <si>
    <t>2159999</t>
  </si>
  <si>
    <t xml:space="preserve">      其他资源勘探工业信息等支出</t>
  </si>
  <si>
    <t>216</t>
  </si>
  <si>
    <t>21602</t>
  </si>
  <si>
    <t xml:space="preserve">    商业流通事务</t>
  </si>
  <si>
    <t>2160201</t>
  </si>
  <si>
    <t>2160202</t>
  </si>
  <si>
    <t>2160203</t>
  </si>
  <si>
    <t>2160216</t>
  </si>
  <si>
    <t xml:space="preserve">      食品流通安全补贴</t>
  </si>
  <si>
    <t>2160217</t>
  </si>
  <si>
    <t xml:space="preserve">      市场监测及信息管理</t>
  </si>
  <si>
    <t>2160218</t>
  </si>
  <si>
    <t xml:space="preserve">      民贸企业补贴</t>
  </si>
  <si>
    <t>2160219</t>
  </si>
  <si>
    <t xml:space="preserve">      民贸民品贷款贴息</t>
  </si>
  <si>
    <t>2160250</t>
  </si>
  <si>
    <t>2160299</t>
  </si>
  <si>
    <t xml:space="preserve">      其他商业流通事务支出</t>
  </si>
  <si>
    <t>21606</t>
  </si>
  <si>
    <t xml:space="preserve">    涉外发展服务支出</t>
  </si>
  <si>
    <t>2160601</t>
  </si>
  <si>
    <t>2160602</t>
  </si>
  <si>
    <t>2160603</t>
  </si>
  <si>
    <t>2160607</t>
  </si>
  <si>
    <t xml:space="preserve">      外商投资环境建设补助资金</t>
  </si>
  <si>
    <t>2160699</t>
  </si>
  <si>
    <t xml:space="preserve">      其他涉外发展服务支出</t>
  </si>
  <si>
    <t>21699</t>
  </si>
  <si>
    <t xml:space="preserve">    其他商业服务业等支出</t>
  </si>
  <si>
    <t>2169901</t>
  </si>
  <si>
    <t xml:space="preserve">      服务业基础设施建设</t>
  </si>
  <si>
    <t>2169999</t>
  </si>
  <si>
    <t xml:space="preserve">      其他商业服务业等支出</t>
  </si>
  <si>
    <t>217</t>
  </si>
  <si>
    <t>21701</t>
  </si>
  <si>
    <t xml:space="preserve">    金融部门行政支出</t>
  </si>
  <si>
    <t>2170101</t>
  </si>
  <si>
    <t>2170102</t>
  </si>
  <si>
    <t>2170103</t>
  </si>
  <si>
    <t>2170104</t>
  </si>
  <si>
    <t xml:space="preserve">      安全防卫</t>
  </si>
  <si>
    <t>2170150</t>
  </si>
  <si>
    <t>2170199</t>
  </si>
  <si>
    <t xml:space="preserve">      金融部门其他行政支出</t>
  </si>
  <si>
    <t>21702</t>
  </si>
  <si>
    <t xml:space="preserve">    金融部门监管支出</t>
  </si>
  <si>
    <t>2170201</t>
  </si>
  <si>
    <t xml:space="preserve">      货币发行</t>
  </si>
  <si>
    <t>2170202</t>
  </si>
  <si>
    <t xml:space="preserve">      金融服务</t>
  </si>
  <si>
    <t>2170203</t>
  </si>
  <si>
    <t xml:space="preserve">      反假币</t>
  </si>
  <si>
    <t>2170204</t>
  </si>
  <si>
    <t xml:space="preserve">      重点金融机构监管</t>
  </si>
  <si>
    <t>2170205</t>
  </si>
  <si>
    <t xml:space="preserve">      金融稽查与案件处理</t>
  </si>
  <si>
    <t>2170206</t>
  </si>
  <si>
    <t xml:space="preserve">      金融行业电子化建设</t>
  </si>
  <si>
    <t>2170207</t>
  </si>
  <si>
    <t xml:space="preserve">      从业人员资格考试</t>
  </si>
  <si>
    <t>2170208</t>
  </si>
  <si>
    <t xml:space="preserve">      反洗钱</t>
  </si>
  <si>
    <t>2170299</t>
  </si>
  <si>
    <t xml:space="preserve">      金融部门其他监管支出</t>
  </si>
  <si>
    <t>21703</t>
  </si>
  <si>
    <t xml:space="preserve">    金融发展支出</t>
  </si>
  <si>
    <t>2170301</t>
  </si>
  <si>
    <t xml:space="preserve">      政策性银行亏损补贴</t>
  </si>
  <si>
    <t>2170302</t>
  </si>
  <si>
    <t xml:space="preserve">      利息费用补贴支出</t>
  </si>
  <si>
    <t>2170303</t>
  </si>
  <si>
    <t xml:space="preserve">      补充资本金</t>
  </si>
  <si>
    <t>2170304</t>
  </si>
  <si>
    <t xml:space="preserve">      风险基金补助</t>
  </si>
  <si>
    <t>2170399</t>
  </si>
  <si>
    <t xml:space="preserve">      其他金融发展支出</t>
  </si>
  <si>
    <t>21704</t>
  </si>
  <si>
    <t xml:space="preserve">    金融调控支出</t>
  </si>
  <si>
    <t>2170401</t>
  </si>
  <si>
    <t xml:space="preserve">      中央银行亏损补贴</t>
  </si>
  <si>
    <t>2170499</t>
  </si>
  <si>
    <t xml:space="preserve">      其他金融调控支出</t>
  </si>
  <si>
    <t>21799</t>
  </si>
  <si>
    <t xml:space="preserve">    其他金融支出</t>
  </si>
  <si>
    <t>2179902</t>
  </si>
  <si>
    <t xml:space="preserve">      重点企业贷款贴息</t>
  </si>
  <si>
    <t>2179999</t>
  </si>
  <si>
    <t xml:space="preserve">      其他金融支出</t>
  </si>
  <si>
    <t>219</t>
  </si>
  <si>
    <t>援助其他地区支出</t>
  </si>
  <si>
    <t>21901</t>
  </si>
  <si>
    <t xml:space="preserve">    一般公共服务</t>
  </si>
  <si>
    <t>21902</t>
  </si>
  <si>
    <t xml:space="preserve">    教育</t>
  </si>
  <si>
    <t>21903</t>
  </si>
  <si>
    <t xml:space="preserve">    文化旅游体育与传媒</t>
  </si>
  <si>
    <t>21904</t>
  </si>
  <si>
    <t xml:space="preserve">    卫生健康</t>
  </si>
  <si>
    <t>21905</t>
  </si>
  <si>
    <t xml:space="preserve">    节能环保</t>
  </si>
  <si>
    <t>21906</t>
  </si>
  <si>
    <t>21907</t>
  </si>
  <si>
    <t xml:space="preserve">    交通运输</t>
  </si>
  <si>
    <t>21908</t>
  </si>
  <si>
    <t xml:space="preserve">    住房保障</t>
  </si>
  <si>
    <t>21999</t>
  </si>
  <si>
    <t xml:space="preserve">    其他支出</t>
  </si>
  <si>
    <t>220</t>
  </si>
  <si>
    <t>22001</t>
  </si>
  <si>
    <t xml:space="preserve">    自然资源事务</t>
  </si>
  <si>
    <t>2200101</t>
  </si>
  <si>
    <t>2200102</t>
  </si>
  <si>
    <t>2200103</t>
  </si>
  <si>
    <t>2200104</t>
  </si>
  <si>
    <t xml:space="preserve">      自然资源规划及管理</t>
  </si>
  <si>
    <t>2200106</t>
  </si>
  <si>
    <t xml:space="preserve">      自然资源利用与保护</t>
  </si>
  <si>
    <t>2200107</t>
  </si>
  <si>
    <t xml:space="preserve">      自然资源社会公益服务</t>
  </si>
  <si>
    <t>2200108</t>
  </si>
  <si>
    <t xml:space="preserve">      自然资源行业业务管理</t>
  </si>
  <si>
    <t>2200109</t>
  </si>
  <si>
    <t xml:space="preserve">      自然资源调查与确权登记</t>
  </si>
  <si>
    <t>2200112</t>
  </si>
  <si>
    <t xml:space="preserve">      土地资源储备支出</t>
  </si>
  <si>
    <t>2200113</t>
  </si>
  <si>
    <t xml:space="preserve">      地质矿产资源与环境调查</t>
  </si>
  <si>
    <t>2200114</t>
  </si>
  <si>
    <t xml:space="preserve">      地质勘查与矿产资源管理</t>
  </si>
  <si>
    <t>2200115</t>
  </si>
  <si>
    <t xml:space="preserve">      地质转产项目财政贴息</t>
  </si>
  <si>
    <t>2200116</t>
  </si>
  <si>
    <t xml:space="preserve">      国外风险勘查</t>
  </si>
  <si>
    <t>2200119</t>
  </si>
  <si>
    <t xml:space="preserve">      地质勘查基金（周转金）支出</t>
  </si>
  <si>
    <t>2200120</t>
  </si>
  <si>
    <t xml:space="preserve">      海域与海岛管理</t>
  </si>
  <si>
    <t>2200121</t>
  </si>
  <si>
    <t xml:space="preserve">      自然资源国际合作与海洋权益维护</t>
  </si>
  <si>
    <t>2200122</t>
  </si>
  <si>
    <t xml:space="preserve">      自然资源卫星</t>
  </si>
  <si>
    <t>2200123</t>
  </si>
  <si>
    <t xml:space="preserve">      极地考察</t>
  </si>
  <si>
    <t>2200124</t>
  </si>
  <si>
    <t xml:space="preserve">      深海调查与资源开发</t>
  </si>
  <si>
    <t>2200125</t>
  </si>
  <si>
    <t xml:space="preserve">      海港航标维护</t>
  </si>
  <si>
    <t>2200126</t>
  </si>
  <si>
    <t xml:space="preserve">      海水淡化</t>
  </si>
  <si>
    <t>2200127</t>
  </si>
  <si>
    <t xml:space="preserve">      无居民海岛使用金支出</t>
  </si>
  <si>
    <t>2200128</t>
  </si>
  <si>
    <t xml:space="preserve">      海洋战略规划与预警监测</t>
  </si>
  <si>
    <t>2200129</t>
  </si>
  <si>
    <t xml:space="preserve">      基础测绘与地理信息监管</t>
  </si>
  <si>
    <t>2200150</t>
  </si>
  <si>
    <t>2200199</t>
  </si>
  <si>
    <t xml:space="preserve">      其他自然资源事务支出</t>
  </si>
  <si>
    <t>22005</t>
  </si>
  <si>
    <t xml:space="preserve">    气象事务</t>
  </si>
  <si>
    <t>2200501</t>
  </si>
  <si>
    <t>2200502</t>
  </si>
  <si>
    <t>2200503</t>
  </si>
  <si>
    <t>2200504</t>
  </si>
  <si>
    <t xml:space="preserve">      气象事业机构</t>
  </si>
  <si>
    <t>2200506</t>
  </si>
  <si>
    <t xml:space="preserve">      气象探测</t>
  </si>
  <si>
    <t>2200507</t>
  </si>
  <si>
    <t xml:space="preserve">      气象信息传输及管理</t>
  </si>
  <si>
    <t>2200508</t>
  </si>
  <si>
    <t xml:space="preserve">      气象预报预测</t>
  </si>
  <si>
    <t>2200509</t>
  </si>
  <si>
    <t xml:space="preserve">      气象服务</t>
  </si>
  <si>
    <t>2200510</t>
  </si>
  <si>
    <t xml:space="preserve">      气象装备保障维护</t>
  </si>
  <si>
    <t>2200511</t>
  </si>
  <si>
    <t xml:space="preserve">      气象基础设施建设与维修</t>
  </si>
  <si>
    <t>2200512</t>
  </si>
  <si>
    <t xml:space="preserve">      气象卫星</t>
  </si>
  <si>
    <t>2200513</t>
  </si>
  <si>
    <t xml:space="preserve">      气象法规与标准</t>
  </si>
  <si>
    <t>2200514</t>
  </si>
  <si>
    <t xml:space="preserve">      气象资金审计稽查</t>
  </si>
  <si>
    <t>2200599</t>
  </si>
  <si>
    <t xml:space="preserve">      其他气象事务支出</t>
  </si>
  <si>
    <t>22099</t>
  </si>
  <si>
    <t xml:space="preserve">    其他自然资源海洋气象等支出</t>
  </si>
  <si>
    <t>221</t>
  </si>
  <si>
    <t>22101</t>
  </si>
  <si>
    <t xml:space="preserve">    保障性安居工程支出</t>
  </si>
  <si>
    <t>2210101</t>
  </si>
  <si>
    <t xml:space="preserve">      廉租住房</t>
  </si>
  <si>
    <t>2210102</t>
  </si>
  <si>
    <t xml:space="preserve">      沉陷区治理</t>
  </si>
  <si>
    <t>2210103</t>
  </si>
  <si>
    <t xml:space="preserve">      棚户区改造</t>
  </si>
  <si>
    <t>2210104</t>
  </si>
  <si>
    <t xml:space="preserve">      少数民族地区游牧民定居工程</t>
  </si>
  <si>
    <t>2210105</t>
  </si>
  <si>
    <t xml:space="preserve">      农村危房改造</t>
  </si>
  <si>
    <t>2210106</t>
  </si>
  <si>
    <t xml:space="preserve">      公共租赁住房</t>
  </si>
  <si>
    <t>2210107</t>
  </si>
  <si>
    <t xml:space="preserve">      保障性住房租金补贴</t>
  </si>
  <si>
    <t>2210108</t>
  </si>
  <si>
    <t xml:space="preserve">      老旧小区改造</t>
  </si>
  <si>
    <t>2210109</t>
  </si>
  <si>
    <t xml:space="preserve">      住房租赁市场发展</t>
  </si>
  <si>
    <t>2210199</t>
  </si>
  <si>
    <t xml:space="preserve">      其他保障性安居工程支出</t>
  </si>
  <si>
    <t>22102</t>
  </si>
  <si>
    <t xml:space="preserve">    住房改革支出</t>
  </si>
  <si>
    <t>2210201</t>
  </si>
  <si>
    <t xml:space="preserve">      住房公积金</t>
  </si>
  <si>
    <t>2210202</t>
  </si>
  <si>
    <t xml:space="preserve">      提租补贴</t>
  </si>
  <si>
    <t>2210203</t>
  </si>
  <si>
    <t xml:space="preserve">      购房补贴</t>
  </si>
  <si>
    <t>22103</t>
  </si>
  <si>
    <t xml:space="preserve">    城乡社区住宅</t>
  </si>
  <si>
    <t>2210301</t>
  </si>
  <si>
    <t xml:space="preserve">      公有住房建设和维修改造支出</t>
  </si>
  <si>
    <t>2210302</t>
  </si>
  <si>
    <t xml:space="preserve">      住房公积金管理</t>
  </si>
  <si>
    <t>2210399</t>
  </si>
  <si>
    <t xml:space="preserve">      其他城乡社区住宅支出</t>
  </si>
  <si>
    <t>222</t>
  </si>
  <si>
    <t>22201</t>
  </si>
  <si>
    <t xml:space="preserve">    粮油物资事务</t>
  </si>
  <si>
    <t>2220101</t>
  </si>
  <si>
    <t>2220102</t>
  </si>
  <si>
    <t>2220103</t>
  </si>
  <si>
    <t>2220104</t>
  </si>
  <si>
    <t xml:space="preserve">      财务与审计支出</t>
  </si>
  <si>
    <t>2220105</t>
  </si>
  <si>
    <t xml:space="preserve">      信息统计</t>
  </si>
  <si>
    <t>2220106</t>
  </si>
  <si>
    <t xml:space="preserve">      专项业务活动</t>
  </si>
  <si>
    <t>2220107</t>
  </si>
  <si>
    <t xml:space="preserve">      国家粮油差价补贴</t>
  </si>
  <si>
    <t>2220112</t>
  </si>
  <si>
    <t xml:space="preserve">      粮食财务挂账利息补贴</t>
  </si>
  <si>
    <t>2220113</t>
  </si>
  <si>
    <t xml:space="preserve">      粮食财务挂账消化款</t>
  </si>
  <si>
    <t>2220114</t>
  </si>
  <si>
    <t xml:space="preserve">      处理陈化粮补贴</t>
  </si>
  <si>
    <t>2220115</t>
  </si>
  <si>
    <t xml:space="preserve">      粮食风险基金</t>
  </si>
  <si>
    <t>2220118</t>
  </si>
  <si>
    <t xml:space="preserve">      粮油市场调控专项资金</t>
  </si>
  <si>
    <t>2220119</t>
  </si>
  <si>
    <t xml:space="preserve">      设施建设</t>
  </si>
  <si>
    <t>2220120</t>
  </si>
  <si>
    <t xml:space="preserve">      设施安全</t>
  </si>
  <si>
    <t>2220121</t>
  </si>
  <si>
    <t xml:space="preserve">      物资保管保养</t>
  </si>
  <si>
    <t>2220150</t>
  </si>
  <si>
    <t>2220199</t>
  </si>
  <si>
    <t xml:space="preserve">      其他粮油物资事务支出</t>
  </si>
  <si>
    <t>22203</t>
  </si>
  <si>
    <t xml:space="preserve">    能源储备</t>
  </si>
  <si>
    <t>2220301</t>
  </si>
  <si>
    <t xml:space="preserve">      石油储备</t>
  </si>
  <si>
    <t>2220303</t>
  </si>
  <si>
    <t xml:space="preserve">      天然铀能源储备</t>
  </si>
  <si>
    <t>2220304</t>
  </si>
  <si>
    <t xml:space="preserve">      煤炭储备</t>
  </si>
  <si>
    <t>2220305</t>
  </si>
  <si>
    <t xml:space="preserve">      成品油储备</t>
  </si>
  <si>
    <t>2220399</t>
  </si>
  <si>
    <t xml:space="preserve">      其他能源储备支出</t>
  </si>
  <si>
    <t>22204</t>
  </si>
  <si>
    <t xml:space="preserve">    粮油储备</t>
  </si>
  <si>
    <t>2220401</t>
  </si>
  <si>
    <t xml:space="preserve">      储备粮油补贴</t>
  </si>
  <si>
    <t>2220402</t>
  </si>
  <si>
    <t xml:space="preserve">      储备粮油差价补贴</t>
  </si>
  <si>
    <t>2220403</t>
  </si>
  <si>
    <t xml:space="preserve">      储备粮（油）库建设</t>
  </si>
  <si>
    <t>2220404</t>
  </si>
  <si>
    <t xml:space="preserve">      最低收购价政策支出</t>
  </si>
  <si>
    <t>2220499</t>
  </si>
  <si>
    <t xml:space="preserve">      其他粮油储备支出</t>
  </si>
  <si>
    <t>22205</t>
  </si>
  <si>
    <t xml:space="preserve">    重要商品储备</t>
  </si>
  <si>
    <t>2220501</t>
  </si>
  <si>
    <t xml:space="preserve">      棉花储备</t>
  </si>
  <si>
    <t>2220502</t>
  </si>
  <si>
    <t xml:space="preserve">      食糖储备</t>
  </si>
  <si>
    <t>2220503</t>
  </si>
  <si>
    <t xml:space="preserve">      肉类储备</t>
  </si>
  <si>
    <t>2220504</t>
  </si>
  <si>
    <t xml:space="preserve">      化肥储备</t>
  </si>
  <si>
    <t>2220505</t>
  </si>
  <si>
    <t xml:space="preserve">      农药储备</t>
  </si>
  <si>
    <t>2220506</t>
  </si>
  <si>
    <t xml:space="preserve">      边销茶储备</t>
  </si>
  <si>
    <t>2220507</t>
  </si>
  <si>
    <t xml:space="preserve">      羊毛储备</t>
  </si>
  <si>
    <t>2220508</t>
  </si>
  <si>
    <t xml:space="preserve">      医药储备</t>
  </si>
  <si>
    <t>2220509</t>
  </si>
  <si>
    <t xml:space="preserve">      食盐储备</t>
  </si>
  <si>
    <t>2220510</t>
  </si>
  <si>
    <t xml:space="preserve">      战略物资储备</t>
  </si>
  <si>
    <t>2220511</t>
  </si>
  <si>
    <t xml:space="preserve">      应急物资储备</t>
  </si>
  <si>
    <t>2220599</t>
  </si>
  <si>
    <t xml:space="preserve">      其他重要商品储备支出</t>
  </si>
  <si>
    <t>224</t>
  </si>
  <si>
    <t>22401</t>
  </si>
  <si>
    <t xml:space="preserve">    应急管理事务</t>
  </si>
  <si>
    <t>2240101</t>
  </si>
  <si>
    <t>2240102</t>
  </si>
  <si>
    <t>2240103</t>
  </si>
  <si>
    <t>2240104</t>
  </si>
  <si>
    <t xml:space="preserve">      灾害风险防治</t>
  </si>
  <si>
    <t>2240105</t>
  </si>
  <si>
    <t xml:space="preserve">      国务院安委会专项</t>
  </si>
  <si>
    <t>2240106</t>
  </si>
  <si>
    <t xml:space="preserve">      安全监管</t>
  </si>
  <si>
    <t>2240108</t>
  </si>
  <si>
    <t xml:space="preserve">      应急救援</t>
  </si>
  <si>
    <t>2240109</t>
  </si>
  <si>
    <t xml:space="preserve">      应急管理</t>
  </si>
  <si>
    <t>2240150</t>
  </si>
  <si>
    <t>2240199</t>
  </si>
  <si>
    <t xml:space="preserve">      其他应急管理支出</t>
  </si>
  <si>
    <t>22402</t>
  </si>
  <si>
    <t xml:space="preserve">    消防救援事务</t>
  </si>
  <si>
    <t>2240201</t>
  </si>
  <si>
    <t>2240202</t>
  </si>
  <si>
    <t>2240203</t>
  </si>
  <si>
    <t>2240204</t>
  </si>
  <si>
    <t xml:space="preserve">      消防应急救援</t>
  </si>
  <si>
    <t>2240299</t>
  </si>
  <si>
    <t xml:space="preserve">      其他消防救援事务支出</t>
  </si>
  <si>
    <t>22404</t>
  </si>
  <si>
    <t xml:space="preserve">    矿山安全</t>
  </si>
  <si>
    <t>2240401</t>
  </si>
  <si>
    <t>2240402</t>
  </si>
  <si>
    <t>2240403</t>
  </si>
  <si>
    <t>2240404</t>
  </si>
  <si>
    <t xml:space="preserve">      矿山安全监察事务</t>
  </si>
  <si>
    <t>2240405</t>
  </si>
  <si>
    <t xml:space="preserve">      矿山应急救援事务</t>
  </si>
  <si>
    <t>2240450</t>
  </si>
  <si>
    <t>2240499</t>
  </si>
  <si>
    <t xml:space="preserve">      其他矿山安全支出</t>
  </si>
  <si>
    <t>22405</t>
  </si>
  <si>
    <t xml:space="preserve">    地震事务</t>
  </si>
  <si>
    <t>2240501</t>
  </si>
  <si>
    <t>2240502</t>
  </si>
  <si>
    <t>2240503</t>
  </si>
  <si>
    <t>2240504</t>
  </si>
  <si>
    <t xml:space="preserve">      地震监测</t>
  </si>
  <si>
    <t>2240505</t>
  </si>
  <si>
    <t xml:space="preserve">      地震预测预报</t>
  </si>
  <si>
    <t>2240506</t>
  </si>
  <si>
    <t xml:space="preserve">      地震灾害预防</t>
  </si>
  <si>
    <t>2240507</t>
  </si>
  <si>
    <t xml:space="preserve">      地震应急救援</t>
  </si>
  <si>
    <t>2240508</t>
  </si>
  <si>
    <t xml:space="preserve">      地震环境探察</t>
  </si>
  <si>
    <t>2240509</t>
  </si>
  <si>
    <t xml:space="preserve">      防震减灾信息管理</t>
  </si>
  <si>
    <t>2240510</t>
  </si>
  <si>
    <t xml:space="preserve">      防震减灾基础管理</t>
  </si>
  <si>
    <t>2240550</t>
  </si>
  <si>
    <t xml:space="preserve">      地震事业机构</t>
  </si>
  <si>
    <t>2240599</t>
  </si>
  <si>
    <t xml:space="preserve">      其他地震事务支出</t>
  </si>
  <si>
    <t>22406</t>
  </si>
  <si>
    <t xml:space="preserve">    自然灾害防治</t>
  </si>
  <si>
    <t>2240601</t>
  </si>
  <si>
    <t xml:space="preserve">      地质灾害防治</t>
  </si>
  <si>
    <t>2240602</t>
  </si>
  <si>
    <t xml:space="preserve">      森林草原防灾减灾</t>
  </si>
  <si>
    <t>2240699</t>
  </si>
  <si>
    <t xml:space="preserve">      其他自然灾害防治支出</t>
  </si>
  <si>
    <t>22407</t>
  </si>
  <si>
    <t xml:space="preserve">    自然灾害救灾及恢复重建支出</t>
  </si>
  <si>
    <t>2240703</t>
  </si>
  <si>
    <t xml:space="preserve">      自然灾害救灾补助</t>
  </si>
  <si>
    <t>2240704</t>
  </si>
  <si>
    <t xml:space="preserve">      自然灾害灾后重建补助</t>
  </si>
  <si>
    <t>2240799</t>
  </si>
  <si>
    <t xml:space="preserve">      其他自然灾害救灾及恢复重建支出</t>
  </si>
  <si>
    <t>22499</t>
  </si>
  <si>
    <t xml:space="preserve">    其他灾害防治及应急管理支出</t>
  </si>
  <si>
    <t>227</t>
  </si>
  <si>
    <t>229</t>
  </si>
  <si>
    <t>22902</t>
  </si>
  <si>
    <t xml:space="preserve">    年初预留</t>
  </si>
  <si>
    <t>22999</t>
  </si>
  <si>
    <t>232</t>
  </si>
  <si>
    <t>23203</t>
  </si>
  <si>
    <t xml:space="preserve">    地方政府一般债务付息支出</t>
  </si>
  <si>
    <t>2320301</t>
  </si>
  <si>
    <t xml:space="preserve">      地方政府一般债券付息支出</t>
  </si>
  <si>
    <t>2320302</t>
  </si>
  <si>
    <t xml:space="preserve">      地方政府向外国政府借款付息支出</t>
  </si>
  <si>
    <t>2320303</t>
  </si>
  <si>
    <t xml:space="preserve">      地方政府向国际组织借款付息支出</t>
  </si>
  <si>
    <t>2320399</t>
  </si>
  <si>
    <t xml:space="preserve">      地方政府其他一般债务付息支出</t>
  </si>
  <si>
    <t>233</t>
  </si>
  <si>
    <t>23303</t>
  </si>
  <si>
    <t xml:space="preserve">    地方政府一般债务发行费用支出</t>
  </si>
  <si>
    <t>支出合计</t>
  </si>
  <si>
    <t>表六</t>
  </si>
  <si>
    <t>一般公共预算基本支出表</t>
  </si>
  <si>
    <t>部门/单位：</t>
  </si>
  <si>
    <t>部门预算支出经济分类科目</t>
  </si>
  <si>
    <t>本年一般公共预算基本支出</t>
  </si>
  <si>
    <t>科目编码</t>
  </si>
  <si>
    <t>科目名称</t>
  </si>
  <si>
    <t>合计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</si>
  <si>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</si>
  <si>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</si>
  <si>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</si>
  <si>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</si>
  <si>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</si>
  <si>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</si>
  <si>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</si>
  <si>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</si>
  <si>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</si>
  <si>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</si>
  <si>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</si>
  <si>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</si>
  <si>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</si>
  <si>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</si>
  <si>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</si>
  <si>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</si>
  <si>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</si>
  <si>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</si>
  <si>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</si>
  <si>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</si>
  <si>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</si>
  <si>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</si>
  <si>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</si>
  <si>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</si>
  <si>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</si>
  <si>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</si>
  <si>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</si>
  <si>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</si>
  <si>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</si>
  <si>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</si>
  <si>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</si>
  <si>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</si>
  <si>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</si>
  <si>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</si>
  <si>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</si>
  <si>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</si>
  <si>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</si>
  <si>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</si>
  <si>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</si>
  <si>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</si>
  <si>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</si>
  <si>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</si>
  <si>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</si>
  <si>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</si>
  <si>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</si>
  <si>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</si>
  <si>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</si>
  <si>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</si>
  <si>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</si>
  <si>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</si>
  <si>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30226</t>
  </si>
  <si>
    <t>劳务费</t>
  </si>
  <si>
    <t>30227</t>
  </si>
  <si>
    <t>委托业务费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</si>
  <si>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</si>
  <si>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</si>
  <si>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</si>
  <si>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</si>
  <si>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</si>
  <si>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</si>
  <si>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</si>
  <si>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</si>
  <si>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</si>
  <si>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</si>
  <si>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30304</t>
  </si>
  <si>
    <t>抚恤金</t>
  </si>
  <si>
    <t>30305</t>
  </si>
  <si>
    <t>生活补助</t>
  </si>
  <si>
    <t>30399</t>
  </si>
  <si>
    <t>其他对个人和家庭的补助</t>
  </si>
  <si>
    <t>310</t>
  </si>
  <si>
    <t>资本性支出</t>
  </si>
  <si>
    <t>31002</t>
  </si>
  <si>
    <t>办公设备购置</t>
  </si>
  <si>
    <t>399</t>
  </si>
  <si>
    <t>39999</t>
  </si>
  <si>
    <t>合  计</t>
  </si>
  <si>
    <t>表七</t>
  </si>
  <si>
    <t>2022年县本级一般公共预算“三公经费”支出预算表</t>
  </si>
  <si>
    <t>项    目</t>
  </si>
  <si>
    <t>2021年财政拨款预算安排数</t>
  </si>
  <si>
    <t>2022年财政拨款预算安排数</t>
  </si>
  <si>
    <t>较上年预算增长%</t>
  </si>
  <si>
    <t>“三公经费”合计</t>
  </si>
  <si>
    <t xml:space="preserve">  因公出国（境）费用</t>
  </si>
  <si>
    <t xml:space="preserve">  公务接待费</t>
  </si>
  <si>
    <t xml:space="preserve">  公务用车运行维护费</t>
  </si>
  <si>
    <t xml:space="preserve">  公务用车购置费</t>
  </si>
  <si>
    <t xml:space="preserve">备注：1.按照有关规定，“三公”经费包括因公出国（境）费、公务接待费、公务用车购置及运行费。（1）因公出国（境）费指单位工作人员公务出国（境）的住宿费、差旅费、伙食补助费、杂费、培训费等支出。（2）公务接待费指单位按规定开支的各类公务接待（含外宾接待）支出。（3）公务用车购置及运行费指单位公务用车购置费及租用费、燃料费、维修费、过路过桥费、保险费等支出，公务用车指用于履行公务的机动车辆，包括领导干部专车和执法执勤用车。本表“三公”经费包括基本支出和项目支出安排的“三公”经费，表十四中仅为基本支出安排的“三公经费”，两者口径不同。
</t>
  </si>
  <si>
    <t>表8</t>
  </si>
  <si>
    <t>2022年税收返还和转移支付预算表（分项目）</t>
  </si>
  <si>
    <t xml:space="preserve">                        单位:万元</t>
  </si>
  <si>
    <t>叶县</t>
  </si>
  <si>
    <t>一、返还性收入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</si>
  <si>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所得税基数返还收入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</si>
  <si>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成品油税费改革税收返还收入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</si>
  <si>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增值税税收返还收入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</si>
  <si>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消费税税收返还收入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</si>
  <si>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增值税五五分享税收返还收入</t>
    </r>
  </si>
  <si>
    <t>二、一般性转移支付收入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</si>
  <si>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均衡性转移支付收入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</si>
  <si>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县级基本财力保障机制奖补资金收入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</si>
  <si>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结算补助收入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</si>
  <si>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产粮（油）大县奖励资金收入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</si>
  <si>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重点生态功能区转移支付收入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</si>
  <si>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固定数额补助收入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</si>
  <si>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民族地区转移支付收入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</si>
  <si>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欠发达地区转移支付收入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</si>
  <si>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公共安全共同财政事权转移支付收入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</si>
  <si>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教育共同财政事权转移支付收入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</si>
  <si>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社会保障和就业共同财政事权转移支付收入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</si>
  <si>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医疗卫生共同财政事权转移支付收入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</si>
  <si>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文化旅游体育与传媒共同财政事权转移支付收入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</si>
  <si>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农林水共同财政事权转移支付收入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</si>
  <si>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交通运输共同财政事权转移支付收入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</si>
  <si>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体制补助收入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</si>
  <si>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其他一般性转移支付收入</t>
    </r>
  </si>
  <si>
    <t>三、专项转移支付收入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</si>
  <si>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一般公共服务</t>
    </r>
  </si>
  <si>
    <t xml:space="preserve">      科学技术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</si>
  <si>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卫生健康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</si>
  <si>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农林水</t>
    </r>
  </si>
  <si>
    <t>备注：部分项目总数与分项加和数略有差异，主要是四舍五入因素所致。</t>
  </si>
  <si>
    <t>表九</t>
  </si>
  <si>
    <t>一般公共预算税收返还和转移支付表（分地区）</t>
  </si>
  <si>
    <t xml:space="preserve">                                                                                                                                                                 单位：元</t>
  </si>
  <si>
    <t>上级对我县转移支付</t>
  </si>
  <si>
    <t>县留用</t>
  </si>
  <si>
    <t>九龙街道办事处</t>
  </si>
  <si>
    <t>昆阳街道办事处</t>
  </si>
  <si>
    <t>任店</t>
  </si>
  <si>
    <t>龚店</t>
  </si>
  <si>
    <t>邓李</t>
  </si>
  <si>
    <t>仙台</t>
  </si>
  <si>
    <t>洪庄杨</t>
  </si>
  <si>
    <t>保安</t>
  </si>
  <si>
    <t>廉村</t>
  </si>
  <si>
    <t>水寨</t>
  </si>
  <si>
    <t>马庄</t>
  </si>
  <si>
    <t>田庄</t>
  </si>
  <si>
    <t>叶邑</t>
  </si>
  <si>
    <t>龙泉</t>
  </si>
  <si>
    <t>辛店</t>
  </si>
  <si>
    <t>夏李</t>
  </si>
  <si>
    <t>常村</t>
  </si>
  <si>
    <t>盐都</t>
  </si>
  <si>
    <t>一、文化旅游体育与传媒支出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</si>
  <si>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</si>
  <si>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</si>
  <si>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</si>
  <si>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</si>
  <si>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</si>
  <si>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七、资源勘探工业信息等支出</t>
  </si>
  <si>
    <t>八、其他支出</t>
  </si>
  <si>
    <t>表十</t>
  </si>
  <si>
    <t>2021年一般债务限额余额情况表</t>
  </si>
  <si>
    <r>
      <rPr>
        <sz val="12"/>
        <rFont val="宋体"/>
        <charset val="134"/>
      </rPr>
      <t xml:space="preserve">                                   </t>
    </r>
    <r>
      <rPr>
        <sz val="12"/>
        <rFont val="宋体"/>
        <charset val="134"/>
      </rPr>
      <t>单位：万元</t>
    </r>
  </si>
  <si>
    <r>
      <rPr>
        <sz val="12"/>
        <rFont val="宋体"/>
        <charset val="134"/>
      </rPr>
      <t>项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目</t>
    </r>
  </si>
  <si>
    <r>
      <rPr>
        <sz val="12"/>
        <rFont val="宋体"/>
        <charset val="134"/>
      </rPr>
      <t>金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额</t>
    </r>
  </si>
  <si>
    <t>一、2020年末政府一般债务限额</t>
  </si>
  <si>
    <t>二、2020年末政府一般债务余额实际数</t>
  </si>
  <si>
    <t>三、2021年末政府一般债务限额</t>
  </si>
  <si>
    <t>四、2021年政府一般债务接受转贷额</t>
  </si>
  <si>
    <t>五、2021年政府一般债务还本额</t>
  </si>
  <si>
    <t>六、2021年末政府一般债务余额执行数</t>
  </si>
  <si>
    <t>表十一</t>
  </si>
  <si>
    <t>2021年政府一般债务分地区限额余额情况表</t>
  </si>
  <si>
    <t>地   区</t>
  </si>
  <si>
    <t>2021年限额</t>
  </si>
  <si>
    <t>2021年末余额执行数</t>
  </si>
  <si>
    <t xml:space="preserve">         叶  县</t>
  </si>
  <si>
    <t>备注：按照上级政策要求，除申请发行新增政府债券外，县政府严禁擅自增加政府债务。</t>
  </si>
  <si>
    <t>表十二</t>
  </si>
  <si>
    <t>2022年政府性基金收支预算总表</t>
  </si>
  <si>
    <t>单位:万元</t>
  </si>
  <si>
    <t>预算科目</t>
  </si>
  <si>
    <t>一、县本级政府性基金收入</t>
  </si>
  <si>
    <t>一、县本级政府性基金支出</t>
  </si>
  <si>
    <t>二、转移性收入</t>
  </si>
  <si>
    <t>二、转移性支出</t>
  </si>
  <si>
    <t>三、下级上解收入</t>
  </si>
  <si>
    <t>三、补助下级支出</t>
  </si>
  <si>
    <t>四、上年结余收入</t>
  </si>
  <si>
    <t>四、年终结余</t>
  </si>
  <si>
    <t>五、调入资金</t>
  </si>
  <si>
    <t>五、调出资金</t>
  </si>
  <si>
    <t>六、地方政府专项债务转贷收入</t>
  </si>
  <si>
    <t>六、地方政府专项债务还本支出</t>
  </si>
  <si>
    <t>表十三</t>
  </si>
  <si>
    <t>2022年政府性基金收入预算表</t>
  </si>
  <si>
    <t>为上年执行数%</t>
  </si>
  <si>
    <t>国有土地收益基金收入</t>
  </si>
  <si>
    <t>农业土地开发资金收入</t>
  </si>
  <si>
    <t>国有土地使用权出让收入</t>
  </si>
  <si>
    <t>城市基础设施配套费收入</t>
  </si>
  <si>
    <t>污水处理费收入</t>
  </si>
  <si>
    <t>表十四</t>
  </si>
  <si>
    <t>2022年政府性基金支出预算表</t>
  </si>
  <si>
    <r>
      <rPr>
        <sz val="12"/>
        <rFont val="宋体"/>
        <charset val="134"/>
      </rPr>
      <t xml:space="preserve">项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目</t>
    </r>
  </si>
  <si>
    <r>
      <rPr>
        <sz val="12"/>
        <rFont val="宋体"/>
        <charset val="134"/>
      </rPr>
      <t>备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注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</si>
  <si>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大中型水库移民后期扶持基金支出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</si>
  <si>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小型水库移民后期扶持基金支出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</si>
  <si>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国有土地使用权出让收入安排的支出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</si>
  <si>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国有土地收益基金安排的支出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</si>
  <si>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农业土地开发资金安排的支出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</si>
  <si>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城市基础设施配套费安排的支出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</si>
  <si>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污水处理费安排的支出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</si>
  <si>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其他棚户区改造专项债券收入安排的支出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</si>
  <si>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大中型水库库区基金安排的支出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</si>
  <si>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其他政府性基金及对应专项债务收入安排的支出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</si>
  <si>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彩票公益金安排的支出</t>
    </r>
  </si>
  <si>
    <t>县本级安排支出小计</t>
  </si>
  <si>
    <t>转移性支出：地方政府专项债务还本支出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</si>
  <si>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计</t>
    </r>
  </si>
  <si>
    <t>表十五</t>
  </si>
  <si>
    <t>2022年政府性基金预算支出资金来源表</t>
  </si>
  <si>
    <t>科目</t>
  </si>
  <si>
    <t>当年预算收入安排</t>
  </si>
  <si>
    <t>转移支付收入安排</t>
  </si>
  <si>
    <t>上年结余</t>
  </si>
  <si>
    <t>政府债务资金</t>
  </si>
  <si>
    <t>其他资金</t>
  </si>
  <si>
    <t>20707</t>
  </si>
  <si>
    <t xml:space="preserve">   国家电影事业发展专项资金安排的支出</t>
  </si>
  <si>
    <t>20709</t>
  </si>
  <si>
    <t xml:space="preserve">   旅游发展基金支出</t>
  </si>
  <si>
    <t>20710</t>
  </si>
  <si>
    <t xml:space="preserve">   国家电影事业发展专项资金对应专项债务收入安排的支出</t>
  </si>
  <si>
    <t>20822</t>
  </si>
  <si>
    <t xml:space="preserve">    大中型水库移民后期扶持基金支出</t>
  </si>
  <si>
    <t>20823</t>
  </si>
  <si>
    <t xml:space="preserve">    小型水库移民扶助基金安排的支出</t>
  </si>
  <si>
    <t>20829</t>
  </si>
  <si>
    <t xml:space="preserve">    小型水库移民扶助基金对应专项债务收入安排的支出</t>
  </si>
  <si>
    <t>21160</t>
  </si>
  <si>
    <t xml:space="preserve">    可再生能源电价附加收入安排的支出</t>
  </si>
  <si>
    <t>21161</t>
  </si>
  <si>
    <t xml:space="preserve">    废弃电器电子产品处理基金支出</t>
  </si>
  <si>
    <t>21208</t>
  </si>
  <si>
    <t xml:space="preserve">    国有土地使用权出让收入安排的支出</t>
  </si>
  <si>
    <t>21210</t>
  </si>
  <si>
    <t xml:space="preserve">    国有土地收益基金安排的支出</t>
  </si>
  <si>
    <t>21211</t>
  </si>
  <si>
    <t xml:space="preserve">    农业土地开发资金安排的支出</t>
  </si>
  <si>
    <t>21213</t>
  </si>
  <si>
    <t xml:space="preserve">    城市基础设施配套费安排的支出</t>
  </si>
  <si>
    <t>21214</t>
  </si>
  <si>
    <t xml:space="preserve">    污水处理费安排的支出</t>
  </si>
  <si>
    <t>21215</t>
  </si>
  <si>
    <t xml:space="preserve">    土地储备专项债券收入安排的支出</t>
  </si>
  <si>
    <t>21216</t>
  </si>
  <si>
    <t xml:space="preserve">    棚户区改造专项债券收入安排的支出</t>
  </si>
  <si>
    <t>21217</t>
  </si>
  <si>
    <t xml:space="preserve">    城市基础设施配套费对应专项债务收入安排的支出</t>
  </si>
  <si>
    <t>21218</t>
  </si>
  <si>
    <t xml:space="preserve">    污水处理费对应专项债务收入安排的支出</t>
  </si>
  <si>
    <t>21219</t>
  </si>
  <si>
    <t xml:space="preserve">    国有土地使用权出让收入对应专项债务收入安排的支出</t>
  </si>
  <si>
    <t>21366</t>
  </si>
  <si>
    <t xml:space="preserve">    大中型水库库区基金安排的支出</t>
  </si>
  <si>
    <t>21367</t>
  </si>
  <si>
    <t xml:space="preserve">    三峡水库库区基金支出</t>
  </si>
  <si>
    <t>21369</t>
  </si>
  <si>
    <t xml:space="preserve">    国家重大水利工程建设基金安排的支出</t>
  </si>
  <si>
    <t>21370</t>
  </si>
  <si>
    <t xml:space="preserve">    大中型水库库区基金对应专项债务收入安排的支出</t>
  </si>
  <si>
    <t>21371</t>
  </si>
  <si>
    <t xml:space="preserve">    国家重大水利工程建设基金对应专项债务收入安排的支出</t>
  </si>
  <si>
    <t>21460</t>
  </si>
  <si>
    <t xml:space="preserve">    海南省高等级公路车辆通行附加费安排的支出</t>
  </si>
  <si>
    <t>21462</t>
  </si>
  <si>
    <t xml:space="preserve">    车辆通行费安排的支出</t>
  </si>
  <si>
    <t>21464</t>
  </si>
  <si>
    <t xml:space="preserve">    铁路建设基金支出</t>
  </si>
  <si>
    <t>21468</t>
  </si>
  <si>
    <t xml:space="preserve">    船舶油污损害赔偿基金支出</t>
  </si>
  <si>
    <t>21469</t>
  </si>
  <si>
    <t xml:space="preserve">    民航发展基金支出</t>
  </si>
  <si>
    <t>21470</t>
  </si>
  <si>
    <t xml:space="preserve">    海南省高等级公路车辆通行附加费对应专项债务收入安排的支出</t>
  </si>
  <si>
    <t>21471</t>
  </si>
  <si>
    <t xml:space="preserve">    政府收费公路专项债券收入安排的支出</t>
  </si>
  <si>
    <t>21472</t>
  </si>
  <si>
    <t xml:space="preserve">    车辆通行费对应专项债务收入安排的支出</t>
  </si>
  <si>
    <t>21562</t>
  </si>
  <si>
    <t xml:space="preserve">    农网还贷资金支出</t>
  </si>
  <si>
    <t>22904</t>
  </si>
  <si>
    <t xml:space="preserve">    其他政府性基金及对应专项债务收入安排的支出</t>
  </si>
  <si>
    <t>22908</t>
  </si>
  <si>
    <t xml:space="preserve">    彩票发行销售机构业务费安排的支出</t>
  </si>
  <si>
    <t>22960</t>
  </si>
  <si>
    <t xml:space="preserve">    彩票公益金安排的支出</t>
  </si>
  <si>
    <t>九、债务付息支出</t>
  </si>
  <si>
    <t>十、债务发行费用支出</t>
  </si>
  <si>
    <t>234</t>
  </si>
  <si>
    <t>十一、抗疫特别国债安排的支出</t>
  </si>
  <si>
    <t>表十六</t>
  </si>
  <si>
    <t>2022年政府性基金转移支付表分项目</t>
  </si>
  <si>
    <t>表十七</t>
  </si>
  <si>
    <t>2022年政府性基金转移支付表（分地区）</t>
  </si>
  <si>
    <t xml:space="preserve">                                                                         单位：元</t>
  </si>
  <si>
    <t>乡镇</t>
  </si>
  <si>
    <t>叶县九龙街道办事处</t>
  </si>
  <si>
    <t>叶县昆阳街道办事处</t>
  </si>
  <si>
    <t>任店镇人民政府</t>
  </si>
  <si>
    <t>龚店乡人民政府</t>
  </si>
  <si>
    <t>邓李乡人民政府</t>
  </si>
  <si>
    <t>仙台镇人民政府</t>
  </si>
  <si>
    <t>洪庄杨乡人民政府</t>
  </si>
  <si>
    <t>保安镇人民政府</t>
  </si>
  <si>
    <t>廉村镇人民政府</t>
  </si>
  <si>
    <t>水寨乡人民政府</t>
  </si>
  <si>
    <t>马庄乡人民政府</t>
  </si>
  <si>
    <t>田庄乡人民政府</t>
  </si>
  <si>
    <t>叶邑乡人民政府</t>
  </si>
  <si>
    <t>龙泉乡人民政府</t>
  </si>
  <si>
    <t>辛店乡人民政府</t>
  </si>
  <si>
    <t>夏李乡人民政府</t>
  </si>
  <si>
    <t>常村乡人民政府</t>
  </si>
  <si>
    <t>叶县盐都街道办事处</t>
  </si>
  <si>
    <t>表十八</t>
  </si>
  <si>
    <t>2021年政府专项债务限额余额情况表</t>
  </si>
  <si>
    <r>
      <rPr>
        <sz val="12"/>
        <rFont val="宋体"/>
        <charset val="134"/>
      </rPr>
      <t xml:space="preserve">项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目</t>
    </r>
  </si>
  <si>
    <r>
      <rPr>
        <sz val="12"/>
        <rFont val="宋体"/>
        <charset val="134"/>
      </rPr>
      <t>金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额</t>
    </r>
  </si>
  <si>
    <t>一、2020年末政府专项债务限额</t>
  </si>
  <si>
    <t>二、2020年末政府专项债务余额实际数</t>
  </si>
  <si>
    <t xml:space="preserve">                                                                                           </t>
  </si>
  <si>
    <t>三、2021年末政府专项债务限额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</si>
  <si>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</si>
  <si>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</si>
  <si>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</t>
  </si>
  <si>
    <t>四、2021年政府专项债务接受转贷额</t>
  </si>
  <si>
    <t xml:space="preserve">                                       </t>
  </si>
  <si>
    <t>五、2021年政府专项债务还本额</t>
  </si>
  <si>
    <t>六、2021年末政府专项债务余额执行数</t>
  </si>
  <si>
    <t xml:space="preserve">                                          </t>
  </si>
  <si>
    <t xml:space="preserve">                                                                   </t>
  </si>
  <si>
    <t xml:space="preserve">                          </t>
  </si>
  <si>
    <t xml:space="preserve">                                                                           </t>
  </si>
  <si>
    <t xml:space="preserve">               </t>
  </si>
  <si>
    <t>表十九</t>
  </si>
  <si>
    <t>2021年政府专项债务分地区限额余额情况表</t>
  </si>
  <si>
    <t xml:space="preserve">        叶  县</t>
  </si>
  <si>
    <t>表二十</t>
  </si>
  <si>
    <t>2022年国有资本经营收支预算总表</t>
  </si>
  <si>
    <t>项  目</t>
  </si>
  <si>
    <t>利润收入</t>
  </si>
  <si>
    <t>解决历史遗留问题及改革成本支出</t>
  </si>
  <si>
    <t>石油石化企业利润收入</t>
  </si>
  <si>
    <t>“三供一业”移交补助支出</t>
  </si>
  <si>
    <t>钢铁企业利润收入</t>
  </si>
  <si>
    <t>国有企业办职教幼教补助支出</t>
  </si>
  <si>
    <t>运输企业利润收入</t>
  </si>
  <si>
    <t>国有企业办公共服务机构移交补助支出</t>
  </si>
  <si>
    <t>投资服务企业利润收入</t>
  </si>
  <si>
    <t>国有企业退休人员社会化管理补助支出</t>
  </si>
  <si>
    <t>贸易企业利润收入</t>
  </si>
  <si>
    <t>国有企业改革成本支出</t>
  </si>
  <si>
    <t>建筑施工企业利润收入</t>
  </si>
  <si>
    <t>国有企业资本金注入</t>
  </si>
  <si>
    <t>房地产企业利润收入</t>
  </si>
  <si>
    <t>国有经济结构调整支出</t>
  </si>
  <si>
    <t>对外合作企业利润收入</t>
  </si>
  <si>
    <t>公益性设施投资支出</t>
  </si>
  <si>
    <t>医药企业利润收入</t>
  </si>
  <si>
    <t>前瞻性战略性产业发展支出</t>
  </si>
  <si>
    <t>农林牧渔企业利润收入</t>
  </si>
  <si>
    <t>生态环境保护支出</t>
  </si>
  <si>
    <t>地质勘查企业利润收入</t>
  </si>
  <si>
    <t>支持科技进步支出</t>
  </si>
  <si>
    <t>教育文化广播企业利润收入</t>
  </si>
  <si>
    <t>保障国家经济安全支出</t>
  </si>
  <si>
    <t>科学研究企业利润收入</t>
  </si>
  <si>
    <t>其他国有企业资本金注入</t>
  </si>
  <si>
    <t>机关社团所属企业利润收入</t>
  </si>
  <si>
    <t>其他国有资本经营预算支出</t>
  </si>
  <si>
    <t>其他国有资本经营预算企业利润收入</t>
  </si>
  <si>
    <t>股利、股息收入</t>
  </si>
  <si>
    <t>国有控股公司股利、股息收入</t>
  </si>
  <si>
    <t>国有参股公司股利、股息收入</t>
  </si>
  <si>
    <t>其他国有资本经营预算企业股利、股息收入</t>
  </si>
  <si>
    <t>产权转让收入</t>
  </si>
  <si>
    <t>其他国有资本经营预算企业产权转让收入</t>
  </si>
  <si>
    <t>本年收入合计</t>
  </si>
  <si>
    <t>本年支出合计</t>
  </si>
  <si>
    <t>上级专项转移支付收入</t>
  </si>
  <si>
    <t>上年结转收入</t>
  </si>
  <si>
    <t>表二十一</t>
  </si>
  <si>
    <t>2022年县级国有资本经营收入预算表</t>
  </si>
  <si>
    <t>表二十二</t>
  </si>
  <si>
    <t>2022年县级国有资本经营支出预算表</t>
  </si>
  <si>
    <t>表二十三</t>
  </si>
  <si>
    <t>2022年县本级国有资本经营支出预算表</t>
  </si>
  <si>
    <t>表二十四</t>
  </si>
  <si>
    <t>对下转移支付的国有资本经营预算转移支付表</t>
  </si>
  <si>
    <t xml:space="preserve">                                                                            单位：万元</t>
  </si>
  <si>
    <t>国有企业政策性补贴</t>
  </si>
  <si>
    <t>清算收入</t>
  </si>
  <si>
    <t>金融国有资本经营预算支出</t>
  </si>
  <si>
    <t>补助下级支出</t>
  </si>
  <si>
    <t>表二十五</t>
  </si>
  <si>
    <t>2022县级社会保险基金收支表</t>
  </si>
  <si>
    <t xml:space="preserve">                                                                                                                                                                  单位：元</t>
  </si>
  <si>
    <t>项		目</t>
  </si>
  <si>
    <t>一、个人缴费收入</t>
  </si>
  <si>
    <t>一、基础养老金支出</t>
  </si>
  <si>
    <t>其中：财政为困难人员代缴收入</t>
  </si>
  <si>
    <t>二、个人账户养老金支出</t>
  </si>
  <si>
    <t>二、财政补贴收入</t>
  </si>
  <si>
    <t>三、丧葬补助金支出</t>
  </si>
  <si>
    <t>其中：财政对基础养老金的补贴</t>
  </si>
  <si>
    <t>四、转移支出</t>
  </si>
  <si>
    <t>财政对个人缴费的补贴</t>
  </si>
  <si>
    <t>五、其他支出</t>
  </si>
  <si>
    <t>三、集体补助收入</t>
  </si>
  <si>
    <t>x</t>
  </si>
  <si>
    <t>四、利息收入</t>
  </si>
  <si>
    <t>五、委托投资收益</t>
  </si>
  <si>
    <t>六、转移收入</t>
  </si>
  <si>
    <t>七、其他收入</t>
  </si>
  <si>
    <t>八、本年收入小计</t>
  </si>
  <si>
    <t>六、本年支出小计</t>
  </si>
  <si>
    <t>九、上级补助收入</t>
  </si>
  <si>
    <t>七、补助下级支出</t>
  </si>
  <si>
    <t>十、下级上解收入</t>
  </si>
  <si>
    <t>八、上解上级支出</t>
  </si>
  <si>
    <t>十一、本年收入合计</t>
  </si>
  <si>
    <t>九、本年支出合计</t>
  </si>
  <si>
    <t>十、本年收支结余</t>
  </si>
  <si>
    <t>十二、上年结余</t>
  </si>
  <si>
    <t>十一、年末滚存结余</t>
  </si>
  <si>
    <t>总		计</t>
  </si>
  <si>
    <r>
      <t>表二十六</t>
    </r>
    <r>
      <rPr>
        <sz val="24"/>
        <color rgb="FF000000"/>
        <rFont val="宋体"/>
        <charset val="134"/>
        <scheme val="minor"/>
      </rPr>
      <t xml:space="preserve">
</t>
    </r>
  </si>
  <si>
    <t>2022县级社会保险基金收入表</t>
  </si>
  <si>
    <t xml:space="preserve">                                                                                                  单位：元</t>
  </si>
  <si>
    <t>项   目</t>
  </si>
  <si>
    <t>2021年收入预算数</t>
  </si>
  <si>
    <t>2022年收入预算数</t>
  </si>
  <si>
    <t>预算数为上年执行</t>
  </si>
  <si>
    <t>城乡居民基本养老保险基金收入</t>
  </si>
  <si>
    <t>表二十七</t>
  </si>
  <si>
    <t>2022县级社会保险基金支出表</t>
  </si>
  <si>
    <t>2021年支出预算数</t>
  </si>
  <si>
    <t>2022年支出预算数</t>
  </si>
  <si>
    <t>城乡居民基本养老保险基金支出</t>
  </si>
</sst>
</file>

<file path=xl/styles.xml><?xml version="1.0" encoding="utf-8"?>
<styleSheet xmlns="http://schemas.openxmlformats.org/spreadsheetml/2006/main">
  <numFmts count="30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\$#.00"/>
    <numFmt numFmtId="178" formatCode="#,##0;\-#,##0;&quot;-&quot;"/>
    <numFmt numFmtId="179" formatCode="#."/>
    <numFmt numFmtId="180" formatCode="#,##0_ "/>
    <numFmt numFmtId="181" formatCode="\$#,##0.00;\(\$#,##0.00\)"/>
    <numFmt numFmtId="182" formatCode="#,##0;\(#,##0\)"/>
    <numFmt numFmtId="183" formatCode="#,##0.0_);[Red]\(#,##0.0\)"/>
    <numFmt numFmtId="184" formatCode="_-* #,##0.00_$_-;\-* #,##0.00_$_-;_-* &quot;-&quot;??_$_-;_-@_-"/>
    <numFmt numFmtId="185" formatCode="0.0"/>
    <numFmt numFmtId="186" formatCode="_-&quot;$&quot;* #,##0_-;\-&quot;$&quot;* #,##0_-;_-&quot;$&quot;* &quot;-&quot;_-;_-@_-"/>
    <numFmt numFmtId="187" formatCode="0.0_ "/>
    <numFmt numFmtId="188" formatCode="\$#,##0;\(\$#,##0\)"/>
    <numFmt numFmtId="189" formatCode="0.00_ "/>
    <numFmt numFmtId="190" formatCode="%#.00"/>
    <numFmt numFmtId="191" formatCode="_-* #,##0_$_-;\-* #,##0_$_-;_-* &quot;-&quot;_$_-;_-@_-"/>
    <numFmt numFmtId="192" formatCode="_-* #,##0.00&quot;$&quot;_-;\-* #,##0.00&quot;$&quot;_-;_-* &quot;-&quot;??&quot;$&quot;_-;_-@_-"/>
    <numFmt numFmtId="193" formatCode="yyyy&quot;年&quot;m&quot;月&quot;d&quot;日&quot;;@"/>
    <numFmt numFmtId="194" formatCode="0;_琀"/>
    <numFmt numFmtId="195" formatCode="_-* #,##0&quot;$&quot;_-;\-* #,##0&quot;$&quot;_-;_-* &quot;-&quot;&quot;$&quot;_-;_-@_-"/>
    <numFmt numFmtId="196" formatCode="0_ "/>
    <numFmt numFmtId="197" formatCode="0.0%"/>
    <numFmt numFmtId="198" formatCode="0.0_);[Red]\(0.0\)"/>
    <numFmt numFmtId="199" formatCode="0.00;[Red]0.00"/>
    <numFmt numFmtId="200" formatCode="#,##0_);[Red]\(#,##0\)"/>
  </numFmts>
  <fonts count="123">
    <font>
      <sz val="12"/>
      <name val="宋体"/>
      <charset val="134"/>
    </font>
    <font>
      <sz val="9"/>
      <color rgb="FF000000"/>
      <name val="宋体"/>
      <charset val="134"/>
      <scheme val="minor"/>
    </font>
    <font>
      <sz val="24"/>
      <color rgb="FF000000"/>
      <name val="宋体"/>
      <charset val="134"/>
      <scheme val="minor"/>
    </font>
    <font>
      <sz val="14"/>
      <name val="宋体"/>
      <charset val="134"/>
      <scheme val="minor"/>
    </font>
    <font>
      <sz val="11"/>
      <color rgb="FF000000"/>
      <name val="宋体"/>
      <charset val="134"/>
      <scheme val="major"/>
    </font>
    <font>
      <sz val="12"/>
      <name val="黑体"/>
      <charset val="134"/>
    </font>
    <font>
      <b/>
      <sz val="36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rgb="FF806040"/>
      <name val="宋体"/>
      <charset val="134"/>
      <scheme val="minor"/>
    </font>
    <font>
      <sz val="20"/>
      <name val="宋体"/>
      <charset val="134"/>
    </font>
    <font>
      <sz val="12"/>
      <color indexed="8"/>
      <name val="宋体"/>
      <charset val="134"/>
    </font>
    <font>
      <sz val="22"/>
      <name val="宋体"/>
      <charset val="134"/>
      <scheme val="minor"/>
    </font>
    <font>
      <sz val="11"/>
      <name val="黑体"/>
      <charset val="134"/>
    </font>
    <font>
      <sz val="20"/>
      <name val="方正大标宋简体"/>
      <charset val="134"/>
    </font>
    <font>
      <sz val="10.5"/>
      <name val="宋体"/>
      <charset val="134"/>
    </font>
    <font>
      <b/>
      <sz val="12"/>
      <name val="宋体"/>
      <charset val="134"/>
    </font>
    <font>
      <sz val="10.5"/>
      <name val="SimSun"/>
      <charset val="134"/>
    </font>
    <font>
      <sz val="22"/>
      <name val="方正小标宋简体"/>
      <charset val="134"/>
    </font>
    <font>
      <sz val="2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黑体"/>
      <charset val="134"/>
    </font>
    <font>
      <sz val="11"/>
      <color rgb="FFFF0000"/>
      <name val="宋体"/>
      <charset val="134"/>
      <scheme val="minor"/>
    </font>
    <font>
      <b/>
      <sz val="22"/>
      <name val="方正大标宋简体"/>
      <charset val="134"/>
    </font>
    <font>
      <sz val="16"/>
      <color rgb="FF000000"/>
      <name val="仿宋"/>
      <charset val="134"/>
    </font>
    <font>
      <sz val="11"/>
      <color indexed="8"/>
      <name val="黑体"/>
      <charset val="134"/>
    </font>
    <font>
      <sz val="20"/>
      <color indexed="8"/>
      <name val="方正大标宋简体"/>
      <charset val="134"/>
    </font>
    <font>
      <sz val="24"/>
      <name val="宋体"/>
      <charset val="134"/>
    </font>
    <font>
      <sz val="12"/>
      <name val="宋体"/>
      <charset val="134"/>
      <scheme val="minor"/>
    </font>
    <font>
      <sz val="16"/>
      <name val="黑体"/>
      <charset val="134"/>
    </font>
    <font>
      <sz val="18"/>
      <name val="黑体"/>
      <charset val="134"/>
    </font>
    <font>
      <sz val="14"/>
      <name val="宋体"/>
      <charset val="134"/>
    </font>
    <font>
      <b/>
      <sz val="19"/>
      <name val="SimSun"/>
      <charset val="134"/>
    </font>
    <font>
      <sz val="9"/>
      <name val="SimSun"/>
      <charset val="134"/>
    </font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color rgb="FF000000"/>
      <name val="宋体"/>
      <charset val="134"/>
    </font>
    <font>
      <sz val="22"/>
      <color rgb="FF000000"/>
      <name val="方正小标宋简体"/>
      <charset val="134"/>
    </font>
    <font>
      <sz val="8"/>
      <name val="Arial"/>
      <charset val="0"/>
    </font>
    <font>
      <sz val="1"/>
      <color indexed="16"/>
      <name val="Courier"/>
      <charset val="0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62"/>
      <name val="微软雅黑"/>
      <charset val="134"/>
    </font>
    <font>
      <sz val="1"/>
      <color indexed="8"/>
      <name val="Courier"/>
      <charset val="0"/>
    </font>
    <font>
      <sz val="11"/>
      <color indexed="8"/>
      <name val="微软雅黑"/>
      <charset val="134"/>
    </font>
    <font>
      <sz val="11"/>
      <color indexed="20"/>
      <name val="微软雅黑"/>
      <charset val="134"/>
    </font>
    <font>
      <sz val="9"/>
      <color indexed="20"/>
      <name val="微软雅黑"/>
      <charset val="134"/>
    </font>
    <font>
      <sz val="11"/>
      <color indexed="8"/>
      <name val="宋体"/>
      <charset val="134"/>
    </font>
    <font>
      <sz val="11"/>
      <color indexed="9"/>
      <name val="微软雅黑"/>
      <charset val="134"/>
    </font>
    <font>
      <u/>
      <sz val="7.5"/>
      <color indexed="12"/>
      <name val="Arial"/>
      <charset val="0"/>
    </font>
    <font>
      <b/>
      <sz val="13"/>
      <color indexed="56"/>
      <name val="宋体"/>
      <charset val="134"/>
    </font>
    <font>
      <sz val="12"/>
      <color indexed="9"/>
      <name val="宋体"/>
      <charset val="134"/>
    </font>
    <font>
      <u/>
      <sz val="7.5"/>
      <color indexed="36"/>
      <name val="Arial"/>
      <charset val="0"/>
    </font>
    <font>
      <b/>
      <sz val="11"/>
      <color indexed="56"/>
      <name val="微软雅黑"/>
      <charset val="134"/>
    </font>
    <font>
      <sz val="11"/>
      <color indexed="10"/>
      <name val="微软雅黑"/>
      <charset val="134"/>
    </font>
    <font>
      <sz val="1"/>
      <color indexed="0"/>
      <name val="Courier"/>
      <charset val="0"/>
    </font>
    <font>
      <b/>
      <sz val="21"/>
      <name val="楷体_GB2312"/>
      <charset val="134"/>
    </font>
    <font>
      <i/>
      <sz val="11"/>
      <color indexed="23"/>
      <name val="微软雅黑"/>
      <charset val="134"/>
    </font>
    <font>
      <b/>
      <sz val="15"/>
      <color indexed="56"/>
      <name val="微软雅黑"/>
      <charset val="134"/>
    </font>
    <font>
      <b/>
      <sz val="13"/>
      <color indexed="56"/>
      <name val="微软雅黑"/>
      <charset val="134"/>
    </font>
    <font>
      <b/>
      <sz val="11"/>
      <color indexed="63"/>
      <name val="微软雅黑"/>
      <charset val="134"/>
    </font>
    <font>
      <sz val="11"/>
      <color indexed="17"/>
      <name val="微软雅黑"/>
      <charset val="134"/>
    </font>
    <font>
      <sz val="11"/>
      <color indexed="62"/>
      <name val="宋体"/>
      <charset val="134"/>
    </font>
    <font>
      <sz val="12"/>
      <color indexed="17"/>
      <name val="宋体"/>
      <charset val="134"/>
    </font>
    <font>
      <b/>
      <sz val="11"/>
      <color indexed="52"/>
      <name val="微软雅黑"/>
      <charset val="134"/>
    </font>
    <font>
      <sz val="1"/>
      <color indexed="18"/>
      <name val="Courier"/>
      <charset val="0"/>
    </font>
    <font>
      <b/>
      <sz val="11"/>
      <color indexed="9"/>
      <name val="微软雅黑"/>
      <charset val="134"/>
    </font>
    <font>
      <b/>
      <sz val="11"/>
      <color indexed="52"/>
      <name val="宋体"/>
      <charset val="134"/>
    </font>
    <font>
      <sz val="10"/>
      <name val="Arial"/>
      <charset val="0"/>
    </font>
    <font>
      <sz val="11"/>
      <color indexed="52"/>
      <name val="微软雅黑"/>
      <charset val="134"/>
    </font>
    <font>
      <b/>
      <sz val="11"/>
      <color indexed="8"/>
      <name val="微软雅黑"/>
      <charset val="134"/>
    </font>
    <font>
      <b/>
      <sz val="15"/>
      <color indexed="56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微软雅黑"/>
      <charset val="134"/>
    </font>
    <font>
      <sz val="12"/>
      <color indexed="16"/>
      <name val="宋体"/>
      <charset val="134"/>
    </font>
    <font>
      <sz val="10.5"/>
      <color indexed="20"/>
      <name val="宋体"/>
      <charset val="134"/>
    </font>
    <font>
      <sz val="12"/>
      <name val="Times New Roman"/>
      <charset val="0"/>
    </font>
    <font>
      <sz val="11"/>
      <color indexed="60"/>
      <name val="宋体"/>
      <charset val="134"/>
    </font>
    <font>
      <sz val="12"/>
      <color indexed="20"/>
      <name val="楷体_GB2312"/>
      <charset val="134"/>
    </font>
    <font>
      <sz val="11"/>
      <color indexed="52"/>
      <name val="宋体"/>
      <charset val="134"/>
    </font>
    <font>
      <sz val="12"/>
      <name val="官帕眉"/>
      <charset val="134"/>
    </font>
    <font>
      <sz val="10"/>
      <color indexed="8"/>
      <name val="Arial"/>
      <charset val="0"/>
    </font>
    <font>
      <b/>
      <sz val="18"/>
      <color indexed="62"/>
      <name val="宋体"/>
      <charset val="134"/>
    </font>
    <font>
      <sz val="11"/>
      <color indexed="42"/>
      <name val="宋体"/>
      <charset val="134"/>
    </font>
    <font>
      <sz val="10"/>
      <name val="Helv"/>
      <charset val="0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8"/>
      <name val="Times New Roman"/>
      <charset val="0"/>
    </font>
    <font>
      <sz val="10"/>
      <name val="Tahoma"/>
      <charset val="134"/>
    </font>
    <font>
      <b/>
      <sz val="18"/>
      <name val="Arial"/>
      <charset val="0"/>
    </font>
    <font>
      <b/>
      <sz val="13"/>
      <color indexed="62"/>
      <name val="宋体"/>
      <charset val="134"/>
    </font>
    <font>
      <b/>
      <i/>
      <sz val="16"/>
      <name val="Helv"/>
      <charset val="0"/>
    </font>
    <font>
      <sz val="11"/>
      <color indexed="10"/>
      <name val="宋体"/>
      <charset val="134"/>
    </font>
    <font>
      <sz val="12"/>
      <name val="Arial"/>
      <charset val="0"/>
    </font>
    <font>
      <b/>
      <sz val="12"/>
      <color indexed="8"/>
      <name val="宋体"/>
      <charset val="134"/>
    </font>
    <font>
      <b/>
      <sz val="10"/>
      <name val="Tahoma"/>
      <charset val="134"/>
    </font>
    <font>
      <b/>
      <sz val="11"/>
      <color indexed="42"/>
      <name val="宋体"/>
      <charset val="134"/>
    </font>
    <font>
      <b/>
      <sz val="12"/>
      <name val="Arial"/>
      <charset val="0"/>
    </font>
    <font>
      <b/>
      <sz val="15"/>
      <color indexed="62"/>
      <name val="宋体"/>
      <charset val="134"/>
    </font>
    <font>
      <sz val="12"/>
      <color indexed="17"/>
      <name val="楷体_GB2312"/>
      <charset val="134"/>
    </font>
    <font>
      <b/>
      <sz val="18"/>
      <color indexed="56"/>
      <name val="宋体"/>
      <charset val="134"/>
    </font>
    <font>
      <sz val="11"/>
      <name val="ＭＳ Ｐゴシック"/>
      <charset val="134"/>
    </font>
    <font>
      <sz val="10"/>
      <name val="Times New Roman"/>
      <charset val="0"/>
    </font>
    <font>
      <sz val="7"/>
      <name val="Small Fonts"/>
      <charset val="0"/>
    </font>
    <font>
      <sz val="12"/>
      <name val="Helv"/>
      <charset val="0"/>
    </font>
    <font>
      <sz val="11"/>
      <color indexed="8"/>
      <name val="Calibri"/>
      <charset val="0"/>
    </font>
    <font>
      <b/>
      <sz val="11"/>
      <color indexed="63"/>
      <name val="宋体"/>
      <charset val="134"/>
    </font>
    <font>
      <b/>
      <sz val="10"/>
      <name val="Arial"/>
      <charset val="0"/>
    </font>
    <font>
      <b/>
      <sz val="11"/>
      <color indexed="9"/>
      <name val="宋体"/>
      <charset val="134"/>
    </font>
    <font>
      <sz val="11"/>
      <color indexed="8"/>
      <name val="Tahoma"/>
      <charset val="134"/>
    </font>
    <font>
      <sz val="9"/>
      <color indexed="17"/>
      <name val="微软雅黑"/>
      <charset val="134"/>
    </font>
    <font>
      <sz val="10.5"/>
      <color indexed="17"/>
      <name val="宋体"/>
      <charset val="134"/>
    </font>
    <font>
      <sz val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0"/>
    </font>
    <font>
      <sz val="12"/>
      <name val="바탕체"/>
      <charset val="134"/>
    </font>
  </fonts>
  <fills count="4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26"/>
        <bgColor indexed="26"/>
      </patternFill>
    </fill>
    <fill>
      <patternFill patternType="solid">
        <fgColor indexed="25"/>
        <bgColor indexed="25"/>
      </patternFill>
    </fill>
    <fill>
      <patternFill patternType="solid">
        <fgColor indexed="54"/>
        <bgColor indexed="54"/>
      </patternFill>
    </fill>
    <fill>
      <patternFill patternType="lightUp">
        <fgColor indexed="9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49"/>
        <bgColor indexed="49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3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/>
      <right/>
      <top/>
      <bottom style="thick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763">
    <xf numFmtId="0" fontId="0" fillId="0" borderId="0"/>
    <xf numFmtId="10" fontId="41" fillId="2" borderId="4" applyNumberFormat="0" applyBorder="0" applyAlignment="0" applyProtection="0"/>
    <xf numFmtId="179" fontId="42" fillId="0" borderId="0">
      <protection locked="0"/>
    </xf>
    <xf numFmtId="179" fontId="42" fillId="0" borderId="0">
      <protection locked="0"/>
    </xf>
    <xf numFmtId="0" fontId="43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7" fillId="11" borderId="18" applyNumberForma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4" fontId="48" fillId="0" borderId="0">
      <protection locked="0"/>
    </xf>
    <xf numFmtId="0" fontId="43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49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/>
    <xf numFmtId="0" fontId="49" fillId="14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0" borderId="0">
      <alignment vertical="center"/>
    </xf>
    <xf numFmtId="43" fontId="0" fillId="0" borderId="0" applyFont="0" applyFill="0" applyBorder="0" applyAlignment="0" applyProtection="0"/>
    <xf numFmtId="0" fontId="43" fillId="8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19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/>
    <xf numFmtId="0" fontId="46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48" fillId="0" borderId="0">
      <protection locked="0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48" fillId="0" borderId="0">
      <protection locked="0"/>
    </xf>
    <xf numFmtId="0" fontId="0" fillId="18" borderId="20" applyNumberFormat="0" applyFont="0" applyAlignment="0" applyProtection="0">
      <alignment vertical="center"/>
    </xf>
    <xf numFmtId="179" fontId="42" fillId="0" borderId="0">
      <protection locked="0"/>
    </xf>
    <xf numFmtId="0" fontId="46" fillId="1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48" fillId="0" borderId="0">
      <protection locked="0"/>
    </xf>
    <xf numFmtId="0" fontId="43" fillId="8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179" fontId="42" fillId="0" borderId="0">
      <protection locked="0"/>
    </xf>
    <xf numFmtId="0" fontId="4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179" fontId="60" fillId="0" borderId="0">
      <protection locked="0"/>
    </xf>
    <xf numFmtId="0" fontId="46" fillId="1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1" fillId="0" borderId="0">
      <alignment horizontal="centerContinuous"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48" fillId="0" borderId="0">
      <protection locked="0"/>
    </xf>
    <xf numFmtId="0" fontId="62" fillId="0" borderId="0" applyNumberFormat="0" applyFill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65" fillId="22" borderId="23" applyNumberFormat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9" borderId="0" applyNumberFormat="0" applyBorder="0" applyAlignment="0" applyProtection="0">
      <alignment vertical="center"/>
    </xf>
    <xf numFmtId="0" fontId="67" fillId="11" borderId="18" applyNumberFormat="0" applyAlignment="0" applyProtection="0">
      <alignment vertical="center"/>
    </xf>
    <xf numFmtId="0" fontId="68" fillId="9" borderId="0" applyNumberFormat="0" applyBorder="0" applyAlignment="0" applyProtection="0"/>
    <xf numFmtId="0" fontId="69" fillId="22" borderId="18" applyNumberForma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70" fillId="0" borderId="0">
      <protection locked="0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71" fillId="24" borderId="24" applyNumberForma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72" fillId="22" borderId="18" applyNumberForma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186" fontId="73" fillId="0" borderId="0" applyFont="0" applyFill="0" applyBorder="0" applyAlignment="0" applyProtection="0"/>
    <xf numFmtId="179" fontId="60" fillId="0" borderId="0">
      <protection locked="0"/>
    </xf>
    <xf numFmtId="179" fontId="60" fillId="0" borderId="0">
      <protection locked="0"/>
    </xf>
    <xf numFmtId="0" fontId="53" fillId="10" borderId="0" applyNumberFormat="0" applyBorder="0" applyAlignment="0" applyProtection="0">
      <alignment vertical="center"/>
    </xf>
    <xf numFmtId="179" fontId="70" fillId="0" borderId="0">
      <protection locked="0"/>
    </xf>
    <xf numFmtId="179" fontId="48" fillId="0" borderId="0">
      <protection locked="0"/>
    </xf>
    <xf numFmtId="0" fontId="43" fillId="8" borderId="0" applyNumberFormat="0" applyBorder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8" fillId="9" borderId="0" applyNumberFormat="0" applyBorder="0" applyAlignment="0" applyProtection="0"/>
    <xf numFmtId="0" fontId="75" fillId="0" borderId="26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76" fillId="0" borderId="2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77" fillId="0" borderId="27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60" fillId="0" borderId="0">
      <protection locked="0"/>
    </xf>
    <xf numFmtId="179" fontId="60" fillId="0" borderId="0">
      <protection locked="0"/>
    </xf>
    <xf numFmtId="0" fontId="53" fillId="26" borderId="0" applyNumberFormat="0" applyBorder="0" applyAlignment="0" applyProtection="0">
      <alignment vertical="center"/>
    </xf>
    <xf numFmtId="179" fontId="48" fillId="0" borderId="0">
      <protection locked="0"/>
    </xf>
    <xf numFmtId="0" fontId="43" fillId="8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60" fillId="0" borderId="0">
      <protection locked="0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/>
    <xf numFmtId="0" fontId="49" fillId="8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179" fontId="60" fillId="0" borderId="0">
      <protection locked="0"/>
    </xf>
    <xf numFmtId="179" fontId="60" fillId="0" borderId="0">
      <protection locked="0"/>
    </xf>
    <xf numFmtId="0" fontId="43" fillId="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179" fontId="42" fillId="0" borderId="0">
      <protection locked="0"/>
    </xf>
    <xf numFmtId="0" fontId="79" fillId="8" borderId="0" applyNumberFormat="0" applyBorder="0" applyAlignment="0" applyProtection="0"/>
    <xf numFmtId="0" fontId="72" fillId="22" borderId="18" applyNumberFormat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179" fontId="60" fillId="0" borderId="0">
      <protection locked="0"/>
    </xf>
    <xf numFmtId="0" fontId="66" fillId="9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72" fillId="2" borderId="18" applyNumberFormat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179" fontId="60" fillId="0" borderId="0">
      <protection locked="0"/>
    </xf>
    <xf numFmtId="0" fontId="68" fillId="30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81" fillId="0" borderId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179" fontId="42" fillId="0" borderId="0">
      <protection locked="0"/>
    </xf>
    <xf numFmtId="0" fontId="81" fillId="0" borderId="0"/>
    <xf numFmtId="0" fontId="82" fillId="2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42" fillId="0" borderId="0">
      <protection locked="0"/>
    </xf>
    <xf numFmtId="179" fontId="42" fillId="0" borderId="0">
      <protection locked="0"/>
    </xf>
    <xf numFmtId="0" fontId="45" fillId="9" borderId="0" applyNumberFormat="0" applyBorder="0" applyAlignment="0" applyProtection="0">
      <alignment vertical="center"/>
    </xf>
    <xf numFmtId="179" fontId="42" fillId="0" borderId="0">
      <protection locked="0"/>
    </xf>
    <xf numFmtId="0" fontId="45" fillId="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179" fontId="42" fillId="0" borderId="0">
      <protection locked="0"/>
    </xf>
    <xf numFmtId="0" fontId="45" fillId="19" borderId="0" applyNumberFormat="0" applyBorder="0" applyAlignment="0" applyProtection="0">
      <alignment vertical="center"/>
    </xf>
    <xf numFmtId="179" fontId="42" fillId="0" borderId="0">
      <protection locked="0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6" fillId="13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42" fillId="0" borderId="0">
      <protection locked="0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179" fontId="42" fillId="0" borderId="0">
      <protection locked="0"/>
    </xf>
    <xf numFmtId="179" fontId="60" fillId="0" borderId="0">
      <protection locked="0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179" fontId="42" fillId="0" borderId="0">
      <protection locked="0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179" fontId="60" fillId="0" borderId="0">
      <protection locked="0"/>
    </xf>
    <xf numFmtId="179" fontId="42" fillId="0" borderId="0">
      <protection locked="0"/>
    </xf>
    <xf numFmtId="0" fontId="44" fillId="15" borderId="0" applyNumberFormat="0" applyBorder="0" applyAlignment="0" applyProtection="0">
      <alignment vertical="center"/>
    </xf>
    <xf numFmtId="179" fontId="48" fillId="0" borderId="0">
      <protection locked="0"/>
    </xf>
    <xf numFmtId="179" fontId="42" fillId="0" borderId="0">
      <protection locked="0"/>
    </xf>
    <xf numFmtId="179" fontId="48" fillId="0" borderId="0">
      <protection locked="0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42" fillId="0" borderId="0">
      <protection locked="0"/>
    </xf>
    <xf numFmtId="0" fontId="68" fillId="9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48" fillId="0" borderId="0">
      <protection locked="0"/>
    </xf>
    <xf numFmtId="179" fontId="42" fillId="0" borderId="0">
      <protection locked="0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48" fillId="0" borderId="0">
      <protection locked="0"/>
    </xf>
    <xf numFmtId="0" fontId="84" fillId="0" borderId="25" applyNumberFormat="0" applyFill="0" applyAlignment="0" applyProtection="0">
      <alignment vertical="center"/>
    </xf>
    <xf numFmtId="9" fontId="85" fillId="0" borderId="0" applyFont="0" applyFill="0" applyBorder="0" applyAlignment="0" applyProtection="0"/>
    <xf numFmtId="0" fontId="52" fillId="15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5" fontId="0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179" fontId="48" fillId="0" borderId="0">
      <protection locked="0"/>
    </xf>
    <xf numFmtId="0" fontId="43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179" fontId="48" fillId="0" borderId="0">
      <protection locked="0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179" fontId="42" fillId="0" borderId="0">
      <protection locked="0"/>
    </xf>
    <xf numFmtId="0" fontId="86" fillId="0" borderId="0" applyNumberFormat="0" applyFill="0" applyBorder="0" applyAlignment="0" applyProtection="0">
      <alignment vertical="top"/>
    </xf>
    <xf numFmtId="179" fontId="70" fillId="0" borderId="0">
      <protection locked="0"/>
    </xf>
    <xf numFmtId="0" fontId="43" fillId="8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79" fontId="42" fillId="0" borderId="0">
      <protection locked="0"/>
    </xf>
    <xf numFmtId="179" fontId="42" fillId="0" borderId="0">
      <protection locked="0"/>
    </xf>
    <xf numFmtId="0" fontId="52" fillId="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48" fillId="0" borderId="0">
      <protection locked="0"/>
    </xf>
    <xf numFmtId="0" fontId="52" fillId="22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73" fillId="0" borderId="0"/>
    <xf numFmtId="179" fontId="42" fillId="0" borderId="0">
      <protection locked="0"/>
    </xf>
    <xf numFmtId="0" fontId="43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179" fontId="48" fillId="0" borderId="0">
      <protection locked="0"/>
    </xf>
    <xf numFmtId="0" fontId="46" fillId="23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42" fillId="0" borderId="0">
      <protection locked="0"/>
    </xf>
    <xf numFmtId="0" fontId="52" fillId="15" borderId="0" applyNumberFormat="0" applyBorder="0" applyAlignment="0" applyProtection="0">
      <alignment vertical="center"/>
    </xf>
    <xf numFmtId="179" fontId="70" fillId="0" borderId="0">
      <protection locked="0"/>
    </xf>
    <xf numFmtId="0" fontId="0" fillId="0" borderId="0"/>
    <xf numFmtId="0" fontId="43" fillId="8" borderId="0" applyNumberFormat="0" applyBorder="0" applyAlignment="0" applyProtection="0">
      <alignment vertical="center"/>
    </xf>
    <xf numFmtId="179" fontId="48" fillId="0" borderId="0">
      <protection locked="0"/>
    </xf>
    <xf numFmtId="0" fontId="52" fillId="1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73" fillId="0" borderId="0"/>
    <xf numFmtId="179" fontId="42" fillId="0" borderId="0">
      <protection locked="0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179" fontId="48" fillId="0" borderId="0">
      <protection locked="0"/>
    </xf>
    <xf numFmtId="0" fontId="43" fillId="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81" fillId="0" borderId="0"/>
    <xf numFmtId="0" fontId="88" fillId="23" borderId="0" applyNumberFormat="0" applyBorder="0" applyAlignment="0" applyProtection="0">
      <alignment vertical="center"/>
    </xf>
    <xf numFmtId="0" fontId="81" fillId="0" borderId="0"/>
    <xf numFmtId="0" fontId="52" fillId="1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89" fillId="0" borderId="0"/>
    <xf numFmtId="0" fontId="76" fillId="0" borderId="21" applyNumberFormat="0" applyFill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9" fillId="0" borderId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88" fillId="2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9" fillId="8" borderId="0" applyNumberFormat="0" applyBorder="0" applyAlignment="0" applyProtection="0"/>
    <xf numFmtId="0" fontId="81" fillId="0" borderId="0"/>
    <xf numFmtId="0" fontId="46" fillId="21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88" fillId="23" borderId="0" applyNumberFormat="0" applyBorder="0" applyAlignment="0" applyProtection="0">
      <alignment vertical="center"/>
    </xf>
    <xf numFmtId="179" fontId="48" fillId="0" borderId="0">
      <protection locked="0"/>
    </xf>
    <xf numFmtId="0" fontId="38" fillId="0" borderId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4" fontId="48" fillId="0" borderId="0">
      <protection locked="0"/>
    </xf>
    <xf numFmtId="0" fontId="90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48" fillId="0" borderId="0">
      <protection locked="0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179" fontId="48" fillId="0" borderId="0">
      <protection locked="0"/>
    </xf>
    <xf numFmtId="179" fontId="48" fillId="0" borderId="0">
      <protection locked="0"/>
    </xf>
    <xf numFmtId="0" fontId="43" fillId="8" borderId="0" applyNumberFormat="0" applyBorder="0" applyAlignment="0" applyProtection="0">
      <alignment vertical="center"/>
    </xf>
    <xf numFmtId="179" fontId="42" fillId="0" borderId="0">
      <protection locked="0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48" fillId="0" borderId="0">
      <protection locked="0"/>
    </xf>
    <xf numFmtId="179" fontId="42" fillId="0" borderId="0">
      <protection locked="0"/>
    </xf>
    <xf numFmtId="0" fontId="52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81" fillId="0" borderId="0"/>
    <xf numFmtId="0" fontId="45" fillId="9" borderId="0" applyNumberFormat="0" applyBorder="0" applyAlignment="0" applyProtection="0">
      <alignment vertical="center"/>
    </xf>
    <xf numFmtId="179" fontId="42" fillId="0" borderId="0">
      <protection locked="0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42" fillId="0" borderId="0">
      <protection locked="0"/>
    </xf>
    <xf numFmtId="0" fontId="45" fillId="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73" fillId="0" borderId="0"/>
    <xf numFmtId="0" fontId="81" fillId="0" borderId="0"/>
    <xf numFmtId="0" fontId="91" fillId="0" borderId="26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60" fillId="0" borderId="0">
      <protection locked="0"/>
    </xf>
    <xf numFmtId="179" fontId="42" fillId="0" borderId="0">
      <protection locked="0"/>
    </xf>
    <xf numFmtId="0" fontId="79" fillId="33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5" fontId="0" fillId="0" borderId="0" applyFon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179" fontId="42" fillId="0" borderId="0">
      <protection locked="0"/>
    </xf>
    <xf numFmtId="0" fontId="43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18" borderId="20" applyNumberFormat="0" applyFont="0" applyAlignment="0" applyProtection="0">
      <alignment vertical="center"/>
    </xf>
    <xf numFmtId="179" fontId="42" fillId="0" borderId="0">
      <protection locked="0"/>
    </xf>
    <xf numFmtId="179" fontId="42" fillId="0" borderId="0">
      <protection locked="0"/>
    </xf>
    <xf numFmtId="9" fontId="0" fillId="0" borderId="0" applyFont="0" applyFill="0" applyBorder="0" applyAlignment="0" applyProtection="0">
      <alignment vertical="center"/>
    </xf>
    <xf numFmtId="179" fontId="42" fillId="0" borderId="0">
      <protection locked="0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179" fontId="42" fillId="0" borderId="0">
      <protection locked="0"/>
    </xf>
    <xf numFmtId="0" fontId="43" fillId="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179" fontId="42" fillId="0" borderId="0">
      <protection locked="0"/>
    </xf>
    <xf numFmtId="0" fontId="43" fillId="8" borderId="0" applyNumberFormat="0" applyBorder="0" applyAlignment="0" applyProtection="0">
      <alignment vertical="center"/>
    </xf>
    <xf numFmtId="179" fontId="42" fillId="0" borderId="0">
      <protection locked="0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42" fillId="0" borderId="0">
      <protection locked="0"/>
    </xf>
    <xf numFmtId="0" fontId="43" fillId="8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81" fillId="0" borderId="0"/>
    <xf numFmtId="0" fontId="0" fillId="0" borderId="0"/>
    <xf numFmtId="0" fontId="43" fillId="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42" fillId="0" borderId="0">
      <protection locked="0"/>
    </xf>
    <xf numFmtId="0" fontId="81" fillId="0" borderId="0"/>
    <xf numFmtId="0" fontId="52" fillId="1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179" fontId="60" fillId="0" borderId="0">
      <protection locked="0"/>
    </xf>
    <xf numFmtId="179" fontId="60" fillId="0" borderId="0">
      <protection locked="0"/>
    </xf>
    <xf numFmtId="0" fontId="45" fillId="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6" fillId="34" borderId="0" applyNumberFormat="0" applyBorder="0" applyAlignment="0" applyProtection="0"/>
    <xf numFmtId="179" fontId="48" fillId="0" borderId="0">
      <protection locked="0"/>
    </xf>
    <xf numFmtId="179" fontId="48" fillId="0" borderId="0">
      <protection locked="0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68" fillId="9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179" fontId="60" fillId="0" borderId="0">
      <protection locked="0"/>
    </xf>
    <xf numFmtId="0" fontId="45" fillId="9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10" fillId="35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79" fillId="33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10" fillId="0" borderId="0">
      <alignment vertical="center"/>
    </xf>
    <xf numFmtId="179" fontId="60" fillId="0" borderId="0">
      <protection locked="0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179" fontId="48" fillId="0" borderId="0">
      <protection locked="0"/>
    </xf>
    <xf numFmtId="0" fontId="45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/>
    <xf numFmtId="179" fontId="42" fillId="0" borderId="0">
      <protection locked="0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179" fontId="42" fillId="0" borderId="0">
      <protection locked="0"/>
    </xf>
    <xf numFmtId="0" fontId="93" fillId="0" borderId="0"/>
    <xf numFmtId="0" fontId="43" fillId="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94" fillId="0" borderId="28">
      <alignment horizontal="left"/>
    </xf>
    <xf numFmtId="179" fontId="42" fillId="0" borderId="0">
      <protection locked="0"/>
    </xf>
    <xf numFmtId="0" fontId="0" fillId="0" borderId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179" fontId="42" fillId="0" borderId="0">
      <protection locked="0"/>
    </xf>
    <xf numFmtId="0" fontId="0" fillId="0" borderId="0"/>
    <xf numFmtId="0" fontId="79" fillId="8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179" fontId="48" fillId="0" borderId="0">
      <protection locked="0"/>
    </xf>
    <xf numFmtId="179" fontId="48" fillId="0" borderId="0">
      <protection locked="0"/>
    </xf>
    <xf numFmtId="0" fontId="43" fillId="8" borderId="0" applyNumberFormat="0" applyBorder="0" applyAlignment="0" applyProtection="0">
      <alignment vertical="center"/>
    </xf>
    <xf numFmtId="0" fontId="88" fillId="2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48" fillId="0" borderId="0">
      <protection locked="0"/>
    </xf>
    <xf numFmtId="179" fontId="48" fillId="0" borderId="0">
      <protection locked="0"/>
    </xf>
    <xf numFmtId="0" fontId="43" fillId="8" borderId="0" applyNumberFormat="0" applyBorder="0" applyAlignment="0" applyProtection="0">
      <alignment vertical="center"/>
    </xf>
    <xf numFmtId="179" fontId="48" fillId="0" borderId="0">
      <protection locked="0"/>
    </xf>
    <xf numFmtId="0" fontId="46" fillId="1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48" fillId="0" borderId="0">
      <protection locked="0"/>
    </xf>
    <xf numFmtId="0" fontId="45" fillId="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8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95" fillId="0" borderId="0" applyProtection="0"/>
    <xf numFmtId="0" fontId="46" fillId="14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179" fontId="48" fillId="0" borderId="0">
      <protection locked="0"/>
    </xf>
    <xf numFmtId="0" fontId="45" fillId="9" borderId="0" applyNumberFormat="0" applyBorder="0" applyAlignment="0" applyProtection="0">
      <alignment vertical="center"/>
    </xf>
    <xf numFmtId="179" fontId="60" fillId="0" borderId="0">
      <protection locked="0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48" fillId="0" borderId="0">
      <protection locked="0"/>
    </xf>
    <xf numFmtId="1" fontId="73" fillId="0" borderId="0"/>
    <xf numFmtId="0" fontId="0" fillId="0" borderId="0">
      <alignment vertical="center"/>
    </xf>
    <xf numFmtId="0" fontId="52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42" fillId="0" borderId="0">
      <protection locked="0"/>
    </xf>
    <xf numFmtId="0" fontId="43" fillId="15" borderId="0" applyNumberFormat="0" applyBorder="0" applyAlignment="0" applyProtection="0">
      <alignment vertical="center"/>
    </xf>
    <xf numFmtId="179" fontId="60" fillId="0" borderId="0">
      <protection locked="0"/>
    </xf>
    <xf numFmtId="179" fontId="60" fillId="0" borderId="0">
      <protection locked="0"/>
    </xf>
    <xf numFmtId="179" fontId="60" fillId="0" borderId="0">
      <protection locked="0"/>
    </xf>
    <xf numFmtId="179" fontId="70" fillId="0" borderId="0">
      <protection locked="0"/>
    </xf>
    <xf numFmtId="0" fontId="52" fillId="2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81" fillId="0" borderId="0"/>
    <xf numFmtId="0" fontId="46" fillId="10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0" fillId="36" borderId="0" applyNumberFormat="0" applyBorder="0" applyAlignment="0" applyProtection="0"/>
    <xf numFmtId="0" fontId="46" fillId="14" borderId="0" applyNumberFormat="0" applyBorder="0" applyAlignment="0" applyProtection="0">
      <alignment vertical="center"/>
    </xf>
    <xf numFmtId="179" fontId="70" fillId="0" borderId="0">
      <protection locked="0"/>
    </xf>
    <xf numFmtId="0" fontId="46" fillId="10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179" fontId="60" fillId="0" borderId="0">
      <protection locked="0"/>
    </xf>
    <xf numFmtId="0" fontId="5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92" fillId="0" borderId="22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79" fillId="33" borderId="0" applyNumberFormat="0" applyBorder="0" applyAlignment="0" applyProtection="0"/>
    <xf numFmtId="0" fontId="0" fillId="18" borderId="20" applyNumberFormat="0" applyFon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0" fillId="37" borderId="0" applyNumberFormat="0" applyBorder="0" applyAlignment="0" applyProtection="0"/>
    <xf numFmtId="0" fontId="52" fillId="2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79" fillId="33" borderId="0" applyNumberFormat="0" applyBorder="0" applyAlignment="0" applyProtection="0"/>
    <xf numFmtId="0" fontId="51" fillId="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179" fontId="48" fillId="0" borderId="0">
      <protection locked="0"/>
    </xf>
    <xf numFmtId="0" fontId="5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177" fontId="48" fillId="0" borderId="0">
      <protection locked="0"/>
    </xf>
    <xf numFmtId="0" fontId="52" fillId="9" borderId="0" applyNumberFormat="0" applyBorder="0" applyAlignment="0" applyProtection="0">
      <alignment vertical="center"/>
    </xf>
    <xf numFmtId="0" fontId="96" fillId="0" borderId="19" applyNumberFormat="0" applyFill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84" fillId="0" borderId="25" applyNumberFormat="0" applyFill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79" fillId="33" borderId="0" applyNumberFormat="0" applyBorder="0" applyAlignment="0" applyProtection="0"/>
    <xf numFmtId="179" fontId="48" fillId="0" borderId="0">
      <protection locked="0"/>
    </xf>
    <xf numFmtId="179" fontId="48" fillId="0" borderId="0">
      <protection locked="0"/>
    </xf>
    <xf numFmtId="0" fontId="43" fillId="8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179" fontId="48" fillId="0" borderId="0">
      <protection locked="0"/>
    </xf>
    <xf numFmtId="0" fontId="43" fillId="8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179" fontId="48" fillId="0" borderId="0">
      <protection locked="0"/>
    </xf>
    <xf numFmtId="0" fontId="46" fillId="10" borderId="0" applyNumberFormat="0" applyBorder="0" applyAlignment="0" applyProtection="0">
      <alignment vertical="center"/>
    </xf>
    <xf numFmtId="179" fontId="48" fillId="0" borderId="0">
      <protection locked="0"/>
    </xf>
    <xf numFmtId="0" fontId="43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10" fillId="38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42" fillId="0" borderId="0">
      <protection locked="0"/>
    </xf>
    <xf numFmtId="0" fontId="45" fillId="9" borderId="0" applyNumberFormat="0" applyBorder="0" applyAlignment="0" applyProtection="0">
      <alignment vertical="center"/>
    </xf>
    <xf numFmtId="0" fontId="79" fillId="33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6" fillId="39" borderId="0" applyNumberFormat="0" applyBorder="0" applyAlignment="0" applyProtection="0"/>
    <xf numFmtId="0" fontId="52" fillId="22" borderId="0" applyNumberFormat="0" applyBorder="0" applyAlignment="0" applyProtection="0">
      <alignment vertical="center"/>
    </xf>
    <xf numFmtId="179" fontId="42" fillId="0" borderId="0">
      <protection locked="0"/>
    </xf>
    <xf numFmtId="0" fontId="45" fillId="9" borderId="0" applyNumberFormat="0" applyBorder="0" applyAlignment="0" applyProtection="0">
      <alignment vertical="center"/>
    </xf>
    <xf numFmtId="0" fontId="79" fillId="38" borderId="0" applyNumberFormat="0" applyBorder="0" applyAlignment="0" applyProtection="0"/>
    <xf numFmtId="0" fontId="46" fillId="23" borderId="0" applyNumberFormat="0" applyBorder="0" applyAlignment="0" applyProtection="0">
      <alignment vertical="center"/>
    </xf>
    <xf numFmtId="179" fontId="42" fillId="0" borderId="0">
      <protection locked="0"/>
    </xf>
    <xf numFmtId="0" fontId="52" fillId="2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42" fillId="0" borderId="0">
      <protection locked="0"/>
    </xf>
    <xf numFmtId="179" fontId="42" fillId="0" borderId="0">
      <protection locked="0"/>
    </xf>
    <xf numFmtId="179" fontId="42" fillId="0" borderId="0">
      <protection locked="0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48" fillId="0" borderId="0">
      <protection locked="0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179" fontId="42" fillId="0" borderId="0">
      <protection locked="0"/>
    </xf>
    <xf numFmtId="0" fontId="43" fillId="8" borderId="0" applyNumberFormat="0" applyBorder="0" applyAlignment="0" applyProtection="0">
      <alignment vertical="center"/>
    </xf>
    <xf numFmtId="0" fontId="79" fillId="33" borderId="0" applyNumberFormat="0" applyBorder="0" applyAlignment="0" applyProtection="0"/>
    <xf numFmtId="179" fontId="60" fillId="0" borderId="0">
      <protection locked="0"/>
    </xf>
    <xf numFmtId="0" fontId="45" fillId="9" borderId="0" applyNumberFormat="0" applyBorder="0" applyAlignment="0" applyProtection="0">
      <alignment vertical="center"/>
    </xf>
    <xf numFmtId="179" fontId="48" fillId="0" borderId="0">
      <protection locked="0"/>
    </xf>
    <xf numFmtId="0" fontId="43" fillId="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179" fontId="60" fillId="0" borderId="0">
      <protection locked="0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76" fillId="0" borderId="21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97" fillId="0" borderId="0"/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98" fillId="0" borderId="0" applyNumberFormat="0" applyFill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179" fontId="60" fillId="0" borderId="0">
      <protection locked="0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179" fontId="60" fillId="0" borderId="0">
      <protection locked="0"/>
    </xf>
    <xf numFmtId="0" fontId="52" fillId="28" borderId="0" applyNumberFormat="0" applyBorder="0" applyAlignment="0" applyProtection="0">
      <alignment vertical="center"/>
    </xf>
    <xf numFmtId="179" fontId="60" fillId="0" borderId="0">
      <protection locked="0"/>
    </xf>
    <xf numFmtId="0" fontId="52" fillId="28" borderId="0" applyNumberFormat="0" applyBorder="0" applyAlignment="0" applyProtection="0">
      <alignment vertical="center"/>
    </xf>
    <xf numFmtId="179" fontId="60" fillId="0" borderId="0">
      <protection locked="0"/>
    </xf>
    <xf numFmtId="0" fontId="43" fillId="8" borderId="0" applyNumberFormat="0" applyBorder="0" applyAlignment="0" applyProtection="0">
      <alignment vertical="center"/>
    </xf>
    <xf numFmtId="10" fontId="73" fillId="0" borderId="0" applyFont="0" applyFill="0" applyBorder="0" applyAlignment="0" applyProtection="0"/>
    <xf numFmtId="0" fontId="43" fillId="8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179" fontId="60" fillId="0" borderId="0">
      <protection locked="0"/>
    </xf>
    <xf numFmtId="0" fontId="43" fillId="8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6" fillId="40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/>
    <xf numFmtId="0" fontId="45" fillId="9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79" fillId="33" borderId="0" applyNumberFormat="0" applyBorder="0" applyAlignment="0" applyProtection="0"/>
    <xf numFmtId="0" fontId="79" fillId="8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9" borderId="0" applyNumberFormat="0" applyBorder="0" applyAlignment="0" applyProtection="0"/>
    <xf numFmtId="0" fontId="52" fillId="2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8" fillId="9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0" fillId="0" borderId="0"/>
    <xf numFmtId="0" fontId="52" fillId="32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99" fillId="0" borderId="0" applyProtection="0"/>
    <xf numFmtId="0" fontId="52" fillId="3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60" fillId="0" borderId="0">
      <protection locked="0"/>
    </xf>
    <xf numFmtId="0" fontId="52" fillId="32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100" fillId="41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8" fillId="9" borderId="0" applyNumberFormat="0" applyBorder="0" applyAlignment="0" applyProtection="0"/>
    <xf numFmtId="0" fontId="46" fillId="21" borderId="0" applyNumberFormat="0" applyBorder="0" applyAlignment="0" applyProtection="0">
      <alignment vertical="center"/>
    </xf>
    <xf numFmtId="0" fontId="88" fillId="1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48" fillId="0" borderId="0">
      <protection locked="0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88" fillId="23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88" fillId="23" borderId="0" applyNumberFormat="0" applyBorder="0" applyAlignment="0" applyProtection="0">
      <alignment vertical="center"/>
    </xf>
    <xf numFmtId="0" fontId="92" fillId="0" borderId="22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56" fillId="35" borderId="0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0" fillId="18" borderId="20" applyNumberFormat="0" applyFon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101" fillId="0" borderId="0">
      <alignment horizontal="left" indent="1"/>
    </xf>
    <xf numFmtId="0" fontId="43" fillId="8" borderId="0" applyNumberFormat="0" applyBorder="0" applyAlignment="0" applyProtection="0">
      <alignment vertical="center"/>
    </xf>
    <xf numFmtId="0" fontId="88" fillId="25" borderId="0" applyNumberFormat="0" applyBorder="0" applyAlignment="0" applyProtection="0">
      <alignment vertical="center"/>
    </xf>
    <xf numFmtId="0" fontId="56" fillId="40" borderId="0" applyNumberFormat="0" applyBorder="0" applyAlignment="0" applyProtection="0"/>
    <xf numFmtId="0" fontId="79" fillId="33" borderId="0" applyNumberFormat="0" applyBorder="0" applyAlignment="0" applyProtection="0"/>
    <xf numFmtId="0" fontId="46" fillId="14" borderId="0" applyNumberFormat="0" applyBorder="0" applyAlignment="0" applyProtection="0">
      <alignment vertical="center"/>
    </xf>
    <xf numFmtId="0" fontId="0" fillId="18" borderId="20" applyNumberFormat="0" applyFont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88" fillId="22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2" fillId="24" borderId="24" applyNumberFormat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6" fillId="1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103" fillId="0" borderId="16">
      <alignment horizontal="left"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96" fillId="0" borderId="19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88" fillId="11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76" fillId="0" borderId="21" applyNumberFormat="0" applyFill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104" fillId="0" borderId="29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10" fillId="36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6" fillId="42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6" fillId="40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56" fillId="39" borderId="0" applyNumberFormat="0" applyBorder="0" applyAlignment="0" applyProtection="0"/>
    <xf numFmtId="0" fontId="56" fillId="16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0" fillId="38" borderId="0" applyNumberFormat="0" applyBorder="0" applyAlignment="0" applyProtection="0"/>
    <xf numFmtId="0" fontId="10" fillId="30" borderId="0" applyNumberFormat="0" applyBorder="0" applyAlignment="0" applyProtection="0"/>
    <xf numFmtId="0" fontId="56" fillId="16" borderId="0" applyNumberFormat="0" applyBorder="0" applyAlignment="0" applyProtection="0"/>
    <xf numFmtId="0" fontId="10" fillId="36" borderId="0" applyNumberFormat="0" applyBorder="0" applyAlignment="0" applyProtection="0"/>
    <xf numFmtId="0" fontId="10" fillId="13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56" fillId="13" borderId="0" applyNumberFormat="0" applyBorder="0" applyAlignment="0" applyProtection="0"/>
    <xf numFmtId="0" fontId="46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6" fillId="43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0" fillId="36" borderId="0" applyNumberFormat="0" applyBorder="0" applyAlignment="0" applyProtection="0"/>
    <xf numFmtId="0" fontId="43" fillId="15" borderId="0" applyNumberFormat="0" applyBorder="0" applyAlignment="0" applyProtection="0">
      <alignment vertical="center"/>
    </xf>
    <xf numFmtId="0" fontId="56" fillId="42" borderId="0" applyNumberFormat="0" applyBorder="0" applyAlignment="0" applyProtection="0"/>
    <xf numFmtId="0" fontId="56" fillId="34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79" fillId="33" borderId="0" applyNumberFormat="0" applyBorder="0" applyAlignment="0" applyProtection="0"/>
    <xf numFmtId="0" fontId="67" fillId="11" borderId="18" applyNumberFormat="0" applyAlignment="0" applyProtection="0">
      <alignment vertical="center"/>
    </xf>
    <xf numFmtId="179" fontId="48" fillId="0" borderId="0">
      <protection locked="0"/>
    </xf>
    <xf numFmtId="179" fontId="48" fillId="0" borderId="0">
      <protection locked="0"/>
    </xf>
    <xf numFmtId="0" fontId="10" fillId="38" borderId="0" applyNumberFormat="0" applyBorder="0" applyAlignment="0" applyProtection="0"/>
    <xf numFmtId="0" fontId="44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48" fillId="0" borderId="0">
      <protection locked="0"/>
    </xf>
    <xf numFmtId="179" fontId="70" fillId="0" borderId="0">
      <protection locked="0"/>
    </xf>
    <xf numFmtId="179" fontId="70" fillId="0" borderId="0">
      <protection locked="0"/>
    </xf>
    <xf numFmtId="179" fontId="70" fillId="0" borderId="0">
      <protection locked="0"/>
    </xf>
    <xf numFmtId="0" fontId="45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60" fillId="0" borderId="0">
      <protection locked="0"/>
    </xf>
    <xf numFmtId="179" fontId="48" fillId="0" borderId="0">
      <protection locked="0"/>
    </xf>
    <xf numFmtId="179" fontId="48" fillId="0" borderId="0">
      <protection locked="0"/>
    </xf>
    <xf numFmtId="0" fontId="98" fillId="0" borderId="0" applyNumberFormat="0" applyFill="0" applyBorder="0" applyAlignment="0" applyProtection="0">
      <alignment vertical="center"/>
    </xf>
    <xf numFmtId="179" fontId="60" fillId="0" borderId="0">
      <protection locked="0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8" fontId="86" fillId="0" borderId="0" applyFill="0" applyBorder="0" applyAlignment="0"/>
    <xf numFmtId="0" fontId="43" fillId="8" borderId="0" applyNumberFormat="0" applyBorder="0" applyAlignment="0" applyProtection="0">
      <alignment vertical="center"/>
    </xf>
    <xf numFmtId="0" fontId="72" fillId="2" borderId="18" applyNumberFormat="0" applyAlignment="0" applyProtection="0">
      <alignment vertical="center"/>
    </xf>
    <xf numFmtId="41" fontId="73" fillId="0" borderId="0" applyFont="0" applyFill="0" applyBorder="0" applyAlignment="0" applyProtection="0"/>
    <xf numFmtId="0" fontId="43" fillId="8" borderId="0" applyNumberFormat="0" applyBorder="0" applyAlignment="0" applyProtection="0">
      <alignment vertical="center"/>
    </xf>
    <xf numFmtId="41" fontId="73" fillId="0" borderId="0" applyFont="0" applyFill="0" applyBorder="0" applyAlignment="0" applyProtection="0"/>
    <xf numFmtId="0" fontId="10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7" fillId="0" borderId="0" applyFont="0" applyFill="0" applyBorder="0" applyAlignment="0" applyProtection="0"/>
    <xf numFmtId="182" fontId="108" fillId="0" borderId="0"/>
    <xf numFmtId="177" fontId="48" fillId="0" borderId="0">
      <protection locked="0"/>
    </xf>
    <xf numFmtId="181" fontId="108" fillId="0" borderId="0"/>
    <xf numFmtId="0" fontId="43" fillId="8" borderId="0" applyNumberFormat="0" applyBorder="0" applyAlignment="0" applyProtection="0">
      <alignment vertical="center"/>
    </xf>
    <xf numFmtId="188" fontId="108" fillId="0" borderId="0"/>
    <xf numFmtId="0" fontId="45" fillId="9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2" fontId="99" fillId="0" borderId="0" applyProtection="0"/>
    <xf numFmtId="179" fontId="48" fillId="0" borderId="0">
      <protection locked="0"/>
    </xf>
    <xf numFmtId="0" fontId="4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9" fillId="8" borderId="0" applyNumberFormat="0" applyBorder="0" applyAlignment="0" applyProtection="0"/>
    <xf numFmtId="0" fontId="55" fillId="0" borderId="19" applyNumberFormat="0" applyFill="0" applyAlignment="0" applyProtection="0">
      <alignment vertical="center"/>
    </xf>
    <xf numFmtId="38" fontId="41" fillId="22" borderId="0" applyNumberFormat="0" applyBorder="0" applyAlignment="0" applyProtection="0"/>
    <xf numFmtId="0" fontId="46" fillId="23" borderId="0" applyNumberFormat="0" applyBorder="0" applyAlignment="0" applyProtection="0">
      <alignment vertical="center"/>
    </xf>
    <xf numFmtId="0" fontId="103" fillId="0" borderId="30" applyNumberFormat="0" applyAlignment="0" applyProtection="0">
      <alignment horizontal="left" vertical="center"/>
    </xf>
    <xf numFmtId="179" fontId="60" fillId="0" borderId="0">
      <protection locked="0"/>
    </xf>
    <xf numFmtId="0" fontId="45" fillId="9" borderId="0" applyNumberFormat="0" applyBorder="0" applyAlignment="0" applyProtection="0">
      <alignment vertical="center"/>
    </xf>
    <xf numFmtId="0" fontId="104" fillId="0" borderId="29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103" fillId="0" borderId="0" applyProtection="0"/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7" fillId="11" borderId="18" applyNumberForma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37" fontId="109" fillId="0" borderId="0"/>
    <xf numFmtId="0" fontId="110" fillId="0" borderId="0"/>
    <xf numFmtId="179" fontId="70" fillId="0" borderId="0">
      <protection locked="0"/>
    </xf>
    <xf numFmtId="0" fontId="43" fillId="8" borderId="0" applyNumberFormat="0" applyBorder="0" applyAlignment="0" applyProtection="0">
      <alignment vertical="center"/>
    </xf>
    <xf numFmtId="0" fontId="111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111" fillId="0" borderId="0">
      <alignment vertical="center"/>
    </xf>
    <xf numFmtId="0" fontId="55" fillId="0" borderId="19" applyNumberFormat="0" applyFill="0" applyAlignment="0" applyProtection="0">
      <alignment vertical="center"/>
    </xf>
    <xf numFmtId="0" fontId="0" fillId="0" borderId="0"/>
    <xf numFmtId="0" fontId="43" fillId="8" borderId="0" applyNumberFormat="0" applyBorder="0" applyAlignment="0" applyProtection="0">
      <alignment vertical="center"/>
    </xf>
    <xf numFmtId="0" fontId="112" fillId="2" borderId="23" applyNumberFormat="0" applyAlignment="0" applyProtection="0">
      <alignment vertical="center"/>
    </xf>
    <xf numFmtId="190" fontId="48" fillId="0" borderId="0">
      <protection locked="0"/>
    </xf>
    <xf numFmtId="0" fontId="43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99" fillId="0" borderId="31" applyProtection="0"/>
    <xf numFmtId="0" fontId="98" fillId="0" borderId="0" applyNumberFormat="0" applyFill="0" applyBorder="0" applyAlignment="0" applyProtection="0">
      <alignment vertical="center"/>
    </xf>
    <xf numFmtId="179" fontId="48" fillId="0" borderId="0">
      <protection locked="0"/>
    </xf>
    <xf numFmtId="179" fontId="48" fillId="0" borderId="0">
      <protection locked="0"/>
    </xf>
    <xf numFmtId="179" fontId="48" fillId="0" borderId="0">
      <protection locked="0"/>
    </xf>
    <xf numFmtId="0" fontId="45" fillId="9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179" fontId="60" fillId="0" borderId="0">
      <protection locked="0"/>
    </xf>
    <xf numFmtId="179" fontId="48" fillId="0" borderId="0">
      <protection locked="0"/>
    </xf>
    <xf numFmtId="0" fontId="45" fillId="9" borderId="0" applyNumberFormat="0" applyBorder="0" applyAlignment="0" applyProtection="0">
      <alignment vertical="center"/>
    </xf>
    <xf numFmtId="179" fontId="48" fillId="0" borderId="0">
      <protection locked="0"/>
    </xf>
    <xf numFmtId="0" fontId="45" fillId="9" borderId="0" applyNumberFormat="0" applyBorder="0" applyAlignment="0" applyProtection="0">
      <alignment vertical="center"/>
    </xf>
    <xf numFmtId="179" fontId="48" fillId="0" borderId="0">
      <protection locked="0"/>
    </xf>
    <xf numFmtId="0" fontId="45" fillId="9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179" fontId="48" fillId="0" borderId="0">
      <protection locked="0"/>
    </xf>
    <xf numFmtId="179" fontId="48" fillId="0" borderId="0">
      <protection locked="0"/>
    </xf>
    <xf numFmtId="179" fontId="48" fillId="0" borderId="0">
      <protection locked="0"/>
    </xf>
    <xf numFmtId="179" fontId="48" fillId="0" borderId="0">
      <protection locked="0"/>
    </xf>
    <xf numFmtId="179" fontId="48" fillId="0" borderId="0">
      <protection locked="0"/>
    </xf>
    <xf numFmtId="179" fontId="48" fillId="0" borderId="0">
      <protection locked="0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7" fillId="11" borderId="18" applyNumberFormat="0" applyAlignment="0" applyProtection="0">
      <alignment vertical="center"/>
    </xf>
    <xf numFmtId="0" fontId="79" fillId="8" borderId="0" applyNumberFormat="0" applyBorder="0" applyAlignment="0" applyProtection="0"/>
    <xf numFmtId="179" fontId="48" fillId="0" borderId="0">
      <protection locked="0"/>
    </xf>
    <xf numFmtId="0" fontId="43" fillId="8" borderId="0" applyNumberFormat="0" applyBorder="0" applyAlignment="0" applyProtection="0">
      <alignment vertical="center"/>
    </xf>
    <xf numFmtId="179" fontId="48" fillId="0" borderId="0">
      <protection locked="0"/>
    </xf>
    <xf numFmtId="179" fontId="48" fillId="0" borderId="0">
      <protection locked="0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179" fontId="48" fillId="0" borderId="0">
      <protection locked="0"/>
    </xf>
    <xf numFmtId="179" fontId="60" fillId="0" borderId="0">
      <protection locked="0"/>
    </xf>
    <xf numFmtId="179" fontId="60" fillId="0" borderId="0">
      <protection locked="0"/>
    </xf>
    <xf numFmtId="0" fontId="79" fillId="33" borderId="0" applyNumberFormat="0" applyBorder="0" applyAlignment="0" applyProtection="0"/>
    <xf numFmtId="179" fontId="60" fillId="0" borderId="0">
      <protection locked="0"/>
    </xf>
    <xf numFmtId="179" fontId="60" fillId="0" borderId="0">
      <protection locked="0"/>
    </xf>
    <xf numFmtId="0" fontId="43" fillId="8" borderId="0" applyNumberFormat="0" applyBorder="0" applyAlignment="0" applyProtection="0">
      <alignment vertical="center"/>
    </xf>
    <xf numFmtId="179" fontId="60" fillId="0" borderId="0">
      <protection locked="0"/>
    </xf>
    <xf numFmtId="179" fontId="60" fillId="0" borderId="0">
      <protection locked="0"/>
    </xf>
    <xf numFmtId="0" fontId="43" fillId="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9" fontId="113" fillId="0" borderId="0" applyFont="0" applyFill="0" applyBorder="0" applyAlignment="0" applyProtection="0"/>
    <xf numFmtId="0" fontId="76" fillId="0" borderId="21" applyNumberFormat="0" applyFill="0" applyAlignment="0" applyProtection="0">
      <alignment vertical="center"/>
    </xf>
    <xf numFmtId="0" fontId="68" fillId="30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76" fillId="0" borderId="21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76" fillId="0" borderId="21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0" fillId="0" borderId="0"/>
    <xf numFmtId="0" fontId="43" fillId="15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92" fillId="0" borderId="22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92" fillId="0" borderId="22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/>
    <xf numFmtId="0" fontId="43" fillId="8" borderId="0" applyNumberFormat="0" applyBorder="0" applyAlignment="0" applyProtection="0">
      <alignment vertical="center"/>
    </xf>
    <xf numFmtId="0" fontId="92" fillId="0" borderId="22" applyNumberFormat="0" applyFill="0" applyAlignment="0" applyProtection="0">
      <alignment vertical="center"/>
    </xf>
    <xf numFmtId="0" fontId="79" fillId="8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92" fillId="0" borderId="22" applyNumberFormat="0" applyFill="0" applyAlignment="0" applyProtection="0">
      <alignment vertical="center"/>
    </xf>
    <xf numFmtId="0" fontId="79" fillId="33" borderId="0" applyNumberFormat="0" applyBorder="0" applyAlignment="0" applyProtection="0"/>
    <xf numFmtId="0" fontId="68" fillId="30" borderId="0" applyNumberFormat="0" applyBorder="0" applyAlignment="0" applyProtection="0"/>
    <xf numFmtId="0" fontId="92" fillId="0" borderId="22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77" fillId="0" borderId="27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88" fillId="23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19" fillId="0" borderId="4">
      <alignment horizontal="distributed" vertical="center" wrapText="1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79" fillId="33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8" fillId="9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88" fillId="4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8" fillId="9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114" fillId="24" borderId="24" applyNumberForma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79" fillId="33" borderId="0" applyNumberFormat="0" applyBorder="0" applyAlignment="0" applyProtection="0"/>
    <xf numFmtId="0" fontId="79" fillId="33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79" fillId="8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79" fillId="33" borderId="0" applyNumberFormat="0" applyBorder="0" applyAlignment="0" applyProtection="0"/>
    <xf numFmtId="0" fontId="79" fillId="8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79" fillId="33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79" fillId="33" borderId="0" applyNumberFormat="0" applyBorder="0" applyAlignment="0" applyProtection="0"/>
    <xf numFmtId="0" fontId="79" fillId="8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79" fillId="33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/>
    <xf numFmtId="0" fontId="79" fillId="8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79" fillId="33" borderId="0" applyNumberFormat="0" applyBorder="0" applyAlignment="0" applyProtection="0"/>
    <xf numFmtId="0" fontId="79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9" fillId="8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79" fillId="33" borderId="0" applyNumberFormat="0" applyBorder="0" applyAlignment="0" applyProtection="0"/>
    <xf numFmtId="0" fontId="79" fillId="33" borderId="0" applyNumberFormat="0" applyBorder="0" applyAlignment="0" applyProtection="0"/>
    <xf numFmtId="0" fontId="79" fillId="8" borderId="0" applyNumberFormat="0" applyBorder="0" applyAlignment="0" applyProtection="0"/>
    <xf numFmtId="0" fontId="112" fillId="22" borderId="23" applyNumberForma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79" fillId="33" borderId="0" applyNumberFormat="0" applyBorder="0" applyAlignment="0" applyProtection="0"/>
    <xf numFmtId="0" fontId="79" fillId="8" borderId="0" applyNumberFormat="0" applyBorder="0" applyAlignment="0" applyProtection="0"/>
    <xf numFmtId="0" fontId="79" fillId="8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79" fillId="33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79" fillId="33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79" fillId="33" borderId="0" applyNumberFormat="0" applyBorder="0" applyAlignment="0" applyProtection="0"/>
    <xf numFmtId="0" fontId="80" fillId="8" borderId="0" applyNumberFormat="0" applyBorder="0" applyAlignment="0" applyProtection="0">
      <alignment vertical="center"/>
    </xf>
    <xf numFmtId="0" fontId="82" fillId="2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79" fillId="33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79" fillId="33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115" fillId="0" borderId="0"/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8" fillId="9" borderId="0" applyNumberFormat="0" applyBorder="0" applyAlignment="0" applyProtection="0"/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116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52" fillId="0" borderId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92" fontId="81" fillId="0" borderId="0" applyFont="0" applyFill="0" applyBorder="0" applyAlignment="0" applyProtection="0"/>
    <xf numFmtId="0" fontId="4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0" fillId="0" borderId="0"/>
    <xf numFmtId="0" fontId="45" fillId="9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112" fillId="22" borderId="23" applyNumberFormat="0" applyAlignment="0" applyProtection="0">
      <alignment vertical="center"/>
    </xf>
    <xf numFmtId="0" fontId="117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8" fillId="9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52" fillId="0" borderId="0"/>
    <xf numFmtId="0" fontId="68" fillId="30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8" fillId="9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112" fillId="22" borderId="23" applyNumberForma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0" borderId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8" fillId="9" borderId="0" applyNumberFormat="0" applyBorder="0" applyAlignment="0" applyProtection="0"/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9" fillId="33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116" fillId="9" borderId="0" applyNumberFormat="0" applyBorder="0" applyAlignment="0" applyProtection="0">
      <alignment vertical="center"/>
    </xf>
    <xf numFmtId="0" fontId="79" fillId="33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79" fillId="8" borderId="0" applyNumberFormat="0" applyBorder="0" applyAlignment="0" applyProtection="0"/>
    <xf numFmtId="0" fontId="66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52" fillId="0" borderId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07" fillId="0" borderId="0" applyFont="0" applyFill="0" applyBorder="0" applyAlignment="0" applyProtection="0"/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0" borderId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8" fillId="9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94" fontId="113" fillId="0" borderId="0" applyFont="0" applyFill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0" fillId="18" borderId="20" applyNumberFormat="0" applyFon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72" fillId="22" borderId="18" applyNumberFormat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9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79" fillId="33" borderId="0" applyNumberFormat="0" applyBorder="0" applyAlignment="0" applyProtection="0"/>
    <xf numFmtId="0" fontId="79" fillId="8" borderId="0" applyNumberFormat="0" applyBorder="0" applyAlignment="0" applyProtection="0"/>
    <xf numFmtId="0" fontId="79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46" fillId="2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0" borderId="0">
      <alignment vertical="center"/>
    </xf>
    <xf numFmtId="0" fontId="45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84" fillId="0" borderId="25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48" fillId="0" borderId="0">
      <protection locked="0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8" borderId="0" applyNumberFormat="0" applyBorder="0" applyAlignment="0" applyProtection="0">
      <alignment vertical="center"/>
    </xf>
    <xf numFmtId="0" fontId="68" fillId="9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79" fontId="70" fillId="0" borderId="0">
      <protection locked="0"/>
    </xf>
    <xf numFmtId="193" fontId="113" fillId="0" borderId="0" applyFont="0" applyFill="0" applyBorder="0" applyAlignment="0" applyProtection="0"/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84" fillId="0" borderId="25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/>
    <xf numFmtId="0" fontId="68" fillId="9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72" fillId="22" borderId="18" applyNumberForma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114" fillId="24" borderId="24" applyNumberFormat="0" applyAlignment="0" applyProtection="0">
      <alignment vertical="center"/>
    </xf>
    <xf numFmtId="0" fontId="68" fillId="30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8" fillId="9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38" fontId="107" fillId="0" borderId="0" applyFont="0" applyFill="0" applyBorder="0" applyAlignment="0" applyProtection="0"/>
    <xf numFmtId="0" fontId="45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179" fontId="60" fillId="0" borderId="0">
      <protection locked="0"/>
    </xf>
    <xf numFmtId="0" fontId="45" fillId="9" borderId="0" applyNumberFormat="0" applyBorder="0" applyAlignment="0" applyProtection="0">
      <alignment vertical="center"/>
    </xf>
    <xf numFmtId="0" fontId="38" fillId="0" borderId="0"/>
    <xf numFmtId="0" fontId="6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/>
    <xf numFmtId="0" fontId="0" fillId="0" borderId="0"/>
    <xf numFmtId="0" fontId="0" fillId="0" borderId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38" fillId="0" borderId="0"/>
    <xf numFmtId="0" fontId="0" fillId="0" borderId="0"/>
    <xf numFmtId="0" fontId="0" fillId="0" borderId="0"/>
    <xf numFmtId="0" fontId="38" fillId="0" borderId="0"/>
    <xf numFmtId="0" fontId="4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3" fillId="0" borderId="0"/>
    <xf numFmtId="0" fontId="0" fillId="0" borderId="0">
      <alignment vertical="center"/>
    </xf>
    <xf numFmtId="0" fontId="52" fillId="0" borderId="0"/>
    <xf numFmtId="0" fontId="0" fillId="0" borderId="0">
      <alignment vertical="center"/>
    </xf>
    <xf numFmtId="0" fontId="66" fillId="9" borderId="0" applyNumberFormat="0" applyBorder="0" applyAlignment="0" applyProtection="0">
      <alignment vertical="center"/>
    </xf>
    <xf numFmtId="0" fontId="52" fillId="0" borderId="0">
      <alignment vertical="center"/>
    </xf>
    <xf numFmtId="0" fontId="0" fillId="0" borderId="0"/>
    <xf numFmtId="0" fontId="0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0" fillId="0" borderId="0"/>
    <xf numFmtId="0" fontId="114" fillId="24" borderId="24" applyNumberFormat="0" applyAlignment="0" applyProtection="0">
      <alignment vertical="center"/>
    </xf>
    <xf numFmtId="0" fontId="10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118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5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9" borderId="0" applyNumberFormat="0" applyBorder="0" applyAlignment="0" applyProtection="0">
      <alignment vertical="center"/>
    </xf>
    <xf numFmtId="0" fontId="115" fillId="0" borderId="0"/>
    <xf numFmtId="0" fontId="0" fillId="0" borderId="0">
      <alignment vertical="center"/>
    </xf>
    <xf numFmtId="0" fontId="0" fillId="0" borderId="0"/>
    <xf numFmtId="0" fontId="4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0" borderId="0"/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top"/>
      <protection locked="0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4" fillId="0" borderId="25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18" borderId="20" applyNumberFormat="0" applyFon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14" fillId="24" borderId="24" applyNumberFormat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/>
    <xf numFmtId="0" fontId="68" fillId="1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117" fillId="1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6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68" fillId="9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/>
    <xf numFmtId="0" fontId="68" fillId="30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9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/>
    <xf numFmtId="0" fontId="68" fillId="30" borderId="0" applyNumberFormat="0" applyBorder="0" applyAlignment="0" applyProtection="0"/>
    <xf numFmtId="0" fontId="68" fillId="9" borderId="0" applyNumberFormat="0" applyBorder="0" applyAlignment="0" applyProtection="0"/>
    <xf numFmtId="0" fontId="68" fillId="30" borderId="0" applyNumberFormat="0" applyBorder="0" applyAlignment="0" applyProtection="0"/>
    <xf numFmtId="0" fontId="88" fillId="3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6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82" fillId="25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17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1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16" fillId="9" borderId="0" applyNumberFormat="0" applyBorder="0" applyAlignment="0" applyProtection="0">
      <alignment vertical="center"/>
    </xf>
    <xf numFmtId="0" fontId="116" fillId="9" borderId="0" applyNumberFormat="0" applyBorder="0" applyAlignment="0" applyProtection="0">
      <alignment vertical="center"/>
    </xf>
    <xf numFmtId="0" fontId="116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1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1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195" fontId="81" fillId="0" borderId="0" applyFont="0" applyFill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17" fillId="1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0" fillId="18" borderId="20" applyNumberFormat="0" applyFont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91" fillId="0" borderId="26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7" fillId="11" borderId="18" applyNumberFormat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66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top"/>
      <protection locked="0"/>
    </xf>
    <xf numFmtId="0" fontId="45" fillId="9" borderId="0" applyNumberFormat="0" applyBorder="0" applyAlignment="0" applyProtection="0">
      <alignment vertical="center"/>
    </xf>
    <xf numFmtId="0" fontId="81" fillId="0" borderId="0" applyFont="0" applyFill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0" fillId="18" borderId="20" applyNumberFormat="0" applyFont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43" fontId="108" fillId="0" borderId="0" applyFont="0" applyFill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91" fillId="0" borderId="26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179" fontId="70" fillId="0" borderId="0">
      <protection locked="0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top"/>
      <protection locked="0"/>
    </xf>
    <xf numFmtId="0" fontId="91" fillId="0" borderId="26" applyNumberFormat="0" applyFill="0" applyAlignment="0" applyProtection="0">
      <alignment vertical="center"/>
    </xf>
    <xf numFmtId="0" fontId="91" fillId="0" borderId="26" applyNumberFormat="0" applyFill="0" applyAlignment="0" applyProtection="0">
      <alignment vertical="center"/>
    </xf>
    <xf numFmtId="0" fontId="91" fillId="0" borderId="26" applyNumberFormat="0" applyFill="0" applyAlignment="0" applyProtection="0">
      <alignment vertical="center"/>
    </xf>
    <xf numFmtId="0" fontId="91" fillId="0" borderId="26" applyNumberFormat="0" applyFill="0" applyAlignment="0" applyProtection="0">
      <alignment vertical="center"/>
    </xf>
    <xf numFmtId="0" fontId="91" fillId="0" borderId="26" applyNumberFormat="0" applyFill="0" applyAlignment="0" applyProtection="0">
      <alignment vertical="center"/>
    </xf>
    <xf numFmtId="0" fontId="91" fillId="0" borderId="32" applyNumberFormat="0" applyFill="0" applyAlignment="0" applyProtection="0">
      <alignment vertical="center"/>
    </xf>
    <xf numFmtId="179" fontId="60" fillId="0" borderId="0">
      <protection locked="0"/>
    </xf>
    <xf numFmtId="0" fontId="72" fillId="22" borderId="18" applyNumberFormat="0" applyAlignment="0" applyProtection="0">
      <alignment vertical="center"/>
    </xf>
    <xf numFmtId="0" fontId="72" fillId="22" borderId="18" applyNumberFormat="0" applyAlignment="0" applyProtection="0">
      <alignment vertical="center"/>
    </xf>
    <xf numFmtId="0" fontId="72" fillId="22" borderId="18" applyNumberFormat="0" applyAlignment="0" applyProtection="0">
      <alignment vertical="center"/>
    </xf>
    <xf numFmtId="0" fontId="72" fillId="22" borderId="18" applyNumberFormat="0" applyAlignment="0" applyProtection="0">
      <alignment vertical="center"/>
    </xf>
    <xf numFmtId="0" fontId="114" fillId="24" borderId="24" applyNumberFormat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114" fillId="24" borderId="24" applyNumberFormat="0" applyAlignment="0" applyProtection="0">
      <alignment vertical="center"/>
    </xf>
    <xf numFmtId="0" fontId="114" fillId="24" borderId="24" applyNumberFormat="0" applyAlignment="0" applyProtection="0">
      <alignment vertical="center"/>
    </xf>
    <xf numFmtId="0" fontId="114" fillId="24" borderId="24" applyNumberFormat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89" fillId="0" borderId="0"/>
    <xf numFmtId="0" fontId="98" fillId="0" borderId="0" applyNumberFormat="0" applyFill="0" applyBorder="0" applyAlignment="0" applyProtection="0">
      <alignment vertical="center"/>
    </xf>
    <xf numFmtId="0" fontId="84" fillId="0" borderId="25" applyNumberFormat="0" applyFill="0" applyAlignment="0" applyProtection="0">
      <alignment vertical="center"/>
    </xf>
    <xf numFmtId="0" fontId="84" fillId="0" borderId="25" applyNumberFormat="0" applyFill="0" applyAlignment="0" applyProtection="0">
      <alignment vertical="center"/>
    </xf>
    <xf numFmtId="0" fontId="84" fillId="0" borderId="25" applyNumberFormat="0" applyFill="0" applyAlignment="0" applyProtection="0">
      <alignment vertical="center"/>
    </xf>
    <xf numFmtId="191" fontId="81" fillId="0" borderId="0" applyFont="0" applyFill="0" applyBorder="0" applyAlignment="0" applyProtection="0"/>
    <xf numFmtId="184" fontId="81" fillId="0" borderId="0" applyFont="0" applyFill="0" applyBorder="0" applyAlignment="0" applyProtection="0"/>
    <xf numFmtId="179" fontId="48" fillId="0" borderId="0">
      <protection locked="0"/>
    </xf>
    <xf numFmtId="179" fontId="42" fillId="0" borderId="0">
      <protection locked="0"/>
    </xf>
    <xf numFmtId="179" fontId="42" fillId="0" borderId="0">
      <protection locked="0"/>
    </xf>
    <xf numFmtId="179" fontId="42" fillId="0" borderId="0">
      <protection locked="0"/>
    </xf>
    <xf numFmtId="179" fontId="42" fillId="0" borderId="0">
      <protection locked="0"/>
    </xf>
    <xf numFmtId="179" fontId="42" fillId="0" borderId="0">
      <protection locked="0"/>
    </xf>
    <xf numFmtId="179" fontId="60" fillId="0" borderId="0">
      <protection locked="0"/>
    </xf>
    <xf numFmtId="43" fontId="0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5" fillId="0" borderId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46" fillId="26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88" fillId="23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88" fillId="10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88" fillId="2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82" fillId="25" borderId="0" applyNumberFormat="0" applyBorder="0" applyAlignment="0" applyProtection="0">
      <alignment vertical="center"/>
    </xf>
    <xf numFmtId="0" fontId="82" fillId="25" borderId="0" applyNumberFormat="0" applyBorder="0" applyAlignment="0" applyProtection="0">
      <alignment vertical="center"/>
    </xf>
    <xf numFmtId="0" fontId="82" fillId="25" borderId="0" applyNumberFormat="0" applyBorder="0" applyAlignment="0" applyProtection="0">
      <alignment vertical="center"/>
    </xf>
    <xf numFmtId="0" fontId="82" fillId="25" borderId="0" applyNumberFormat="0" applyBorder="0" applyAlignment="0" applyProtection="0">
      <alignment vertical="center"/>
    </xf>
    <xf numFmtId="0" fontId="82" fillId="25" borderId="0" applyNumberFormat="0" applyBorder="0" applyAlignment="0" applyProtection="0">
      <alignment vertical="center"/>
    </xf>
    <xf numFmtId="0" fontId="112" fillId="22" borderId="23" applyNumberFormat="0" applyAlignment="0" applyProtection="0">
      <alignment vertical="center"/>
    </xf>
    <xf numFmtId="0" fontId="112" fillId="22" borderId="23" applyNumberFormat="0" applyAlignment="0" applyProtection="0">
      <alignment vertical="center"/>
    </xf>
    <xf numFmtId="0" fontId="112" fillId="22" borderId="23" applyNumberFormat="0" applyAlignment="0" applyProtection="0">
      <alignment vertical="center"/>
    </xf>
    <xf numFmtId="0" fontId="112" fillId="22" borderId="23" applyNumberFormat="0" applyAlignment="0" applyProtection="0">
      <alignment vertical="center"/>
    </xf>
    <xf numFmtId="0" fontId="112" fillId="22" borderId="23" applyNumberFormat="0" applyAlignment="0" applyProtection="0">
      <alignment vertical="center"/>
    </xf>
    <xf numFmtId="0" fontId="112" fillId="2" borderId="23" applyNumberFormat="0" applyAlignment="0" applyProtection="0">
      <alignment vertical="center"/>
    </xf>
    <xf numFmtId="0" fontId="67" fillId="11" borderId="18" applyNumberFormat="0" applyAlignment="0" applyProtection="0">
      <alignment vertical="center"/>
    </xf>
    <xf numFmtId="0" fontId="67" fillId="11" borderId="18" applyNumberFormat="0" applyAlignment="0" applyProtection="0">
      <alignment vertical="center"/>
    </xf>
    <xf numFmtId="0" fontId="67" fillId="11" borderId="18" applyNumberFormat="0" applyAlignment="0" applyProtection="0">
      <alignment vertical="center"/>
    </xf>
    <xf numFmtId="0" fontId="67" fillId="11" borderId="18" applyNumberFormat="0" applyAlignment="0" applyProtection="0">
      <alignment vertical="center"/>
    </xf>
    <xf numFmtId="0" fontId="67" fillId="11" borderId="18" applyNumberFormat="0" applyAlignment="0" applyProtection="0">
      <alignment vertical="center"/>
    </xf>
    <xf numFmtId="1" fontId="19" fillId="0" borderId="4">
      <alignment vertical="center"/>
      <protection locked="0"/>
    </xf>
    <xf numFmtId="0" fontId="121" fillId="0" borderId="0"/>
    <xf numFmtId="0" fontId="121" fillId="0" borderId="0"/>
    <xf numFmtId="185" fontId="19" fillId="0" borderId="4">
      <alignment vertical="center"/>
      <protection locked="0"/>
    </xf>
    <xf numFmtId="0" fontId="73" fillId="0" borderId="0"/>
    <xf numFmtId="0" fontId="46" fillId="2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0" fillId="18" borderId="20" applyNumberFormat="0" applyFont="0" applyAlignment="0" applyProtection="0">
      <alignment vertical="center"/>
    </xf>
    <xf numFmtId="0" fontId="0" fillId="18" borderId="20" applyNumberFormat="0" applyFont="0" applyAlignment="0" applyProtection="0">
      <alignment vertical="center"/>
    </xf>
    <xf numFmtId="0" fontId="0" fillId="18" borderId="20" applyNumberFormat="0" applyFont="0" applyAlignment="0" applyProtection="0">
      <alignment vertical="center"/>
    </xf>
    <xf numFmtId="40" fontId="107" fillId="0" borderId="0" applyFont="0" applyFill="0" applyBorder="0" applyAlignment="0" applyProtection="0"/>
    <xf numFmtId="0" fontId="122" fillId="0" borderId="0"/>
  </cellStyleXfs>
  <cellXfs count="308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/>
    <xf numFmtId="3" fontId="3" fillId="0" borderId="4" xfId="0" applyNumberFormat="1" applyFont="1" applyBorder="1"/>
    <xf numFmtId="9" fontId="3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0" fillId="0" borderId="0" xfId="0" applyFill="1" applyBorder="1" applyAlignment="1">
      <alignment vertical="center"/>
    </xf>
    <xf numFmtId="0" fontId="0" fillId="0" borderId="0" xfId="1004" applyNumberFormat="1" applyFont="1" applyFill="1" applyBorder="1" applyProtection="1"/>
    <xf numFmtId="0" fontId="0" fillId="0" borderId="0" xfId="0" applyFill="1"/>
    <xf numFmtId="0" fontId="5" fillId="0" borderId="0" xfId="1004" applyNumberFormat="1" applyFont="1" applyFill="1" applyBorder="1" applyProtection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4" fontId="7" fillId="0" borderId="4" xfId="0" applyNumberFormat="1" applyFont="1" applyBorder="1" applyAlignment="1">
      <alignment horizontal="right" wrapText="1"/>
    </xf>
    <xf numFmtId="0" fontId="7" fillId="0" borderId="4" xfId="0" applyFont="1" applyBorder="1" applyAlignment="1">
      <alignment horizontal="justify" wrapText="1"/>
    </xf>
    <xf numFmtId="0" fontId="9" fillId="0" borderId="0" xfId="0" applyFont="1" applyFill="1"/>
    <xf numFmtId="0" fontId="3" fillId="0" borderId="4" xfId="0" applyFont="1" applyBorder="1" applyAlignment="1">
      <alignment horizontal="justify" wrapText="1"/>
    </xf>
    <xf numFmtId="49" fontId="0" fillId="0" borderId="0" xfId="1004" applyNumberFormat="1" applyFont="1" applyFill="1" applyBorder="1" applyProtection="1"/>
    <xf numFmtId="0" fontId="10" fillId="0" borderId="0" xfId="1004" applyNumberFormat="1" applyFont="1" applyFill="1" applyBorder="1" applyAlignment="1" applyProtection="1">
      <alignment vertical="center"/>
    </xf>
    <xf numFmtId="49" fontId="10" fillId="0" borderId="0" xfId="1004" applyNumberFormat="1" applyFont="1" applyFill="1" applyBorder="1" applyAlignment="1" applyProtection="1">
      <alignment vertical="center"/>
    </xf>
    <xf numFmtId="0" fontId="10" fillId="0" borderId="0" xfId="1004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horizontal="left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12" fillId="0" borderId="0" xfId="1085" applyFont="1" applyFill="1" applyAlignment="1">
      <alignment vertical="center"/>
    </xf>
    <xf numFmtId="0" fontId="13" fillId="0" borderId="0" xfId="1085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1085" applyFill="1" applyAlignment="1">
      <alignment vertical="center"/>
    </xf>
    <xf numFmtId="0" fontId="12" fillId="0" borderId="0" xfId="444" applyFont="1" applyFill="1" applyBorder="1" applyAlignment="1">
      <alignment vertical="center"/>
    </xf>
    <xf numFmtId="0" fontId="12" fillId="0" borderId="0" xfId="1085" applyFont="1" applyFill="1" applyBorder="1" applyAlignment="1">
      <alignment vertical="center"/>
    </xf>
    <xf numFmtId="0" fontId="13" fillId="0" borderId="0" xfId="1076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indent="1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/>
    </xf>
    <xf numFmtId="0" fontId="12" fillId="0" borderId="0" xfId="1472" applyFont="1" applyFill="1" applyAlignment="1">
      <alignment vertical="center"/>
    </xf>
    <xf numFmtId="0" fontId="13" fillId="0" borderId="0" xfId="869" applyFont="1" applyFill="1" applyBorder="1" applyAlignment="1">
      <alignment vertical="center"/>
    </xf>
    <xf numFmtId="0" fontId="14" fillId="0" borderId="0" xfId="1472" applyFont="1" applyFill="1" applyBorder="1" applyAlignment="1">
      <alignment vertical="center"/>
    </xf>
    <xf numFmtId="0" fontId="14" fillId="0" borderId="0" xfId="1472" applyFont="1" applyFill="1" applyBorder="1" applyAlignment="1">
      <alignment vertical="center" wrapText="1"/>
    </xf>
    <xf numFmtId="0" fontId="14" fillId="0" borderId="0" xfId="1472" applyFont="1" applyFill="1" applyAlignment="1">
      <alignment vertical="center"/>
    </xf>
    <xf numFmtId="0" fontId="0" fillId="0" borderId="0" xfId="1472" applyFont="1" applyFill="1" applyAlignment="1">
      <alignment vertical="center"/>
    </xf>
    <xf numFmtId="0" fontId="0" fillId="0" borderId="0" xfId="1472" applyFill="1" applyAlignment="1">
      <alignment vertical="center"/>
    </xf>
    <xf numFmtId="0" fontId="15" fillId="0" borderId="0" xfId="1472" applyFont="1" applyFill="1" applyAlignment="1">
      <alignment vertical="center"/>
    </xf>
    <xf numFmtId="0" fontId="13" fillId="0" borderId="0" xfId="869" applyFont="1" applyFill="1" applyBorder="1" applyAlignment="1">
      <alignment horizontal="center" vertical="center"/>
    </xf>
    <xf numFmtId="0" fontId="14" fillId="0" borderId="0" xfId="1472" applyFont="1" applyFill="1" applyBorder="1" applyAlignment="1">
      <alignment horizontal="right" vertical="center"/>
    </xf>
    <xf numFmtId="0" fontId="14" fillId="0" borderId="6" xfId="1472" applyFont="1" applyFill="1" applyBorder="1" applyAlignment="1">
      <alignment horizontal="center" vertical="center" wrapText="1"/>
    </xf>
    <xf numFmtId="0" fontId="14" fillId="0" borderId="4" xfId="869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/>
    </xf>
    <xf numFmtId="196" fontId="14" fillId="2" borderId="4" xfId="0" applyNumberFormat="1" applyFont="1" applyFill="1" applyBorder="1" applyAlignment="1">
      <alignment horizontal="center" vertical="center" wrapText="1"/>
    </xf>
    <xf numFmtId="176" fontId="16" fillId="2" borderId="7" xfId="2118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7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right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wrapText="1"/>
    </xf>
    <xf numFmtId="0" fontId="0" fillId="0" borderId="0" xfId="1472" applyFont="1" applyFill="1" applyAlignment="1">
      <alignment vertical="center" wrapText="1"/>
    </xf>
    <xf numFmtId="0" fontId="0" fillId="0" borderId="0" xfId="1472" applyFill="1" applyAlignment="1">
      <alignment vertical="center" wrapText="1"/>
    </xf>
    <xf numFmtId="0" fontId="18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0" fillId="0" borderId="4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0" fillId="0" borderId="4" xfId="0" applyBorder="1"/>
    <xf numFmtId="0" fontId="12" fillId="0" borderId="0" xfId="2145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14" fillId="0" borderId="0" xfId="2145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0" fillId="0" borderId="0" xfId="2145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24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vertical="center"/>
    </xf>
    <xf numFmtId="0" fontId="23" fillId="3" borderId="4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vertical="center"/>
    </xf>
    <xf numFmtId="3" fontId="23" fillId="3" borderId="4" xfId="0" applyNumberFormat="1" applyFont="1" applyFill="1" applyBorder="1" applyAlignment="1" applyProtection="1">
      <alignment vertical="center"/>
    </xf>
    <xf numFmtId="180" fontId="23" fillId="4" borderId="4" xfId="0" applyNumberFormat="1" applyFont="1" applyFill="1" applyBorder="1" applyAlignment="1">
      <alignment horizontal="center" vertical="center" wrapText="1"/>
    </xf>
    <xf numFmtId="3" fontId="23" fillId="3" borderId="4" xfId="0" applyNumberFormat="1" applyFont="1" applyFill="1" applyBorder="1" applyAlignment="1" applyProtection="1">
      <alignment horizontal="left" vertical="center"/>
    </xf>
    <xf numFmtId="180" fontId="23" fillId="3" borderId="4" xfId="0" applyNumberFormat="1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left" vertical="center"/>
    </xf>
    <xf numFmtId="0" fontId="25" fillId="3" borderId="4" xfId="0" applyFont="1" applyFill="1" applyBorder="1" applyAlignment="1">
      <alignment vertical="center"/>
    </xf>
    <xf numFmtId="0" fontId="25" fillId="3" borderId="4" xfId="2118" applyFont="1" applyFill="1" applyBorder="1" applyAlignment="1">
      <alignment vertical="center" wrapText="1"/>
    </xf>
    <xf numFmtId="0" fontId="22" fillId="3" borderId="4" xfId="0" applyFont="1" applyFill="1" applyBorder="1" applyAlignment="1">
      <alignment horizontal="distributed" vertical="center"/>
    </xf>
    <xf numFmtId="0" fontId="23" fillId="4" borderId="0" xfId="0" applyFont="1" applyFill="1" applyAlignment="1">
      <alignment horizontal="center" vertical="center" wrapText="1"/>
    </xf>
    <xf numFmtId="0" fontId="12" fillId="0" borderId="0" xfId="2107" applyFont="1" applyFill="1" applyAlignment="1">
      <alignment vertical="center"/>
    </xf>
    <xf numFmtId="0" fontId="14" fillId="0" borderId="0" xfId="2107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23" fillId="3" borderId="4" xfId="0" applyFont="1" applyFill="1" applyBorder="1" applyAlignment="1">
      <alignment horizontal="center" vertical="center"/>
    </xf>
    <xf numFmtId="180" fontId="23" fillId="4" borderId="4" xfId="0" applyNumberFormat="1" applyFont="1" applyFill="1" applyBorder="1" applyAlignment="1">
      <alignment vertical="center" wrapText="1"/>
    </xf>
    <xf numFmtId="180" fontId="23" fillId="3" borderId="4" xfId="0" applyNumberFormat="1" applyFont="1" applyFill="1" applyBorder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23" fillId="3" borderId="0" xfId="0" applyFont="1" applyFill="1" applyAlignment="1">
      <alignment horizontal="right" vertical="center" wrapText="1"/>
    </xf>
    <xf numFmtId="0" fontId="12" fillId="0" borderId="0" xfId="2107" applyFont="1" applyFill="1" applyAlignment="1">
      <alignment horizontal="center" vertical="center"/>
    </xf>
    <xf numFmtId="0" fontId="13" fillId="0" borderId="0" xfId="2107" applyFont="1" applyFill="1" applyAlignment="1">
      <alignment horizontal="center" vertical="center"/>
    </xf>
    <xf numFmtId="0" fontId="14" fillId="0" borderId="0" xfId="2107" applyFont="1" applyFill="1" applyAlignment="1">
      <alignment horizontal="center" vertical="center"/>
    </xf>
    <xf numFmtId="0" fontId="0" fillId="0" borderId="0" xfId="2107" applyFont="1" applyFill="1" applyAlignment="1">
      <alignment horizontal="center" vertical="center"/>
    </xf>
    <xf numFmtId="187" fontId="0" fillId="0" borderId="0" xfId="2107" applyNumberFormat="1" applyFont="1" applyFill="1" applyAlignment="1">
      <alignment horizontal="center" vertical="center"/>
    </xf>
    <xf numFmtId="0" fontId="12" fillId="0" borderId="0" xfId="2148" applyFont="1" applyFill="1" applyAlignment="1">
      <alignment horizontal="left" vertical="center"/>
    </xf>
    <xf numFmtId="0" fontId="12" fillId="0" borderId="0" xfId="2148" applyFont="1" applyFill="1" applyAlignment="1">
      <alignment horizontal="center" vertical="center"/>
    </xf>
    <xf numFmtId="187" fontId="12" fillId="0" borderId="0" xfId="2107" applyNumberFormat="1" applyFont="1" applyFill="1" applyAlignment="1">
      <alignment horizontal="center" vertical="center"/>
    </xf>
    <xf numFmtId="0" fontId="26" fillId="0" borderId="0" xfId="2107" applyFont="1" applyFill="1" applyAlignment="1">
      <alignment horizontal="center" vertical="center"/>
    </xf>
    <xf numFmtId="0" fontId="0" fillId="5" borderId="4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87" fontId="14" fillId="0" borderId="0" xfId="2107" applyNumberFormat="1" applyFont="1" applyFill="1" applyAlignment="1">
      <alignment horizontal="center" vertical="center"/>
    </xf>
    <xf numFmtId="0" fontId="12" fillId="0" borderId="0" xfId="2145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2145" applyFont="1" applyFill="1" applyAlignment="1">
      <alignment horizontal="center" vertical="center"/>
    </xf>
    <xf numFmtId="0" fontId="0" fillId="0" borderId="0" xfId="2145" applyFont="1" applyFill="1" applyAlignment="1">
      <alignment horizontal="center" vertical="center"/>
    </xf>
    <xf numFmtId="0" fontId="0" fillId="0" borderId="0" xfId="2145" applyFill="1" applyAlignment="1">
      <alignment horizontal="center" vertical="center"/>
    </xf>
    <xf numFmtId="0" fontId="12" fillId="0" borderId="0" xfId="2145" applyFont="1" applyFill="1" applyAlignment="1">
      <alignment horizontal="left" vertical="top"/>
    </xf>
    <xf numFmtId="0" fontId="1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5" borderId="4" xfId="0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97" fontId="14" fillId="0" borderId="0" xfId="2145" applyNumberFormat="1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/>
    </xf>
    <xf numFmtId="0" fontId="13" fillId="0" borderId="0" xfId="869" applyFont="1" applyAlignment="1">
      <alignment horizontal="center" vertical="center"/>
    </xf>
    <xf numFmtId="0" fontId="14" fillId="0" borderId="0" xfId="1472" applyFont="1" applyFill="1" applyAlignment="1">
      <alignment vertical="center" wrapText="1"/>
    </xf>
    <xf numFmtId="0" fontId="14" fillId="0" borderId="0" xfId="1472" applyFont="1" applyFill="1" applyAlignment="1">
      <alignment horizontal="right" vertical="center"/>
    </xf>
    <xf numFmtId="0" fontId="14" fillId="0" borderId="4" xfId="1472" applyFont="1" applyFill="1" applyBorder="1" applyAlignment="1">
      <alignment horizontal="center" vertical="center" wrapText="1"/>
    </xf>
    <xf numFmtId="0" fontId="19" fillId="0" borderId="4" xfId="869" applyFont="1" applyFill="1" applyBorder="1" applyAlignment="1">
      <alignment horizontal="center" vertical="center" wrapText="1"/>
    </xf>
    <xf numFmtId="0" fontId="19" fillId="0" borderId="4" xfId="1472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/>
    </xf>
    <xf numFmtId="0" fontId="12" fillId="0" borderId="0" xfId="1472" applyFont="1" applyFill="1" applyAlignment="1">
      <alignment horizontal="center" vertical="center"/>
    </xf>
    <xf numFmtId="0" fontId="14" fillId="0" borderId="0" xfId="1472" applyFont="1" applyFill="1" applyAlignment="1">
      <alignment horizontal="center" vertical="center"/>
    </xf>
    <xf numFmtId="0" fontId="0" fillId="0" borderId="0" xfId="1472" applyFont="1" applyFill="1" applyAlignment="1">
      <alignment horizontal="center" vertical="center"/>
    </xf>
    <xf numFmtId="0" fontId="0" fillId="0" borderId="0" xfId="1472" applyFill="1" applyAlignment="1">
      <alignment horizontal="center" vertical="center"/>
    </xf>
    <xf numFmtId="198" fontId="0" fillId="0" borderId="0" xfId="1472" applyNumberForma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198" fontId="12" fillId="0" borderId="0" xfId="1472" applyNumberFormat="1" applyFont="1" applyFill="1" applyAlignment="1">
      <alignment horizontal="center" vertical="center"/>
    </xf>
    <xf numFmtId="198" fontId="14" fillId="0" borderId="0" xfId="1472" applyNumberFormat="1" applyFont="1" applyFill="1" applyAlignment="1">
      <alignment horizontal="center" vertical="center"/>
    </xf>
    <xf numFmtId="198" fontId="0" fillId="0" borderId="0" xfId="1472" applyNumberFormat="1" applyFont="1" applyFill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1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12" fillId="0" borderId="0" xfId="2109" applyFont="1" applyFill="1" applyAlignment="1">
      <alignment horizontal="center" vertical="center"/>
    </xf>
    <xf numFmtId="0" fontId="13" fillId="0" borderId="0" xfId="2109" applyFont="1" applyFill="1" applyAlignment="1">
      <alignment horizontal="center" vertical="center"/>
    </xf>
    <xf numFmtId="0" fontId="14" fillId="0" borderId="0" xfId="2109" applyFont="1" applyFill="1" applyAlignment="1">
      <alignment horizontal="center" vertical="center"/>
    </xf>
    <xf numFmtId="0" fontId="14" fillId="0" borderId="0" xfId="2109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2109" applyFont="1" applyFill="1" applyAlignment="1">
      <alignment horizontal="center" vertical="center" wrapText="1"/>
    </xf>
    <xf numFmtId="0" fontId="0" fillId="0" borderId="0" xfId="2109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2" fillId="0" borderId="0" xfId="0" applyFont="1" applyBorder="1" applyAlignment="1">
      <alignment horizontal="center" vertical="center" wrapText="1"/>
    </xf>
    <xf numFmtId="0" fontId="0" fillId="0" borderId="0" xfId="0" applyFill="1" applyBorder="1" applyAlignment="1"/>
    <xf numFmtId="10" fontId="0" fillId="0" borderId="0" xfId="0" applyNumberFormat="1" applyFill="1" applyBorder="1" applyAlignment="1"/>
    <xf numFmtId="0" fontId="15" fillId="0" borderId="0" xfId="0" applyFont="1" applyFill="1" applyBorder="1" applyAlignment="1"/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/>
    <xf numFmtId="0" fontId="34" fillId="0" borderId="0" xfId="0" applyFont="1" applyFill="1" applyBorder="1" applyAlignment="1">
      <alignment horizontal="right" vertical="center"/>
    </xf>
    <xf numFmtId="0" fontId="34" fillId="0" borderId="4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 wrapText="1"/>
    </xf>
    <xf numFmtId="10" fontId="34" fillId="0" borderId="6" xfId="0" applyNumberFormat="1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10" fontId="34" fillId="0" borderId="12" xfId="0" applyNumberFormat="1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10" fontId="34" fillId="0" borderId="5" xfId="0" applyNumberFormat="1" applyFont="1" applyFill="1" applyBorder="1" applyAlignment="1">
      <alignment horizontal="center" vertical="center" wrapText="1"/>
    </xf>
    <xf numFmtId="0" fontId="34" fillId="0" borderId="4" xfId="0" applyFont="1" applyFill="1" applyBorder="1" applyAlignment="1"/>
    <xf numFmtId="199" fontId="34" fillId="0" borderId="4" xfId="0" applyNumberFormat="1" applyFont="1" applyFill="1" applyBorder="1" applyAlignment="1"/>
    <xf numFmtId="10" fontId="34" fillId="0" borderId="4" xfId="0" applyNumberFormat="1" applyFont="1" applyFill="1" applyBorder="1" applyAlignment="1"/>
    <xf numFmtId="199" fontId="0" fillId="0" borderId="0" xfId="0" applyNumberFormat="1" applyFill="1" applyBorder="1" applyAlignment="1"/>
    <xf numFmtId="199" fontId="34" fillId="0" borderId="4" xfId="0" applyNumberFormat="1" applyFont="1" applyBorder="1"/>
    <xf numFmtId="189" fontId="34" fillId="0" borderId="4" xfId="0" applyNumberFormat="1" applyFont="1" applyFill="1" applyBorder="1" applyAlignment="1"/>
    <xf numFmtId="0" fontId="34" fillId="0" borderId="0" xfId="0" applyFont="1" applyFill="1" applyBorder="1" applyAlignment="1">
      <alignment horizontal="left" vertical="center" wrapText="1"/>
    </xf>
    <xf numFmtId="0" fontId="12" fillId="0" borderId="0" xfId="986" applyFont="1" applyFill="1" applyAlignment="1">
      <alignment horizontal="center" vertical="center"/>
    </xf>
    <xf numFmtId="0" fontId="14" fillId="0" borderId="0" xfId="986" applyFont="1" applyFill="1" applyAlignment="1">
      <alignment horizontal="center" vertical="center"/>
    </xf>
    <xf numFmtId="0" fontId="0" fillId="0" borderId="0" xfId="986" applyFont="1" applyFill="1" applyAlignment="1">
      <alignment horizontal="center" vertical="center"/>
    </xf>
    <xf numFmtId="0" fontId="35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13" xfId="0" applyFont="1" applyFill="1" applyBorder="1" applyAlignment="1">
      <alignment horizontal="center" vertical="center" wrapText="1"/>
    </xf>
    <xf numFmtId="0" fontId="36" fillId="0" borderId="14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center" vertical="center" wrapText="1"/>
    </xf>
    <xf numFmtId="196" fontId="37" fillId="0" borderId="4" xfId="0" applyNumberFormat="1" applyFont="1" applyFill="1" applyBorder="1" applyAlignment="1">
      <alignment horizontal="center" vertical="center"/>
    </xf>
    <xf numFmtId="180" fontId="14" fillId="0" borderId="0" xfId="986" applyNumberFormat="1" applyFont="1" applyFill="1" applyAlignment="1">
      <alignment horizontal="center" vertical="center"/>
    </xf>
    <xf numFmtId="176" fontId="12" fillId="3" borderId="0" xfId="2163" applyNumberFormat="1" applyFont="1" applyFill="1" applyAlignment="1">
      <alignment vertical="center"/>
    </xf>
    <xf numFmtId="0" fontId="32" fillId="3" borderId="0" xfId="0" applyFont="1" applyFill="1" applyAlignment="1">
      <alignment vertical="center"/>
    </xf>
    <xf numFmtId="176" fontId="14" fillId="3" borderId="0" xfId="2163" applyNumberFormat="1" applyFont="1" applyFill="1" applyAlignment="1">
      <alignment vertical="center"/>
    </xf>
    <xf numFmtId="176" fontId="38" fillId="3" borderId="0" xfId="2163" applyNumberFormat="1" applyFont="1" applyFill="1" applyAlignment="1">
      <alignment vertical="center"/>
    </xf>
    <xf numFmtId="0" fontId="23" fillId="3" borderId="0" xfId="0" applyFont="1" applyFill="1" applyAlignment="1">
      <alignment horizontal="left" vertical="center"/>
    </xf>
    <xf numFmtId="49" fontId="5" fillId="3" borderId="0" xfId="0" applyNumberFormat="1" applyFont="1" applyFill="1" applyAlignment="1">
      <alignment horizontal="left" vertical="center"/>
    </xf>
    <xf numFmtId="0" fontId="23" fillId="3" borderId="0" xfId="0" applyFont="1" applyFill="1" applyAlignment="1">
      <alignment horizontal="right" vertical="center"/>
    </xf>
    <xf numFmtId="49" fontId="33" fillId="3" borderId="0" xfId="0" applyNumberFormat="1" applyFont="1" applyFill="1" applyAlignment="1">
      <alignment horizontal="center" vertical="center"/>
    </xf>
    <xf numFmtId="49" fontId="23" fillId="3" borderId="10" xfId="0" applyNumberFormat="1" applyFont="1" applyFill="1" applyBorder="1" applyAlignment="1">
      <alignment horizontal="center" vertical="center"/>
    </xf>
    <xf numFmtId="49" fontId="23" fillId="3" borderId="11" xfId="0" applyNumberFormat="1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 wrapText="1"/>
    </xf>
    <xf numFmtId="49" fontId="23" fillId="3" borderId="4" xfId="0" applyNumberFormat="1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 wrapText="1"/>
    </xf>
    <xf numFmtId="0" fontId="19" fillId="3" borderId="4" xfId="2118" applyFont="1" applyFill="1" applyBorder="1" applyAlignment="1">
      <alignment horizontal="center" vertical="center" wrapText="1"/>
    </xf>
    <xf numFmtId="49" fontId="23" fillId="6" borderId="4" xfId="0" applyNumberFormat="1" applyFont="1" applyFill="1" applyBorder="1" applyAlignment="1">
      <alignment horizontal="left" vertical="center"/>
    </xf>
    <xf numFmtId="0" fontId="23" fillId="6" borderId="11" xfId="0" applyFont="1" applyFill="1" applyBorder="1" applyAlignment="1">
      <alignment vertical="center"/>
    </xf>
    <xf numFmtId="180" fontId="23" fillId="6" borderId="4" xfId="0" applyNumberFormat="1" applyFont="1" applyFill="1" applyBorder="1" applyAlignment="1">
      <alignment horizontal="right" vertical="center"/>
    </xf>
    <xf numFmtId="49" fontId="23" fillId="7" borderId="4" xfId="0" applyNumberFormat="1" applyFont="1" applyFill="1" applyBorder="1" applyAlignment="1">
      <alignment horizontal="left" vertical="center"/>
    </xf>
    <xf numFmtId="196" fontId="23" fillId="7" borderId="11" xfId="0" applyNumberFormat="1" applyFont="1" applyFill="1" applyBorder="1" applyAlignment="1" applyProtection="1">
      <alignment horizontal="left" vertical="center"/>
      <protection locked="0"/>
    </xf>
    <xf numFmtId="180" fontId="23" fillId="7" borderId="4" xfId="0" applyNumberFormat="1" applyFont="1" applyFill="1" applyBorder="1" applyAlignment="1">
      <alignment horizontal="right" vertical="center"/>
    </xf>
    <xf numFmtId="49" fontId="23" fillId="3" borderId="4" xfId="0" applyNumberFormat="1" applyFont="1" applyFill="1" applyBorder="1" applyAlignment="1">
      <alignment horizontal="left" vertical="center"/>
    </xf>
    <xf numFmtId="196" fontId="23" fillId="3" borderId="11" xfId="0" applyNumberFormat="1" applyFont="1" applyFill="1" applyBorder="1" applyAlignment="1" applyProtection="1">
      <alignment horizontal="left" vertical="center"/>
      <protection locked="0"/>
    </xf>
    <xf numFmtId="180" fontId="23" fillId="3" borderId="4" xfId="0" applyNumberFormat="1" applyFont="1" applyFill="1" applyBorder="1" applyAlignment="1">
      <alignment horizontal="right" vertical="center"/>
    </xf>
    <xf numFmtId="187" fontId="23" fillId="3" borderId="11" xfId="0" applyNumberFormat="1" applyFont="1" applyFill="1" applyBorder="1" applyAlignment="1" applyProtection="1">
      <alignment horizontal="left" vertical="center"/>
      <protection locked="0"/>
    </xf>
    <xf numFmtId="0" fontId="23" fillId="3" borderId="11" xfId="0" applyFont="1" applyFill="1" applyBorder="1" applyAlignment="1">
      <alignment vertical="center"/>
    </xf>
    <xf numFmtId="196" fontId="23" fillId="3" borderId="3" xfId="0" applyNumberFormat="1" applyFont="1" applyFill="1" applyBorder="1" applyAlignment="1" applyProtection="1">
      <alignment horizontal="left" vertical="center"/>
      <protection locked="0"/>
    </xf>
    <xf numFmtId="187" fontId="23" fillId="7" borderId="11" xfId="0" applyNumberFormat="1" applyFont="1" applyFill="1" applyBorder="1" applyAlignment="1" applyProtection="1">
      <alignment horizontal="left" vertical="center"/>
      <protection locked="0"/>
    </xf>
    <xf numFmtId="196" fontId="23" fillId="7" borderId="3" xfId="0" applyNumberFormat="1" applyFont="1" applyFill="1" applyBorder="1" applyAlignment="1" applyProtection="1">
      <alignment horizontal="left" vertical="center"/>
      <protection locked="0"/>
    </xf>
    <xf numFmtId="187" fontId="23" fillId="3" borderId="3" xfId="0" applyNumberFormat="1" applyFont="1" applyFill="1" applyBorder="1" applyAlignment="1" applyProtection="1">
      <alignment horizontal="left" vertical="center"/>
      <protection locked="0"/>
    </xf>
    <xf numFmtId="0" fontId="23" fillId="7" borderId="3" xfId="0" applyFont="1" applyFill="1" applyBorder="1" applyAlignment="1">
      <alignment vertical="center"/>
    </xf>
    <xf numFmtId="0" fontId="23" fillId="7" borderId="11" xfId="0" applyFont="1" applyFill="1" applyBorder="1" applyAlignment="1">
      <alignment vertical="center"/>
    </xf>
    <xf numFmtId="180" fontId="23" fillId="7" borderId="4" xfId="0" applyNumberFormat="1" applyFont="1" applyFill="1" applyBorder="1" applyAlignment="1" applyProtection="1">
      <alignment horizontal="right" vertical="center"/>
      <protection locked="0"/>
    </xf>
    <xf numFmtId="49" fontId="23" fillId="0" borderId="4" xfId="0" applyNumberFormat="1" applyFont="1" applyFill="1" applyBorder="1" applyAlignment="1">
      <alignment horizontal="left" vertical="center"/>
    </xf>
    <xf numFmtId="196" fontId="23" fillId="0" borderId="11" xfId="0" applyNumberFormat="1" applyFont="1" applyFill="1" applyBorder="1" applyAlignment="1" applyProtection="1">
      <alignment horizontal="left" vertical="center"/>
      <protection locked="0"/>
    </xf>
    <xf numFmtId="180" fontId="23" fillId="0" borderId="4" xfId="0" applyNumberFormat="1" applyFont="1" applyFill="1" applyBorder="1" applyAlignment="1">
      <alignment horizontal="right" vertical="center"/>
    </xf>
    <xf numFmtId="187" fontId="23" fillId="0" borderId="11" xfId="0" applyNumberFormat="1" applyFont="1" applyFill="1" applyBorder="1" applyAlignment="1" applyProtection="1">
      <alignment horizontal="left" vertical="center"/>
      <protection locked="0"/>
    </xf>
    <xf numFmtId="0" fontId="23" fillId="7" borderId="11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vertical="center"/>
    </xf>
    <xf numFmtId="0" fontId="23" fillId="0" borderId="16" xfId="0" applyFont="1" applyFill="1" applyBorder="1" applyAlignment="1">
      <alignment vertical="center"/>
    </xf>
    <xf numFmtId="0" fontId="23" fillId="6" borderId="16" xfId="0" applyFont="1" applyFill="1" applyBorder="1" applyAlignment="1">
      <alignment vertical="center"/>
    </xf>
    <xf numFmtId="0" fontId="23" fillId="7" borderId="16" xfId="0" applyFont="1" applyFill="1" applyBorder="1" applyAlignment="1">
      <alignment vertical="center"/>
    </xf>
    <xf numFmtId="0" fontId="23" fillId="3" borderId="16" xfId="0" applyFont="1" applyFill="1" applyBorder="1" applyAlignment="1">
      <alignment vertical="center"/>
    </xf>
    <xf numFmtId="0" fontId="23" fillId="6" borderId="4" xfId="0" applyFont="1" applyFill="1" applyBorder="1" applyAlignment="1">
      <alignment horizontal="left" vertical="center"/>
    </xf>
    <xf numFmtId="0" fontId="23" fillId="6" borderId="11" xfId="0" applyFont="1" applyFill="1" applyBorder="1" applyAlignment="1">
      <alignment horizontal="distributed" vertical="center"/>
    </xf>
    <xf numFmtId="0" fontId="28" fillId="0" borderId="0" xfId="1506" applyFont="1" applyFill="1" applyAlignment="1">
      <alignment vertical="center"/>
    </xf>
    <xf numFmtId="0" fontId="29" fillId="0" borderId="0" xfId="1506" applyFont="1" applyFill="1" applyAlignment="1">
      <alignment vertical="center"/>
    </xf>
    <xf numFmtId="0" fontId="14" fillId="0" borderId="0" xfId="1506" applyFont="1" applyFill="1" applyAlignment="1">
      <alignment vertical="center"/>
    </xf>
    <xf numFmtId="0" fontId="0" fillId="0" borderId="0" xfId="1506" applyFont="1" applyFill="1" applyAlignment="1">
      <alignment vertical="center"/>
    </xf>
    <xf numFmtId="0" fontId="10" fillId="0" borderId="0" xfId="1506" applyFont="1" applyFill="1" applyAlignment="1">
      <alignment vertical="center"/>
    </xf>
    <xf numFmtId="0" fontId="10" fillId="0" borderId="0" xfId="1506" applyFont="1" applyFill="1" applyAlignment="1">
      <alignment horizontal="center" vertical="center"/>
    </xf>
    <xf numFmtId="176" fontId="12" fillId="0" borderId="0" xfId="2163" applyNumberFormat="1" applyFont="1" applyFill="1" applyAlignment="1" applyProtection="1">
      <alignment vertical="center" wrapText="1"/>
    </xf>
    <xf numFmtId="0" fontId="28" fillId="0" borderId="0" xfId="1506" applyFont="1" applyFill="1" applyAlignment="1">
      <alignment horizontal="center" vertical="center"/>
    </xf>
    <xf numFmtId="0" fontId="14" fillId="0" borderId="1" xfId="0" applyFont="1" applyBorder="1" applyAlignment="1">
      <alignment horizontal="left" wrapText="1"/>
    </xf>
    <xf numFmtId="0" fontId="14" fillId="0" borderId="0" xfId="0" applyFont="1" applyBorder="1" applyAlignment="1">
      <alignment horizontal="center" wrapText="1"/>
    </xf>
    <xf numFmtId="0" fontId="39" fillId="0" borderId="4" xfId="0" applyFont="1" applyBorder="1" applyAlignment="1">
      <alignment horizontal="center" vertical="center" wrapText="1"/>
    </xf>
    <xf numFmtId="200" fontId="14" fillId="0" borderId="0" xfId="1506" applyNumberFormat="1" applyFont="1" applyFill="1" applyAlignment="1">
      <alignment horizontal="center" vertical="center"/>
    </xf>
    <xf numFmtId="0" fontId="14" fillId="0" borderId="0" xfId="1506" applyFont="1" applyFill="1" applyAlignment="1">
      <alignment horizontal="center" vertical="center"/>
    </xf>
    <xf numFmtId="183" fontId="14" fillId="0" borderId="0" xfId="1506" applyNumberFormat="1" applyFont="1" applyFill="1" applyAlignment="1">
      <alignment horizontal="center" vertical="center"/>
    </xf>
    <xf numFmtId="0" fontId="0" fillId="0" borderId="0" xfId="1506" applyFont="1" applyFill="1" applyAlignment="1">
      <alignment horizontal="center" vertical="center"/>
    </xf>
    <xf numFmtId="0" fontId="12" fillId="0" borderId="0" xfId="2165" applyFont="1" applyFill="1" applyAlignment="1">
      <alignment horizontal="center" vertical="center"/>
    </xf>
    <xf numFmtId="0" fontId="13" fillId="0" borderId="0" xfId="2165" applyFont="1" applyFill="1" applyAlignment="1">
      <alignment horizontal="center" vertical="center"/>
    </xf>
    <xf numFmtId="0" fontId="14" fillId="0" borderId="0" xfId="2165" applyFont="1" applyFill="1" applyAlignment="1">
      <alignment horizontal="center" vertical="center"/>
    </xf>
    <xf numFmtId="0" fontId="0" fillId="0" borderId="0" xfId="2165" applyFont="1" applyFill="1" applyAlignment="1">
      <alignment horizontal="center" vertical="center"/>
    </xf>
    <xf numFmtId="0" fontId="0" fillId="0" borderId="0" xfId="2165" applyFill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3" fontId="39" fillId="0" borderId="4" xfId="0" applyNumberFormat="1" applyFont="1" applyBorder="1" applyAlignment="1">
      <alignment horizontal="center" vertical="center" wrapText="1"/>
    </xf>
    <xf numFmtId="0" fontId="14" fillId="0" borderId="0" xfId="2165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180" fontId="0" fillId="0" borderId="0" xfId="0" applyNumberFormat="1" applyFont="1" applyFill="1" applyAlignment="1">
      <alignment horizontal="center" vertical="center"/>
    </xf>
    <xf numFmtId="180" fontId="12" fillId="0" borderId="0" xfId="0" applyNumberFormat="1" applyFont="1" applyFill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 vertical="center" wrapText="1"/>
    </xf>
    <xf numFmtId="0" fontId="0" fillId="0" borderId="4" xfId="0" applyBorder="1" applyAlignment="1">
      <alignment horizontal="justify" vertical="center" wrapText="1"/>
    </xf>
    <xf numFmtId="10" fontId="0" fillId="0" borderId="4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left" vertical="center" wrapText="1"/>
    </xf>
    <xf numFmtId="180" fontId="14" fillId="0" borderId="0" xfId="0" applyNumberFormat="1" applyFont="1" applyFill="1" applyAlignment="1">
      <alignment horizontal="center" vertical="center"/>
    </xf>
    <xf numFmtId="0" fontId="12" fillId="0" borderId="0" xfId="383" applyFont="1" applyFill="1" applyAlignment="1">
      <alignment vertical="center"/>
    </xf>
    <xf numFmtId="0" fontId="13" fillId="0" borderId="0" xfId="383" applyFont="1" applyFill="1" applyAlignment="1">
      <alignment vertical="center"/>
    </xf>
    <xf numFmtId="0" fontId="14" fillId="0" borderId="0" xfId="383" applyFont="1" applyFill="1" applyAlignment="1">
      <alignment vertical="center"/>
    </xf>
    <xf numFmtId="0" fontId="14" fillId="0" borderId="0" xfId="383" applyFont="1" applyFill="1" applyAlignment="1">
      <alignment horizontal="center" vertical="center"/>
    </xf>
    <xf numFmtId="0" fontId="0" fillId="0" borderId="0" xfId="383" applyFont="1" applyFill="1" applyAlignment="1">
      <alignment vertical="center"/>
    </xf>
    <xf numFmtId="0" fontId="0" fillId="0" borderId="0" xfId="383" applyFill="1" applyAlignment="1">
      <alignment vertical="center"/>
    </xf>
    <xf numFmtId="0" fontId="0" fillId="0" borderId="0" xfId="383" applyFill="1" applyAlignment="1">
      <alignment horizontal="center" vertical="center"/>
    </xf>
    <xf numFmtId="0" fontId="12" fillId="0" borderId="0" xfId="383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3" fontId="14" fillId="0" borderId="0" xfId="383" applyNumberFormat="1" applyFont="1" applyFill="1" applyAlignment="1">
      <alignment horizontal="center" vertical="center"/>
    </xf>
    <xf numFmtId="0" fontId="0" fillId="0" borderId="0" xfId="383" applyFont="1" applyFill="1" applyAlignment="1">
      <alignment horizontal="center" vertical="center"/>
    </xf>
  </cellXfs>
  <cellStyles count="2763">
    <cellStyle name="常规" xfId="0" builtinId="0"/>
    <cellStyle name="Input [yellow]" xfId="1"/>
    <cellStyle name="??¨′" xfId="2"/>
    <cellStyle name="????" xfId="3"/>
    <cellStyle name="差_省电力2008年 工作表_2014省级收入及财力12.12（更新后）" xfId="4"/>
    <cellStyle name="差_gdp" xfId="5"/>
    <cellStyle name="货币[0]" xfId="6" builtinId="7"/>
    <cellStyle name="好_2010省对市县转移支付测算表(10-21）" xfId="7"/>
    <cellStyle name="强调文字颜色 2 3 2" xfId="8"/>
    <cellStyle name="差_核定人数下发表_2014省级收入及财力12.12（更新后）" xfId="9"/>
    <cellStyle name="输入" xfId="10" builtinId="20"/>
    <cellStyle name="差_附表_2014省级收入12.2（更新后）" xfId="11"/>
    <cellStyle name="好_2007年收支情况及2008年收支预计表(汇总表)_2014省级收入及财力12.12（更新后）" xfId="12"/>
    <cellStyle name="货币" xfId="13" builtinId="4"/>
    <cellStyle name="好_2007年结算已定项目对账单_支出汇总" xfId="14"/>
    <cellStyle name="差_分县成本差异系数_不含人员经费系数_2014省级收入12.2（更新后）" xfId="15"/>
    <cellStyle name="60% - 着色 2" xfId="16"/>
    <cellStyle name="Comma_04" xfId="17"/>
    <cellStyle name="差_市辖区测算20080510_不含人员经费系数_2014省级收入12.2（更新后）" xfId="18"/>
    <cellStyle name="常规 2 2 4" xfId="19"/>
    <cellStyle name="20% - 强调文字颜色 3" xfId="20" builtinId="38"/>
    <cellStyle name="千位分隔[0]" xfId="21" builtinId="6"/>
    <cellStyle name="Accent2 - 40%" xfId="22"/>
    <cellStyle name="40% - 强调文字颜色 3" xfId="23" builtinId="39"/>
    <cellStyle name="差" xfId="24" builtinId="27"/>
    <cellStyle name="好_省级明细_23 2" xfId="25"/>
    <cellStyle name="差_省级明细_副本1.2 2" xfId="26"/>
    <cellStyle name="差_material report in May" xfId="27"/>
    <cellStyle name="常规 7 3" xfId="28"/>
    <cellStyle name="千位分隔" xfId="29" builtinId="3"/>
    <cellStyle name="差_国有资本经营预算（2011年报省人大）_支出汇总" xfId="30"/>
    <cellStyle name="60% - 强调文字颜色 3" xfId="31" builtinId="40"/>
    <cellStyle name="差_缺口县区测算(财政部标准)" xfId="32"/>
    <cellStyle name="超链接" xfId="33" builtinId="8"/>
    <cellStyle name="标题 2 3_1.3日 2017年预算草案 - 副本" xfId="34"/>
    <cellStyle name="好_2007年中央财政与河南省财政年终决算结算单" xfId="35"/>
    <cellStyle name="差_1110洱源县_省级财力12.12" xfId="36"/>
    <cellStyle name="Accent2 - 60%" xfId="37"/>
    <cellStyle name="60% - 强调文字颜色 6 3 2" xfId="38"/>
    <cellStyle name="百分比" xfId="39" builtinId="5"/>
    <cellStyle name="百_04-19" xfId="40"/>
    <cellStyle name="差_教育(按照总人口测算）—20080416_不含人员经费系数_省级财力12.12" xfId="41"/>
    <cellStyle name="差_文体广播事业(按照总人口测算）—20080416_不含人员经费系数_2014省级收入及财力12.12（更新后）" xfId="42"/>
    <cellStyle name="已访问的超链接" xfId="43" builtinId="9"/>
    <cellStyle name="好_省级明细_Book1" xfId="44"/>
    <cellStyle name="差_安徽 缺口县区测算(地方填报)1_财力性转移支付2010年预算参考数" xfId="45"/>
    <cellStyle name="百_NJ17-26" xfId="46"/>
    <cellStyle name="注释" xfId="47" builtinId="10"/>
    <cellStyle name="货_NJ18-15" xfId="48"/>
    <cellStyle name="60% - 强调文字颜色 2 3" xfId="49"/>
    <cellStyle name="差_县市旗测算-新科目（20080627）_县市旗测算-新科目（含人口规模效应）_2014省级收入12.2（更新后）" xfId="50"/>
    <cellStyle name="?¡ì?" xfId="51"/>
    <cellStyle name="差_县区合并测算20080421_民生政策最低支出需求_2014省级收入12.2（更新后）" xfId="52"/>
    <cellStyle name="60% - 强调文字颜色 2" xfId="53" builtinId="36"/>
    <cellStyle name="标题 4" xfId="54" builtinId="19"/>
    <cellStyle name="?§??[" xfId="55"/>
    <cellStyle name="差_省级明细 2" xfId="56"/>
    <cellStyle name="Comma 2" xfId="57"/>
    <cellStyle name="警告文本" xfId="58" builtinId="11"/>
    <cellStyle name="差_卫生(按照总人口测算）—20080416_民生政策最低支出需求_2014省级收入12.2（更新后）" xfId="59"/>
    <cellStyle name="好_0605石屏县_2014省级收入12.2（更新后）" xfId="60"/>
    <cellStyle name="好_河南 缺口县区测算(地方填报)_2014省级收入及财力12.12（更新后）" xfId="61"/>
    <cellStyle name="百_NJ18-39" xfId="62"/>
    <cellStyle name="60% - 强调文字颜色 2 2 2" xfId="63"/>
    <cellStyle name="差_省级明细_全省预算代编 2" xfId="64"/>
    <cellStyle name="标题" xfId="65" builtinId="15"/>
    <cellStyle name="差_2006年28四川" xfId="66"/>
    <cellStyle name="差_行政公检法测算_不含人员经费系数_省级财力12.12" xfId="67"/>
    <cellStyle name="?§??·" xfId="68"/>
    <cellStyle name="解释性文本" xfId="69" builtinId="53"/>
    <cellStyle name="标题 1" xfId="70" builtinId="16"/>
    <cellStyle name="差_测算结果汇总_财力性转移支付2010年预算参考数" xfId="71"/>
    <cellStyle name="差_卫生(按照总人口测算）—20080416_民生政策最低支出需求_省级财力12.12" xfId="72"/>
    <cellStyle name="好_0605石屏县_省级财力12.12" xfId="73"/>
    <cellStyle name="20% - 强调文字颜色 1 2_3.2017全省支出" xfId="74"/>
    <cellStyle name="百分比 4" xfId="75"/>
    <cellStyle name="标题 2" xfId="76" builtinId="17"/>
    <cellStyle name="差_农林水和城市维护标准支出20080505－县区合计_财力性转移支付2010年预算参考数" xfId="77"/>
    <cellStyle name="差_分县成本差异系数_民生政策最低支出需求_2014省级收入12.2（更新后）" xfId="78"/>
    <cellStyle name="差_核定人数下发表" xfId="79"/>
    <cellStyle name="60% - 强调文字颜色 1" xfId="80" builtinId="32"/>
    <cellStyle name="标题 3" xfId="81" builtinId="18"/>
    <cellStyle name="60% - 强调文字颜色 4" xfId="82" builtinId="44"/>
    <cellStyle name="输出" xfId="83" builtinId="21"/>
    <cellStyle name="Accent5_Sheet2" xfId="84"/>
    <cellStyle name="常规 13_2017年预算草案（债务）" xfId="85"/>
    <cellStyle name="好_2008年财政收支预算草案(1.4)_基金汇总" xfId="86"/>
    <cellStyle name="Input" xfId="87"/>
    <cellStyle name="好_Book1_收入汇总" xfId="88"/>
    <cellStyle name="计算" xfId="89" builtinId="22"/>
    <cellStyle name="差_县区合并测算20080423(按照各省比重）_省级财力12.12" xfId="90"/>
    <cellStyle name="Ç§·" xfId="91"/>
    <cellStyle name="差_省级明细_代编全省支出预算修改_基金汇总" xfId="92"/>
    <cellStyle name="差_危改资金测算_2014省级收入12.2（更新后）" xfId="93"/>
    <cellStyle name="40% - 强调文字颜色 4 2" xfId="94"/>
    <cellStyle name="检查单元格" xfId="95" builtinId="23"/>
    <cellStyle name="差_河南 缺口县区测算(地方填报)_省级财力12.12" xfId="96"/>
    <cellStyle name="计算 3 2" xfId="97"/>
    <cellStyle name="差_2007一般预算支出口径剔除表" xfId="98"/>
    <cellStyle name="好_2007年结算已定项目对账单_2017年预算草案（债务）" xfId="99"/>
    <cellStyle name="20% - 强调文字颜色 6" xfId="100" builtinId="50"/>
    <cellStyle name="Currency [0]" xfId="101"/>
    <cellStyle name="百_NJ18-08" xfId="102"/>
    <cellStyle name="百_NJ18-13" xfId="103"/>
    <cellStyle name="强调文字颜色 2" xfId="104" builtinId="33"/>
    <cellStyle name="»õ±ò[0]" xfId="105"/>
    <cellStyle name="百_2005-19" xfId="106"/>
    <cellStyle name="差_Xl0000068_基金汇总" xfId="107"/>
    <cellStyle name="链接单元格" xfId="108" builtinId="24"/>
    <cellStyle name="差_文体广播事业(按照总人口测算）—20080416_2014省级收入及财力12.12（更新后）" xfId="109"/>
    <cellStyle name="好_20111127汇报附表（8张）_支出汇总" xfId="110"/>
    <cellStyle name="汇总" xfId="111" builtinId="25"/>
    <cellStyle name="差_Book2" xfId="112"/>
    <cellStyle name="标题 1 2_1.3日 2017年预算草案 - 副本" xfId="113"/>
    <cellStyle name="好_28四川_财力性转移支付2010年预算参考数" xfId="114"/>
    <cellStyle name="60% - 强调文字颜色 4 2 3" xfId="115"/>
    <cellStyle name="差_平邑_财力性转移支付2010年预算参考数" xfId="116"/>
    <cellStyle name="好" xfId="117" builtinId="26"/>
    <cellStyle name="20% - 强调文字颜色 3 3" xfId="118"/>
    <cellStyle name="差_转移支付" xfId="119"/>
    <cellStyle name="好_全省基金收入" xfId="120"/>
    <cellStyle name="Heading 3" xfId="121"/>
    <cellStyle name="差_教育(按照总人口测算）—20080416_县市旗测算-新科目（含人口规模效应）_财力性转移支付2010年预算参考数" xfId="122"/>
    <cellStyle name="适中" xfId="123" builtinId="28"/>
    <cellStyle name="20% - 强调文字颜色 5" xfId="124" builtinId="46"/>
    <cellStyle name="差_市辖区测算-新科目（20080626）_不含人员经费系数_省级财力12.12" xfId="125"/>
    <cellStyle name="百_NJ18-07" xfId="126"/>
    <cellStyle name="百_NJ18-12" xfId="127"/>
    <cellStyle name="强调文字颜色 1" xfId="128" builtinId="29"/>
    <cellStyle name="百_2005-18" xfId="129"/>
    <cellStyle name="差_行政（人员）_县市旗测算-新科目（含人口规模效应）" xfId="130"/>
    <cellStyle name="20% - 强调文字颜色 1" xfId="131" builtinId="30"/>
    <cellStyle name="40% - 强调文字颜色 1" xfId="132" builtinId="31"/>
    <cellStyle name="差_县市旗测算-新科目（20080626）_不含人员经费系数" xfId="133"/>
    <cellStyle name="好_河南省----2009-05-21（补充数据）_2014省级收入及财力12.12（更新后）" xfId="134"/>
    <cellStyle name="差_2006年27重庆_2014省级收入及财力12.12（更新后）" xfId="135"/>
    <cellStyle name="40% - 强调文字颜色 4 3 2" xfId="136"/>
    <cellStyle name="好_国有资本经营预算（2011年报省人大）_支出汇总" xfId="137"/>
    <cellStyle name="差_2008年全省汇总收支计算表_省级财力12.12" xfId="138"/>
    <cellStyle name="»õ±ò_10" xfId="139"/>
    <cellStyle name="好_gdp" xfId="140"/>
    <cellStyle name="好_2010年收入预测表（20091219)）_收入汇总" xfId="141"/>
    <cellStyle name="20% - 强调文字颜色 2" xfId="142" builtinId="34"/>
    <cellStyle name="40% - 强调文字颜色 2" xfId="143" builtinId="35"/>
    <cellStyle name="百_NJ18-09" xfId="144"/>
    <cellStyle name="百_NJ18-14" xfId="145"/>
    <cellStyle name="差_教育(按照总人口测算）—20080416_不含人员经费系数_财力性转移支付2010年预算参考数" xfId="146"/>
    <cellStyle name="强调文字颜色 3" xfId="147" builtinId="37"/>
    <cellStyle name="强调文字颜色 4" xfId="148" builtinId="41"/>
    <cellStyle name="差_2006年34青海_财力性转移支付2010年预算参考数" xfId="149"/>
    <cellStyle name="好_22湖南_省级财力12.12" xfId="150"/>
    <cellStyle name="差_其他部门(按照总人口测算）—20080416_不含人员经费系数_财力性转移支付2010年预算参考数" xfId="151"/>
    <cellStyle name="20% - 强调文字颜色 4" xfId="152" builtinId="42"/>
    <cellStyle name="好_2011年预算表格2010.12.9_2014省级收入及财力12.12（更新后）" xfId="153"/>
    <cellStyle name="???à" xfId="154"/>
    <cellStyle name="差_2009年财力测算情况11.19_基金汇总" xfId="155"/>
    <cellStyle name="计算 3" xfId="156"/>
    <cellStyle name="好_其他部门(按照总人口测算）—20080416_县市旗测算-新科目（含人口规模效应）_财力性转移支付2010年预算参考数" xfId="157"/>
    <cellStyle name="20% - 着色 1" xfId="158"/>
    <cellStyle name="40% - 强调文字颜色 4" xfId="159" builtinId="43"/>
    <cellStyle name="百_NJ18-21" xfId="160"/>
    <cellStyle name="好_2017年预算草案（债务）" xfId="161"/>
    <cellStyle name="强调文字颜色 5" xfId="162" builtinId="45"/>
    <cellStyle name="差_行政公检法测算_县市旗测算-新科目（含人口规模效应）" xfId="163"/>
    <cellStyle name="计算 4" xfId="164"/>
    <cellStyle name="20% - 着色 2" xfId="165"/>
    <cellStyle name="40% - 强调文字颜色 5" xfId="166" builtinId="47"/>
    <cellStyle name="差_行政(燃修费)_民生政策最低支出需求" xfId="167"/>
    <cellStyle name="60% - 强调文字颜色 5" xfId="168" builtinId="48"/>
    <cellStyle name="好_省级明细_Xl0000068_2017年预算草案（债务）" xfId="169"/>
    <cellStyle name="差_2006年全省财力计算表（中央、决算）" xfId="170"/>
    <cellStyle name="百_NJ18-17" xfId="171"/>
    <cellStyle name="好_2010.10.30" xfId="172"/>
    <cellStyle name="差_缺口县区测算(财政部标准)_2014省级收入12.2（更新后）" xfId="173"/>
    <cellStyle name="好_2007年中央财政与河南省财政年终决算结算单_2014省级收入12.2（更新后）" xfId="174"/>
    <cellStyle name="强调文字颜色 6" xfId="175" builtinId="49"/>
    <cellStyle name="差_2_财力性转移支付2010年预算参考数" xfId="176"/>
    <cellStyle name="20% - 着色 3" xfId="177"/>
    <cellStyle name="20% - 强调文字颜色 3 3 2" xfId="178"/>
    <cellStyle name="40% - 强调文字颜色 6" xfId="179" builtinId="51"/>
    <cellStyle name="0,0&#13;&#10;NA&#13;&#10;" xfId="180"/>
    <cellStyle name="差_5.2017省本级收入" xfId="181"/>
    <cellStyle name="差_下文（表）_2014省级收入12.2（更新后）" xfId="182"/>
    <cellStyle name="60% - 强调文字颜色 6" xfId="183" builtinId="52"/>
    <cellStyle name="???§??" xfId="184"/>
    <cellStyle name="样式 1_20170103省级2017年预算情况表" xfId="185"/>
    <cellStyle name="Neutral" xfId="186"/>
    <cellStyle name="好_省级明细_副本1.2_基金汇总" xfId="187"/>
    <cellStyle name="差_2007年结算已定项目对账单_基金汇总" xfId="188"/>
    <cellStyle name="差_教育(按照总人口测算）—20080416_不含人员经费系数_2014省级收入12.2（更新后）" xfId="189"/>
    <cellStyle name="60% - 强调文字颜色 4 2" xfId="190"/>
    <cellStyle name="差_2011年预算表格2010.12.9_2013省级预算附表" xfId="191"/>
    <cellStyle name="差_商品交易所2006--2008年税收_2013省级预算附表" xfId="192"/>
    <cellStyle name="好_34青海_2014省级收入及财力12.12（更新后）" xfId="193"/>
    <cellStyle name="差_河南省----2009-05-21（补充数据）_2017年预算草案（债务）" xfId="194"/>
    <cellStyle name="??¨???" xfId="195"/>
    <cellStyle name="??¡" xfId="196"/>
    <cellStyle name="好_河南省----2009-05-21（补充数据）_2017年预算草案（债务）" xfId="197"/>
    <cellStyle name="??¨" xfId="198"/>
    <cellStyle name="好_分县成本差异系数_不含人员经费系数_省级财力12.12" xfId="199"/>
    <cellStyle name="差_1110洱源县_财力性转移支付2010年预算参考数" xfId="200"/>
    <cellStyle name=" " xfId="201"/>
    <cellStyle name="好_27重庆" xfId="202"/>
    <cellStyle name="??" xfId="203"/>
    <cellStyle name="好_省级明细_Book1 2" xfId="204"/>
    <cellStyle name="差_分县成本差异系数_不含人员经费系数_省级财力12.12" xfId="205"/>
    <cellStyle name="Accent3 - 60%" xfId="206"/>
    <cellStyle name="差_市辖区测算20080510_不含人员经费系数_省级财力12.12" xfId="207"/>
    <cellStyle name="差_县市旗测算-新科目（20080627）" xfId="208"/>
    <cellStyle name="???" xfId="209"/>
    <cellStyle name="差_Xl0000071" xfId="210"/>
    <cellStyle name="差_省级明细_全省预算代编_基金汇总" xfId="211"/>
    <cellStyle name="差_12滨州_2014省级收入12.2（更新后）" xfId="212"/>
    <cellStyle name="???¨" xfId="213"/>
    <cellStyle name="百_NJ18-19" xfId="214"/>
    <cellStyle name="差_省级明细_政府性基金人大会表格1稿_2017年预算草案（债务）" xfId="215"/>
    <cellStyle name="差_市辖区测算-新科目（20080626）_2014省级收入及财力12.12（更新后）" xfId="216"/>
    <cellStyle name="差_城建部门" xfId="217"/>
    <cellStyle name="???¨¤" xfId="218"/>
    <cellStyle name="差_省级明细_基金最新 2" xfId="219"/>
    <cellStyle name="好_省级明细_2016年预算草案1.13_支出汇总" xfId="220"/>
    <cellStyle name="百_03-17" xfId="221"/>
    <cellStyle name="???à¨" xfId="222"/>
    <cellStyle name="差_M01-2(州市补助收入)" xfId="223"/>
    <cellStyle name="??_NJ02-44" xfId="224"/>
    <cellStyle name="3_05" xfId="225"/>
    <cellStyle name="??¡à¨" xfId="226"/>
    <cellStyle name="差_20河南(财政部2010年县级基本财力测算数据)_2014省级收入12.2（更新后）" xfId="227"/>
    <cellStyle name="差_2016-2017全省国资预算" xfId="228"/>
    <cellStyle name="??¨¬" xfId="229"/>
    <cellStyle name="好_Book1_支出汇总" xfId="230"/>
    <cellStyle name="差_县区合并测算20080423(按照各省比重）_县市旗测算-新科目（含人口规模效应）_2014省级收入12.2（更新后）" xfId="231"/>
    <cellStyle name="差_20160105省级2016年预算情况表（最新）_基金汇总" xfId="232"/>
    <cellStyle name="_2005-17" xfId="233"/>
    <cellStyle name="??¨¬???" xfId="234"/>
    <cellStyle name="差_云南 缺口县区测算(地方填报)_省级财力12.12" xfId="235"/>
    <cellStyle name="差_河南省农村义务教育教师绩效工资测算表8-12" xfId="236"/>
    <cellStyle name="??±" xfId="237"/>
    <cellStyle name="Linked Cell" xfId="238"/>
    <cellStyle name="归盒啦_95" xfId="239"/>
    <cellStyle name="40% - 强调文字颜色 4 2 2" xfId="240"/>
    <cellStyle name="差_基金安排表" xfId="241"/>
    <cellStyle name="差_09黑龙江_财力性转移支付2010年预算参考数" xfId="242"/>
    <cellStyle name="千位分隔 5" xfId="243"/>
    <cellStyle name="标题 4 4" xfId="244"/>
    <cellStyle name="??±ò[" xfId="245"/>
    <cellStyle name="差_河南省----2009-05-21（补充数据） 2" xfId="246"/>
    <cellStyle name="差_基金汇总" xfId="247"/>
    <cellStyle name="好_汇总表_省级财力12.12" xfId="248"/>
    <cellStyle name="百_NJ17-22" xfId="249"/>
    <cellStyle name="好_商品交易所2006--2008年税收" xfId="250"/>
    <cellStyle name="好_2011年预算表格2010.12.9" xfId="251"/>
    <cellStyle name="??ì" xfId="252"/>
    <cellStyle name="ColLevel_1" xfId="253"/>
    <cellStyle name="千分位[0]" xfId="254"/>
    <cellStyle name="差_省级国有资本经营预算表" xfId="255"/>
    <cellStyle name="Title" xfId="256"/>
    <cellStyle name="??ì???" xfId="257"/>
    <cellStyle name="??ì??[" xfId="258"/>
    <cellStyle name="20% - 强调文字颜色 4 2_3.2017全省支出" xfId="259"/>
    <cellStyle name="差_县市旗测算-新科目（20080626）_县市旗测算-新科目（含人口规模效应）" xfId="260"/>
    <cellStyle name="?¡ì??¡¤" xfId="261"/>
    <cellStyle name="40% - 强调文字颜色 4 4" xfId="262"/>
    <cellStyle name="好_文体广播事业(按照总人口测算）—20080416" xfId="263"/>
    <cellStyle name="好_财力差异计算表(不含非农业区)_2014省级收入12.2（更新后）" xfId="264"/>
    <cellStyle name="20% - 强调文字颜色 6 2 2" xfId="265"/>
    <cellStyle name="_2010.10.30" xfId="266"/>
    <cellStyle name="?§" xfId="267"/>
    <cellStyle name="差_Xl0000068_支出汇总" xfId="268"/>
    <cellStyle name="20% - 强调文字颜色 2 2 4" xfId="269"/>
    <cellStyle name="好_分析缺口率_2014省级收入12.2（更新后）" xfId="270"/>
    <cellStyle name="?§?" xfId="271"/>
    <cellStyle name="强调文字颜色 5 2" xfId="272"/>
    <cellStyle name="差_河南 缺口县区测算(地方填报)_2014省级收入12.2（更新后）" xfId="273"/>
    <cellStyle name="?§??" xfId="274"/>
    <cellStyle name="20% - 强调文字颜色 4 2 5" xfId="275"/>
    <cellStyle name="»õ±ò" xfId="276"/>
    <cellStyle name="常规 4 2_2.2017全省收入" xfId="277"/>
    <cellStyle name="差_Xl0000068" xfId="278"/>
    <cellStyle name="?§??[0" xfId="279"/>
    <cellStyle name="40% - 强调文字颜色 3 2 3" xfId="280"/>
    <cellStyle name="差_表一_2014省级收入12.2（更新后）" xfId="281"/>
    <cellStyle name="40% - 强调文字颜色 3 2_3.2017全省支出" xfId="282"/>
    <cellStyle name="好_卫生(按照总人口测算）—20080416_民生政策最低支出需求" xfId="283"/>
    <cellStyle name="差_县区合并测算20080423(按照各省比重）_2014省级收入及财力12.12（更新后）" xfId="284"/>
    <cellStyle name="差_云南省2008年转移支付测算——州市本级考核部分及政策性测算_2014省级收入12.2（更新后）" xfId="285"/>
    <cellStyle name="?鹎%U龡&amp;H齲_x0001_C铣_x0014__x0007__x0001__x0001_" xfId="286"/>
    <cellStyle name="_NJ17-25" xfId="287"/>
    <cellStyle name="差_Sheet1_省级支出" xfId="288"/>
    <cellStyle name="差_14安徽_2014省级收入12.2（更新后）" xfId="289"/>
    <cellStyle name="60% - 强调文字颜色 3 4" xfId="290"/>
    <cellStyle name="_05" xfId="291"/>
    <cellStyle name="差_测算结果汇总_省级财力12.12" xfId="292"/>
    <cellStyle name="差_34青海_2014省级收入12.2（更新后）" xfId="293"/>
    <cellStyle name="_1" xfId="294"/>
    <cellStyle name="60% - Accent1" xfId="295"/>
    <cellStyle name="_13" xfId="296"/>
    <cellStyle name="40% - 强调文字颜色 6 2_3.2017全省支出" xfId="297"/>
    <cellStyle name="差_行政（人员）_2014省级收入12.2（更新后）" xfId="298"/>
    <cellStyle name="_13-19" xfId="299"/>
    <cellStyle name="标题 1 2" xfId="300"/>
    <cellStyle name="60% - 着色 4" xfId="301"/>
    <cellStyle name="好_省级明细_23_基金汇总" xfId="302"/>
    <cellStyle name="_13-19(1)" xfId="303"/>
    <cellStyle name="差_省级明细_副本1.2_基金汇总" xfId="304"/>
    <cellStyle name="差_县区合并测算20080421_县市旗测算-新科目（含人口规模效应）_财力性转移支付2010年预算参考数" xfId="305"/>
    <cellStyle name="60% - Accent4" xfId="306"/>
    <cellStyle name="差_县市旗测算-新科目（20080626）_县市旗测算-新科目（含人口规模效应）_2014省级收入及财力12.12（更新后）" xfId="307"/>
    <cellStyle name="常规 2 4" xfId="308"/>
    <cellStyle name="差_2010年收入预测表（20091219)）_支出汇总" xfId="309"/>
    <cellStyle name="_16" xfId="310"/>
    <cellStyle name="强调文字颜色 4 2" xfId="311"/>
    <cellStyle name="差_Material reprot In Mar" xfId="312"/>
    <cellStyle name="60% - Accent5" xfId="313"/>
    <cellStyle name="_17" xfId="314"/>
    <cellStyle name="常规_4268D4A09C5B01B0E0530A0804CB4AF3" xfId="315"/>
    <cellStyle name="差_财政厅编制用表（2011年报省人大）_收入汇总" xfId="316"/>
    <cellStyle name="差_(财政总决算简表-2016年)收入导出数据" xfId="317"/>
    <cellStyle name="Comma" xfId="318"/>
    <cellStyle name="解释性文本 2" xfId="319"/>
    <cellStyle name="差_表一_省级财力12.12" xfId="320"/>
    <cellStyle name="_2003-17" xfId="321"/>
    <cellStyle name="差_省级明细" xfId="322"/>
    <cellStyle name="差_省级明细_Xl0000071_2017年预算草案（债务）" xfId="323"/>
    <cellStyle name="20% - 强调文字颜色 1 2" xfId="324"/>
    <cellStyle name="好_2006年22湖南_2014省级收入及财力12.12（更新后）" xfId="325"/>
    <cellStyle name="差_0605石屏县_2014省级收入及财力12.12（更新后）" xfId="326"/>
    <cellStyle name="_2005-09" xfId="327"/>
    <cellStyle name="_2005-18" xfId="328"/>
    <cellStyle name="差_青海 缺口县区测算(地方填报)_省级财力12.12" xfId="329"/>
    <cellStyle name="_NJ18-13" xfId="330"/>
    <cellStyle name="差_分县成本差异系数_不含人员经费系数_财力性转移支付2010年预算参考数" xfId="331"/>
    <cellStyle name="差_市辖区测算20080510_不含人员经费系数_财力性转移支付2010年预算参考数" xfId="332"/>
    <cellStyle name="_2005-19" xfId="333"/>
    <cellStyle name="_2006-2" xfId="334"/>
    <cellStyle name="20% - 强调文字颜色 2 2 5" xfId="335"/>
    <cellStyle name="好_2007年中央财政与河南省财政年终决算结算单 2" xfId="336"/>
    <cellStyle name="差_行政（人员）" xfId="337"/>
    <cellStyle name="_2010省对市县转移支付测算表(10-21）" xfId="338"/>
    <cellStyle name="好_测算结果汇总_2014省级收入12.2（更新后）" xfId="339"/>
    <cellStyle name="_29" xfId="340"/>
    <cellStyle name="差_成本差异系数（含人口规模）" xfId="341"/>
    <cellStyle name="差_财政厅编制用表（2011年报省人大）_2014省级收入12.2（更新后）" xfId="342"/>
    <cellStyle name="_Book3" xfId="343"/>
    <cellStyle name="好_县市旗测算20080508_不含人员经费系数" xfId="344"/>
    <cellStyle name="差_34青海" xfId="345"/>
    <cellStyle name="_ET_STYLE_NoName_00_" xfId="346"/>
    <cellStyle name="_ET_STYLE_NoName_00__20161017---核定基数定表" xfId="347"/>
    <cellStyle name="汇总 2 2" xfId="348"/>
    <cellStyle name="差_复件 2012年地方财政公共预算分级平衡情况表" xfId="349"/>
    <cellStyle name="千位分" xfId="350"/>
    <cellStyle name="_NJ18-27" xfId="351"/>
    <cellStyle name="差_33甘肃" xfId="352"/>
    <cellStyle name="差_农林水和城市维护标准支出20080505－县区合计_民生政策最低支出需求_省级财力12.12" xfId="353"/>
    <cellStyle name="千位分隔 4" xfId="354"/>
    <cellStyle name="差_2008年支出调整_2014省级收入12.2（更新后）" xfId="355"/>
    <cellStyle name="标题 4 3" xfId="356"/>
    <cellStyle name="_NJ09-05" xfId="357"/>
    <cellStyle name="差_人员工资和公用经费2_省级财力12.12" xfId="358"/>
    <cellStyle name="好_2006年28四川" xfId="359"/>
    <cellStyle name="注释 2 6" xfId="360"/>
    <cellStyle name="_NJ17-06" xfId="361"/>
    <cellStyle name="_NJ17-24" xfId="362"/>
    <cellStyle name="百分比 2 2" xfId="363"/>
    <cellStyle name="_NJ17-26" xfId="364"/>
    <cellStyle name="差_县市旗测算-新科目（20080627）_县市旗测算-新科目（含人口规模效应）_省级财力12.12" xfId="365"/>
    <cellStyle name="差_县区合并测算20080421_民生政策最低支出需求_省级财力12.12" xfId="366"/>
    <cellStyle name="好_省级明细_副本最新_支出汇总" xfId="367"/>
    <cellStyle name="_定稿" xfId="368"/>
    <cellStyle name="差_缺口县区测算(财政部标准)_省级财力12.12" xfId="369"/>
    <cellStyle name="差_34青海_省级财力12.12" xfId="370"/>
    <cellStyle name="_分市分省GDP" xfId="371"/>
    <cellStyle name="差_Book2_2014省级收入12.2（更新后）" xfId="372"/>
    <cellStyle name="_副本2006-2" xfId="373"/>
    <cellStyle name="差_2010省对市县转移支付测算表(10-21）" xfId="374"/>
    <cellStyle name="差_20 2007年河南结算单_省级财力12.12" xfId="375"/>
    <cellStyle name="差_人员工资和公用经费2_2014省级收入12.2（更新后）" xfId="376"/>
    <cellStyle name="_副本2006-2新" xfId="377"/>
    <cellStyle name="差_农林水和城市维护标准支出20080505－县区合计_民生政策最低支出需求_2014省级收入12.2（更新后）" xfId="378"/>
    <cellStyle name="40% - 强调文字颜色 4 2 4" xfId="379"/>
    <cellStyle name="差_自行调整差异系数顺序_2014省级收入12.2（更新后）" xfId="380"/>
    <cellStyle name="好_2008计算资料（8月5）" xfId="381"/>
    <cellStyle name="_转移支付" xfId="382"/>
    <cellStyle name="常规_河南省2011年度财政总决算生成表20120425" xfId="383"/>
    <cellStyle name="差_其他部门(按照总人口测算）—20080416_不含人员经费系数_省级财力12.12" xfId="384"/>
    <cellStyle name="差_2006年34青海_省级财力12.12" xfId="385"/>
    <cellStyle name="差_行政公检法测算_县市旗测算-新科目（含人口规模效应）_2014省级收入及财力12.12（更新后）" xfId="386"/>
    <cellStyle name="_综合数据" xfId="387"/>
    <cellStyle name="_纵横对比" xfId="388"/>
    <cellStyle name="40% - 强调文字颜色 2 2_3.2017全省支出" xfId="389"/>
    <cellStyle name="差_卫生(按照总人口测算）—20080416_不含人员经费系数_财力性转移支付2010年预算参考数" xfId="390"/>
    <cellStyle name="差_汇总" xfId="391"/>
    <cellStyle name="好_一般预算支出口径剔除表" xfId="392"/>
    <cellStyle name="20% - 强调文字颜色 3 2 5" xfId="393"/>
    <cellStyle name="差_汇总_财力性转移支付2010年预算参考数" xfId="394"/>
    <cellStyle name="差_农林水和城市维护标准支出20080505－县区合计_2014省级收入12.2（更新后）" xfId="395"/>
    <cellStyle name="好_27重庆_省级财力12.12" xfId="396"/>
    <cellStyle name="百_NJ18-27" xfId="397"/>
    <cellStyle name="百_NJ18-32" xfId="398"/>
    <cellStyle name="好_20 2007年河南结算单_省级财力12.12" xfId="399"/>
    <cellStyle name="差_34青海_2014省级收入及财力12.12（更新后）" xfId="400"/>
    <cellStyle name="Accent6_2006年33甘肃" xfId="401"/>
    <cellStyle name="百_NJ09-05" xfId="402"/>
    <cellStyle name="¡ã¨" xfId="403"/>
    <cellStyle name="好_Book2_2014省级收入12.2（更新后）" xfId="404"/>
    <cellStyle name="差_省级基金收出" xfId="405"/>
    <cellStyle name="好_1604月报" xfId="406"/>
    <cellStyle name="好_分县成本差异系数_民生政策最低支出需求_2014省级收入12.2（更新后）" xfId="407"/>
    <cellStyle name="60% - 强调文字颜色 5 2" xfId="408"/>
    <cellStyle name="好_2011年全省及省级预计2011-12-12_基金汇总" xfId="409"/>
    <cellStyle name="差_2008经常性收入" xfId="410"/>
    <cellStyle name="»õ" xfId="411"/>
    <cellStyle name="好_县区合并测算20080421_财力性转移支付2010年预算参考数" xfId="412"/>
    <cellStyle name="20% - 强调文字颜色 4 2 3" xfId="413"/>
    <cellStyle name="Accent6 - 40%" xfId="414"/>
    <cellStyle name="差_2007年结算已定项目对账单_2014省级收入12.2（更新后）" xfId="415"/>
    <cellStyle name="差_07临沂" xfId="416"/>
    <cellStyle name="好_2012年省级平衡简表（用）" xfId="417"/>
    <cellStyle name="差_2010省级行政性收费专项收入批复" xfId="418"/>
    <cellStyle name="好_县区合并测算20080421_不含人员经费系数" xfId="419"/>
    <cellStyle name="常规 3 3" xfId="420"/>
    <cellStyle name="»õ±ò[" xfId="421"/>
    <cellStyle name="差_教育(按照总人口测算）—20080416" xfId="422"/>
    <cellStyle name="差_省级明细_2016年预算草案1.13_收入汇总" xfId="423"/>
    <cellStyle name="好_22湖南_2014省级收入及财力12.12（更新后）" xfId="424"/>
    <cellStyle name="差_27重庆_2014省级收入12.2（更新后）" xfId="425"/>
    <cellStyle name="°" xfId="426"/>
    <cellStyle name="好_2007一般预算支出口径剔除表_财力性转移支付2010年预算参考数" xfId="427"/>
    <cellStyle name="好_2011年全省及省级预计2011-12-12_收入汇总" xfId="428"/>
    <cellStyle name="°_05" xfId="429"/>
    <cellStyle name="好_Book1_财力性转移支付2010年预算参考数" xfId="430"/>
    <cellStyle name="好_不含人员经费系数_2014省级收入12.2（更新后）" xfId="431"/>
    <cellStyle name="°_1" xfId="432"/>
    <cellStyle name="Normal_#10-Headcount" xfId="433"/>
    <cellStyle name="差_县区合并测算20080423(按照各省比重）_不含人员经费系数" xfId="434"/>
    <cellStyle name="差_平邑_2014省级收入及财力12.12（更新后）" xfId="435"/>
    <cellStyle name="60% - 强调文字颜色 1 3 2" xfId="436"/>
    <cellStyle name="Filter Input Text" xfId="437"/>
    <cellStyle name="°_17" xfId="438"/>
    <cellStyle name="常规 27" xfId="439"/>
    <cellStyle name="差_Xl0000068 2" xfId="440"/>
    <cellStyle name="差_县区合并测算20080423(按照各省比重）_民生政策最低支出需求" xfId="441"/>
    <cellStyle name="好_测算总表" xfId="442"/>
    <cellStyle name="°_2003-17" xfId="443"/>
    <cellStyle name="常规_2010年收入财力预测（20101011） 2" xfId="444"/>
    <cellStyle name="差_2010省级行政性收费专项收入批复_基金汇总" xfId="445"/>
    <cellStyle name="差_核定人数对比_财力性转移支付2010年预算参考数" xfId="446"/>
    <cellStyle name="°_2006-2" xfId="447"/>
    <cellStyle name="°_Book3" xfId="448"/>
    <cellStyle name="差_缺口县区测算（11.13）_2014省级收入12.2（更新后）" xfId="449"/>
    <cellStyle name="60% - Accent3" xfId="450"/>
    <cellStyle name="好_省级明细_冬梅3 2" xfId="451"/>
    <cellStyle name="差_省电力2008年 工作表_省级财力12.12" xfId="452"/>
    <cellStyle name="°_NJ17-14" xfId="453"/>
    <cellStyle name="°_定稿" xfId="454"/>
    <cellStyle name="差_复件 复件 2010年预算表格－2010-03-26-（含表间 公式）_2014省级收入及财力12.12（更新后）" xfId="455"/>
    <cellStyle name="°_副本2006-2" xfId="456"/>
    <cellStyle name="60% - 强调文字颜色 2 2" xfId="457"/>
    <cellStyle name="差_省级明细_全省预算代编" xfId="458"/>
    <cellStyle name="百_NJ17-25" xfId="459"/>
    <cellStyle name="好_县市旗测算20080508_不含人员经费系数_财力性转移支付2010年预算参考数" xfId="460"/>
    <cellStyle name="差_34青海_财力性转移支付2010年预算参考数" xfId="461"/>
    <cellStyle name="常规 5" xfId="462"/>
    <cellStyle name="差_文体广播事业(按照总人口测算）—20080416_民生政策最低支出需求_财力性转移支付2010年预算参考数" xfId="463"/>
    <cellStyle name="20% - 强调文字颜色 4 4" xfId="464"/>
    <cellStyle name="40% - 强调文字颜色 4 2_3.2017全省支出" xfId="465"/>
    <cellStyle name="HEADING1" xfId="466"/>
    <cellStyle name="60% - 强调文字颜色 3 3 2" xfId="467"/>
    <cellStyle name="差_2010年收入预测表（20091218)）_支出汇总" xfId="468"/>
    <cellStyle name="°_副本2006-2新" xfId="469"/>
    <cellStyle name="好_汇总表_2014省级收入12.2（更新后）" xfId="470"/>
    <cellStyle name="百_NJ18-33" xfId="471"/>
    <cellStyle name="差_2007一般预算支出口径剔除表_省级财力12.12" xfId="472"/>
    <cellStyle name="差_河南 缺口县区测算(地方填报)_财力性转移支付2010年预算参考数" xfId="473"/>
    <cellStyle name="°_综合数据" xfId="474"/>
    <cellStyle name="Percent_laroux" xfId="475"/>
    <cellStyle name="常规 3 4" xfId="476"/>
    <cellStyle name="20% - 强调文字颜色 4 2 4" xfId="477"/>
    <cellStyle name="差_2006年28四川_省级财力12.12" xfId="478"/>
    <cellStyle name="差_缺口县区测算(按核定人数)_财力性转移支付2010年预算参考数" xfId="479"/>
    <cellStyle name="°_纵横对比" xfId="480"/>
    <cellStyle name="差_11大理_省级财力12.12" xfId="481"/>
    <cellStyle name="百_NJ18-05" xfId="482"/>
    <cellStyle name="百_NJ18-10" xfId="483"/>
    <cellStyle name="°ù·" xfId="484"/>
    <cellStyle name="°ù·ö±è" xfId="485"/>
    <cellStyle name="40% - 强调文字颜色 5 3" xfId="486"/>
    <cellStyle name="好 2 4" xfId="487"/>
    <cellStyle name="好_分县成本差异系数_2014省级收入12.2（更新后）" xfId="488"/>
    <cellStyle name="差_省级支出_2" xfId="489"/>
    <cellStyle name="差_5334_2006年迪庆县级财政报表附表" xfId="490"/>
    <cellStyle name="差_一般预算支出口径剔除表_2014省级收入及财力12.12（更新后）" xfId="491"/>
    <cellStyle name="0,0&#10;&#10;NA&#10;&#10;" xfId="492"/>
    <cellStyle name="强调文字颜色 2 2 2" xfId="493"/>
    <cellStyle name="20% - Accent1" xfId="494"/>
    <cellStyle name="Accent1 - 20%" xfId="495"/>
    <cellStyle name="60% - 强调文字颜色 3 2 2" xfId="496"/>
    <cellStyle name="Ç§·öî»[0]" xfId="497"/>
    <cellStyle name="强调文字颜色 2 2 3" xfId="498"/>
    <cellStyle name="差_2016年中原银行税收基数短收市县负担情况表" xfId="499"/>
    <cellStyle name="20% - Accent2" xfId="500"/>
    <cellStyle name="差_县区合并测算20080423(按照各省比重）_民生政策最低支出需求_2014省级收入及财力12.12（更新后）" xfId="501"/>
    <cellStyle name="差_县市旗测算-新科目（20080626）_民生政策最低支出需求" xfId="502"/>
    <cellStyle name="好_电力公司增值税划转_2014省级收入及财力12.12（更新后）" xfId="503"/>
    <cellStyle name="差_分县成本差异系数_省级财力12.12" xfId="504"/>
    <cellStyle name="差_市辖区测算20080510_省级财力12.12" xfId="505"/>
    <cellStyle name="60% - 强调文字颜色 3 2 3" xfId="506"/>
    <cellStyle name="差_行政公检法测算_县市旗测算-新科目（含人口规模效应）_2014省级收入12.2（更新后）" xfId="507"/>
    <cellStyle name="强调文字颜色 2 2 4" xfId="508"/>
    <cellStyle name="20% - Accent3" xfId="509"/>
    <cellStyle name="20% - Accent4" xfId="510"/>
    <cellStyle name="好_汇总_省级财力12.12" xfId="511"/>
    <cellStyle name="60% - 强调文字颜色 3 2 4" xfId="512"/>
    <cellStyle name="差_1110洱源县_2014省级收入及财力12.12（更新后）" xfId="513"/>
    <cellStyle name="好_2009年省对市县转移支付测算表(9.27)" xfId="514"/>
    <cellStyle name="货币[" xfId="515"/>
    <cellStyle name="20% - Accent5" xfId="516"/>
    <cellStyle name="好_11大理_财力性转移支付2010年预算参考数" xfId="517"/>
    <cellStyle name="20% - Accent6" xfId="518"/>
    <cellStyle name="解释性文本 3 2" xfId="519"/>
    <cellStyle name="差_2006年30云南" xfId="520"/>
    <cellStyle name="标题 3 2_1.3日 2017年预算草案 - 副本" xfId="521"/>
    <cellStyle name="差_省级明细_Xl0000071_收入汇总" xfId="522"/>
    <cellStyle name="差_县市旗测算-新科目（20080627）_2014省级收入及财力12.12（更新后）" xfId="523"/>
    <cellStyle name="差_2008年全省人员信息" xfId="524"/>
    <cellStyle name="Note" xfId="525"/>
    <cellStyle name="差_行政（人员）_不含人员经费系数_2014省级收入及财力12.12（更新后）" xfId="526"/>
    <cellStyle name="好_电力公司增值税划转_省级财力12.12" xfId="527"/>
    <cellStyle name="20% - 强调文字颜色 1 2 2" xfId="528"/>
    <cellStyle name="40% - 强调文字颜色 2 2" xfId="529"/>
    <cellStyle name="20% - 强调文字颜色 1 2 3" xfId="530"/>
    <cellStyle name="好_05潍坊" xfId="531"/>
    <cellStyle name="差_2007一般预算支出口径剔除表_2014省级收入及财力12.12（更新后）" xfId="532"/>
    <cellStyle name="好_省电力2008年 工作表_基金汇总" xfId="533"/>
    <cellStyle name="40% - 强调文字颜色 2 3" xfId="534"/>
    <cellStyle name="20% - 强调文字颜色 1 2 4" xfId="535"/>
    <cellStyle name="好_2007一般预算支出口径剔除表" xfId="536"/>
    <cellStyle name="20% - 强调文字颜色 1 2 5" xfId="537"/>
    <cellStyle name="20% - 强调文字颜色 1 3" xfId="538"/>
    <cellStyle name="好_Xl0000068_2017年预算草案（债务）" xfId="539"/>
    <cellStyle name="Accent5 - 20%" xfId="540"/>
    <cellStyle name="20% - 强调文字颜色 1 3 2" xfId="541"/>
    <cellStyle name="好_20171126--2018年省级收入预算（打印）" xfId="542"/>
    <cellStyle name="差_22湖南_省级财力12.12" xfId="543"/>
    <cellStyle name="20% - 强调文字颜色 1 4" xfId="544"/>
    <cellStyle name="差_Xl0000071_收入汇总" xfId="545"/>
    <cellStyle name="20% - 强调文字颜色 2 2" xfId="546"/>
    <cellStyle name="差_2010年全省供养人员" xfId="547"/>
    <cellStyle name="差_Material reprot In Apr (2)" xfId="548"/>
    <cellStyle name="好_Sheet1_2" xfId="549"/>
    <cellStyle name="差_行政(燃修费)_不含人员经费系数" xfId="550"/>
    <cellStyle name="20% - 强调文字颜色 2 2 2" xfId="551"/>
    <cellStyle name="差_下文（表）" xfId="552"/>
    <cellStyle name="20% - 强调文字颜色 2 2 3" xfId="553"/>
    <cellStyle name="差_其他部门(按照总人口测算）—20080416_县市旗测算-新科目（含人口规模效应）_省级财力12.12" xfId="554"/>
    <cellStyle name="20% - 强调文字颜色 2 2_3.2017全省支出" xfId="555"/>
    <cellStyle name="3_03-17" xfId="556"/>
    <cellStyle name="20% - 强调文字颜色 2 3" xfId="557"/>
    <cellStyle name="差_0502通海县" xfId="558"/>
    <cellStyle name="好_河南 缺口县区测算(地方填报)_省级财力12.12" xfId="559"/>
    <cellStyle name="20% - 强调文字颜色 2 3 2" xfId="560"/>
    <cellStyle name="20% - 强调文字颜色 2 4" xfId="561"/>
    <cellStyle name="Currency_04" xfId="562"/>
    <cellStyle name="20% - 强调文字颜色 3 2" xfId="563"/>
    <cellStyle name="Heading 2" xfId="564"/>
    <cellStyle name="20% - 强调文字颜色 3 2 2" xfId="565"/>
    <cellStyle name="20% - 强调文字颜色 3 2 3" xfId="566"/>
    <cellStyle name="好_省电力2008年 工作表_支出汇总" xfId="567"/>
    <cellStyle name="差_28四川_2014省级收入及财力12.12（更新后）" xfId="568"/>
    <cellStyle name="差_2011年预算表格2010.12.9_2014省级收入及财力12.12（更新后）" xfId="569"/>
    <cellStyle name="差_商品交易所2006--2008年税收_2014省级收入及财力12.12（更新后）" xfId="570"/>
    <cellStyle name="链接单元格 3_1.3日 2017年预算草案 - 副本" xfId="571"/>
    <cellStyle name="20% - 强调文字颜色 3 2 4" xfId="572"/>
    <cellStyle name="常规 3 2_2020年预算草案市本级表格预算部分" xfId="573"/>
    <cellStyle name="差_行政(燃修费)_县市旗测算-新科目（含人口规模效应）_财力性转移支付2010年预算参考数" xfId="574"/>
    <cellStyle name="20% - 强调文字颜色 3 2_3.2017全省支出" xfId="575"/>
    <cellStyle name="差_财力差异计算表(不含非农业区)_2014省级收入及财力12.12（更新后）" xfId="576"/>
    <cellStyle name="20% - 强调文字颜色 3 4" xfId="577"/>
    <cellStyle name="Heading 4" xfId="578"/>
    <cellStyle name="60% - 强调文字颜色 1 2" xfId="579"/>
    <cellStyle name="差_2010年收入预测表（20091218)）" xfId="580"/>
    <cellStyle name="百_NJ17-18" xfId="581"/>
    <cellStyle name="百_NJ17-23" xfId="582"/>
    <cellStyle name="差_410927000_台前县_省级财力12.12" xfId="583"/>
    <cellStyle name="20% - 强调文字颜色 4 2" xfId="584"/>
    <cellStyle name="差_财政供养人员_2014省级收入及财力12.12（更新后）" xfId="585"/>
    <cellStyle name="差_2010省对市县转移支付测算表(10-21）_省级财力12.12" xfId="586"/>
    <cellStyle name="差_其他部门(按照总人口测算）—20080416_民生政策最低支出需求_2014省级收入及财力12.12（更新后）" xfId="587"/>
    <cellStyle name="差_市辖区测算-新科目（20080626）_不含人员经费系数_2014省级收入12.2（更新后）" xfId="588"/>
    <cellStyle name="20% - 强调文字颜色 4 2 2" xfId="589"/>
    <cellStyle name="百_NJ17-19" xfId="590"/>
    <cellStyle name="差_20河南_2014省级收入12.2（更新后）" xfId="591"/>
    <cellStyle name="20% - 强调文字颜色 4 3" xfId="592"/>
    <cellStyle name="20% - 强调文字颜色 4 3 2" xfId="593"/>
    <cellStyle name="20% - 强调文字颜色 5 2" xfId="594"/>
    <cellStyle name="20% - 强调文字颜色 5 2 2" xfId="595"/>
    <cellStyle name="40% - 着色 2" xfId="596"/>
    <cellStyle name="差_卫生(按照总人口测算）—20080416_不含人员经费系数_2014省级收入及财力12.12（更新后）" xfId="597"/>
    <cellStyle name="40% - 着色 3" xfId="598"/>
    <cellStyle name="差_行政(燃修费)" xfId="599"/>
    <cellStyle name="20% - 强调文字颜色 5 2 3" xfId="600"/>
    <cellStyle name="20% - 强调文字颜色 5 2 4" xfId="601"/>
    <cellStyle name="40% - 着色 4" xfId="602"/>
    <cellStyle name="差_县市旗测算20080508_县市旗测算-新科目（含人口规模效应）_省级财力12.12" xfId="603"/>
    <cellStyle name="差_不含人员经费系数_2014省级收入及财力12.12（更新后）" xfId="604"/>
    <cellStyle name="20% - 强调文字颜色 5 2 5" xfId="605"/>
    <cellStyle name="40% - 着色 5" xfId="606"/>
    <cellStyle name="20% - 强调文字颜色 6 2_3.2017全省支出" xfId="607"/>
    <cellStyle name="差_22湖南_2014省级收入及财力12.12（更新后）" xfId="608"/>
    <cellStyle name="差_2012年结余使用" xfId="609"/>
    <cellStyle name="20% - 强调文字颜色 5 2_3.2017全省支出" xfId="610"/>
    <cellStyle name="20% - 强调文字颜色 5 3" xfId="611"/>
    <cellStyle name="差_28四川_省级财力12.12" xfId="612"/>
    <cellStyle name="差_2011年预算表格2010.12.9_省级财力12.12" xfId="613"/>
    <cellStyle name="差_商品交易所2006--2008年税收_省级财力12.12" xfId="614"/>
    <cellStyle name="差_县市旗测算-新科目（20080626）_县市旗测算-新科目（含人口规模效应）_财力性转移支付2010年预算参考数" xfId="615"/>
    <cellStyle name="百分比 3" xfId="616"/>
    <cellStyle name="好_27重庆_2014省级收入12.2（更新后）" xfId="617"/>
    <cellStyle name="20% - 强调文字颜色 5 3 2" xfId="618"/>
    <cellStyle name="60% - 强调文字颜色 6 2 4" xfId="619"/>
    <cellStyle name="20% - 强调文字颜色 6 2" xfId="620"/>
    <cellStyle name="20% - 强调文字颜色 6 2 3" xfId="621"/>
    <cellStyle name="差_县区合并测算20080423(按照各省比重）" xfId="622"/>
    <cellStyle name="20% - 强调文字颜色 6 2 4" xfId="623"/>
    <cellStyle name="差_00省级(打印)" xfId="624"/>
    <cellStyle name="20% - 强调文字颜色 6 2 5" xfId="625"/>
    <cellStyle name="20% - 强调文字颜色 6 3" xfId="626"/>
    <cellStyle name="20% - 强调文字颜色 6 3 2" xfId="627"/>
    <cellStyle name="20% - 着色 4" xfId="628"/>
    <cellStyle name="着色 1" xfId="629"/>
    <cellStyle name="差_人员工资和公用经费3_财力性转移支付2010年预算参考数" xfId="630"/>
    <cellStyle name="20% - 着色 5" xfId="631"/>
    <cellStyle name="3" xfId="632"/>
    <cellStyle name="着色 2" xfId="633"/>
    <cellStyle name="百_封面" xfId="634"/>
    <cellStyle name="差_省电力2008年 工作表_附表1-6" xfId="635"/>
    <cellStyle name="20% - 着色 6" xfId="636"/>
    <cellStyle name="Accent2 - 20%" xfId="637"/>
    <cellStyle name="好_2007年结算已定项目对账单 2" xfId="638"/>
    <cellStyle name="差_2007年收支情况及2008年收支预计表(汇总表)" xfId="639"/>
    <cellStyle name="3?" xfId="640"/>
    <cellStyle name="好_Xl0000071_基金汇总" xfId="641"/>
    <cellStyle name="差_2009全省决算表（批复后）" xfId="642"/>
    <cellStyle name="差_省级明细_冬梅3_基金汇总" xfId="643"/>
    <cellStyle name="差_税负测算" xfId="644"/>
    <cellStyle name="Accent2" xfId="645"/>
    <cellStyle name="40% - 强调文字颜色 1 4" xfId="646"/>
    <cellStyle name="3?ê" xfId="647"/>
    <cellStyle name="好_河南 缺口县区测算(地方填报白)" xfId="648"/>
    <cellStyle name="差_05潍坊" xfId="649"/>
    <cellStyle name="60% - 强调文字颜色 5 3" xfId="650"/>
    <cellStyle name="3_04-19" xfId="651"/>
    <cellStyle name="40% - 强调文字颜色 5 3 2" xfId="652"/>
    <cellStyle name="差_1110洱源县_2014省级收入12.2（更新后）" xfId="653"/>
    <cellStyle name="Bad" xfId="654"/>
    <cellStyle name="3_2005-18" xfId="655"/>
    <cellStyle name="3_2005-19" xfId="656"/>
    <cellStyle name="3_封面" xfId="657"/>
    <cellStyle name="差_县市旗测算-新科目（20080627）_不含人员经费系数_财力性转移支付2010年预算参考数" xfId="658"/>
    <cellStyle name="差_财政厅编制用表（2011年报省人大）_支出汇总" xfId="659"/>
    <cellStyle name="3¡" xfId="660"/>
    <cellStyle name="差_20160105省级2016年预算情况表（最新）_2017年预算草案（债务）" xfId="661"/>
    <cellStyle name="好_Xl0000071_收入汇总" xfId="662"/>
    <cellStyle name="3￡" xfId="663"/>
    <cellStyle name="差_省级明细_冬梅3_收入汇总" xfId="664"/>
    <cellStyle name="差_2007结算与财力(6.2)" xfId="665"/>
    <cellStyle name="³£" xfId="666"/>
    <cellStyle name="好_2008年支出调整_2014省级收入12.2（更新后）" xfId="667"/>
    <cellStyle name="3￡1" xfId="668"/>
    <cellStyle name="差_其他部门(按照总人口测算）—20080416_财力性转移支付2010年预算参考数" xfId="669"/>
    <cellStyle name="差_财政供养人员_2014省级收入12.2（更新后）" xfId="670"/>
    <cellStyle name="³£¹æ" xfId="671"/>
    <cellStyle name="差_0605石屏县" xfId="672"/>
    <cellStyle name="差_其他部门(按照总人口测算）—20080416_民生政策最低支出需求_2014省级收入12.2（更新后）" xfId="673"/>
    <cellStyle name="好_省级明细_全省收入代编最新_2017年预算草案（债务）" xfId="674"/>
    <cellStyle name="差_2008年财政收支预算草案(1.4)_基金汇总" xfId="675"/>
    <cellStyle name="40% - Accent1" xfId="676"/>
    <cellStyle name="差_不含人员经费系数_财力性转移支付2010年预算参考数" xfId="677"/>
    <cellStyle name="40% - Accent2" xfId="678"/>
    <cellStyle name="好_1110洱源县_省级财力12.12" xfId="679"/>
    <cellStyle name="40% - Accent3" xfId="680"/>
    <cellStyle name="标题 1 3_1.3日 2017年预算草案 - 副本" xfId="681"/>
    <cellStyle name="差_分县成本差异系数_2014省级收入12.2（更新后）" xfId="682"/>
    <cellStyle name="好_山东省民生支出标准" xfId="683"/>
    <cellStyle name="40% - Accent4" xfId="684"/>
    <cellStyle name="Normal - Style1" xfId="685"/>
    <cellStyle name="差_市辖区测算20080510_2014省级收入12.2（更新后）" xfId="686"/>
    <cellStyle name="好_20河南(财政部2010年县级基本财力测算数据)_2014省级收入12.2（更新后）" xfId="687"/>
    <cellStyle name="警告文本 2" xfId="688"/>
    <cellStyle name="40% - Accent5" xfId="689"/>
    <cellStyle name="好_2008计算资料（8月11日终稿）" xfId="690"/>
    <cellStyle name="警告文本 3" xfId="691"/>
    <cellStyle name="差_财政供养人员_省级财力12.12" xfId="692"/>
    <cellStyle name="40% - Accent6" xfId="693"/>
    <cellStyle name="差_省级明细_2016年预算草案1.13_支出汇总" xfId="694"/>
    <cellStyle name="40% - 强调文字颜色 1 2" xfId="695"/>
    <cellStyle name="40% - 强调文字颜色 1 2 2" xfId="696"/>
    <cellStyle name="百_NJ18-01" xfId="697"/>
    <cellStyle name="好_20河南" xfId="698"/>
    <cellStyle name="好_410927000_台前县_2014省级收入12.2（更新后）" xfId="699"/>
    <cellStyle name="40% - 强调文字颜色 1 2 3" xfId="700"/>
    <cellStyle name="百_NJ18-02" xfId="701"/>
    <cellStyle name="40% - 强调文字颜色 1 2 4" xfId="702"/>
    <cellStyle name="百_NJ18-03" xfId="703"/>
    <cellStyle name="40% - 强调文字颜色 1 2 5" xfId="704"/>
    <cellStyle name="百_NJ18-04" xfId="705"/>
    <cellStyle name="差_Sheet1_全省基金收支" xfId="706"/>
    <cellStyle name="Percent [2]" xfId="707"/>
    <cellStyle name="差_不含人员经费系数" xfId="708"/>
    <cellStyle name="40% - 强调文字颜色 1 2_3.2017全省支出" xfId="709"/>
    <cellStyle name="差_2_2014省级收入12.2（更新后）" xfId="710"/>
    <cellStyle name="40% - 强调文字颜色 5 2 4" xfId="711"/>
    <cellStyle name="Ç§î»[0]" xfId="712"/>
    <cellStyle name="差_行政(燃修费)_不含人员经费系数_省级财力12.12" xfId="713"/>
    <cellStyle name="40% - 强调文字颜色 1 3" xfId="714"/>
    <cellStyle name="常规 9 2" xfId="715"/>
    <cellStyle name="好_缺口县区测算(财政部标准)_财力性转移支付2010年预算参考数" xfId="716"/>
    <cellStyle name="差_缺口县区测算(财政部标准)_2014省级收入及财力12.12（更新后）" xfId="717"/>
    <cellStyle name="差_复件 2012年地方财政公共预算分级平衡情况表（5" xfId="718"/>
    <cellStyle name="好_2007年中央财政与河南省财政年终决算结算单_2014省级收入及财力12.12（更新后）" xfId="719"/>
    <cellStyle name="Accent1" xfId="720"/>
    <cellStyle name="好_附表_2014省级收入12.2（更新后）" xfId="721"/>
    <cellStyle name="差_电力公司增值税划转" xfId="722"/>
    <cellStyle name="40% - 强调文字颜色 1 3 2" xfId="723"/>
    <cellStyle name="40% - 强调文字颜色 2 2 2" xfId="724"/>
    <cellStyle name="好_2008年全省汇总收支计算表_2014省级收入12.2（更新后）" xfId="725"/>
    <cellStyle name="40% - 强调文字颜色 2 2 3" xfId="726"/>
    <cellStyle name="40% - 强调文字颜色 2 2 4" xfId="727"/>
    <cellStyle name="差_2007年中央财政与河南省财政年终决算结算单_附表1-6" xfId="728"/>
    <cellStyle name="常规 11 2" xfId="729"/>
    <cellStyle name="好_县区合并测算20080423(按照各省比重）_民生政策最低支出需求" xfId="730"/>
    <cellStyle name="40% - 强调文字颜色 2 2 5" xfId="731"/>
    <cellStyle name="好_20 2007年河南结算单_2013省级预算附表" xfId="732"/>
    <cellStyle name="40% - 强调文字颜色 2 3 2" xfId="733"/>
    <cellStyle name="差_2006年33甘肃" xfId="734"/>
    <cellStyle name="差_2010年收入预测表（20091219)）_收入汇总" xfId="735"/>
    <cellStyle name="差_云南省2008年转移支付测算——州市本级考核部分及政策性测算_省级财力12.12" xfId="736"/>
    <cellStyle name="好_20160105省级2016年预算情况表（最新）_支出汇总" xfId="737"/>
    <cellStyle name="差_河南 缺口县区测算(地方填报)_2014省级收入及财力12.12（更新后）" xfId="738"/>
    <cellStyle name="40% - 强调文字颜色 3 2" xfId="739"/>
    <cellStyle name="差_14安徽_省级财力12.12" xfId="740"/>
    <cellStyle name="40% - 强调文字颜色 3 2 2" xfId="741"/>
    <cellStyle name="差_成本差异系数（含人口规模）_财力性转移支付2010年预算参考数" xfId="742"/>
    <cellStyle name="40% - 强调文字颜色 3 2 4" xfId="743"/>
    <cellStyle name="差_分县成本差异系数" xfId="744"/>
    <cellStyle name="40% - 强调文字颜色 3 2 5" xfId="745"/>
    <cellStyle name="差_市辖区测算20080510" xfId="746"/>
    <cellStyle name="好_测算结果_省级财力12.12" xfId="747"/>
    <cellStyle name="好_1_财力性转移支付2010年预算参考数" xfId="748"/>
    <cellStyle name="差_2008年财政收支预算草案(1.4)" xfId="749"/>
    <cellStyle name="40% - 强调文字颜色 3 3" xfId="750"/>
    <cellStyle name="差_2008年财政收支预算草案(1.4) 2" xfId="751"/>
    <cellStyle name="40% - 强调文字颜色 3 3 2" xfId="752"/>
    <cellStyle name="常规 25" xfId="753"/>
    <cellStyle name="好_2010年收入预测表（20091230)）_支出汇总" xfId="754"/>
    <cellStyle name="40% - 强调文字颜色 3 4" xfId="755"/>
    <cellStyle name="40% - 强调文字颜色 4 2 3" xfId="756"/>
    <cellStyle name="差_县区合并测算20080423(按照各省比重）_不含人员经费系数_财力性转移支付2010年预算参考数" xfId="757"/>
    <cellStyle name="好_2010年收入预测表（20091218)）_基金汇总" xfId="758"/>
    <cellStyle name="差_410927000_台前县_2014省级收入及财力12.12（更新后）" xfId="759"/>
    <cellStyle name="好_省级明细_社保2017年预算草案1.3" xfId="760"/>
    <cellStyle name="差_3.2017全省支出" xfId="761"/>
    <cellStyle name="40% - 强调文字颜色 4 2 5" xfId="762"/>
    <cellStyle name="40% - 强调文字颜色 4 3" xfId="763"/>
    <cellStyle name="差_12滨州" xfId="764"/>
    <cellStyle name="40% - 强调文字颜色 5 2" xfId="765"/>
    <cellStyle name="好 2 3" xfId="766"/>
    <cellStyle name="差_行政(燃修费)_不含人员经费系数_2014省级收入12.2（更新后）" xfId="767"/>
    <cellStyle name="差_省级支出_1" xfId="768"/>
    <cellStyle name="差_县区合并测算20080423(按照各省比重）_县市旗测算-新科目（含人口规模效应）_2014省级收入及财力12.12（更新后）" xfId="769"/>
    <cellStyle name="差_20河南(财政部2010年县级基本财力测算数据)_2014省级收入及财力12.12（更新后）" xfId="770"/>
    <cellStyle name="60% - 强调文字颜色 4 3" xfId="771"/>
    <cellStyle name="差_其他部门(按照总人口测算）—20080416_不含人员经费系数_2014省级收入12.2（更新后）" xfId="772"/>
    <cellStyle name="好_省级明细_Book1_2017年预算草案（债务）" xfId="773"/>
    <cellStyle name="差_2006年34青海_2014省级收入12.2（更新后）" xfId="774"/>
    <cellStyle name="40% - 强调文字颜色 5 2 2" xfId="775"/>
    <cellStyle name="差_表一" xfId="776"/>
    <cellStyle name="好_2007年收支情况及2008年收支预计表(汇总表)_财力性转移支付2010年预算参考数" xfId="777"/>
    <cellStyle name="60% - 强调文字颜色 4 4" xfId="778"/>
    <cellStyle name="40% - 强调文字颜色 5 2 3" xfId="779"/>
    <cellStyle name="差_县区合并测算20080423(按照各省比重）_民生政策最低支出需求_省级财力12.12" xfId="780"/>
    <cellStyle name="差_省级明细_2016年预算草案" xfId="781"/>
    <cellStyle name="差_Xl0000068_收入汇总" xfId="782"/>
    <cellStyle name="40% - 强调文字颜色 5 2 5" xfId="783"/>
    <cellStyle name="差_省级明细_代编全省支出预算修改 2" xfId="784"/>
    <cellStyle name="差_文体广播事业(按照总人口测算）—20080416_县市旗测算-新科目（含人口规模效应）_财力性转移支付2010年预算参考数" xfId="785"/>
    <cellStyle name="差_11大理_2014省级收入12.2（更新后）" xfId="786"/>
    <cellStyle name="差_人员工资和公用经费_2014省级收入及财力12.12（更新后）" xfId="787"/>
    <cellStyle name="40% - 强调文字颜色 5 2_3.2017全省支出" xfId="788"/>
    <cellStyle name="差_省级明细_2017年预算草案（债务）" xfId="789"/>
    <cellStyle name="差_行政(燃修费)_2014省级收入及财力12.12（更新后）" xfId="790"/>
    <cellStyle name="40% - 强调文字颜色 6 2" xfId="791"/>
    <cellStyle name="好 3 3" xfId="792"/>
    <cellStyle name="常规 4_2008年横排表0721" xfId="793"/>
    <cellStyle name="40% - 强调文字颜色 6 2 2" xfId="794"/>
    <cellStyle name="差_28四川_2014省级收入12.2（更新后）" xfId="795"/>
    <cellStyle name="差_2011年预算表格2010.12.9_2014省级收入12.2（更新后）" xfId="796"/>
    <cellStyle name="差_商品交易所2006--2008年税收_2014省级收入12.2（更新后）" xfId="797"/>
    <cellStyle name="Date" xfId="798"/>
    <cellStyle name="40% - 强调文字颜色 6 2 3" xfId="799"/>
    <cellStyle name="差_转移支付_2014省级收入及财力12.12（更新后）" xfId="800"/>
    <cellStyle name="40% - 强调文字颜色 6 2 4" xfId="801"/>
    <cellStyle name="差_20171126--2018年省级收入预算（打印）" xfId="802"/>
    <cellStyle name="40% - 强调文字颜色 6 2 5" xfId="803"/>
    <cellStyle name="差_人员工资和公用经费_财力性转移支付2010年预算参考数" xfId="804"/>
    <cellStyle name="差_县市旗测算-新科目（20080627）_县市旗测算-新科目（含人口规模效应）_财力性转移支付2010年预算参考数" xfId="805"/>
    <cellStyle name="差_2011年预算大表11-26_支出汇总" xfId="806"/>
    <cellStyle name="差_县区合并测算20080421_民生政策最低支出需求_财力性转移支付2010年预算参考数" xfId="807"/>
    <cellStyle name="千位" xfId="808"/>
    <cellStyle name="40% - 强调文字颜色 6 3" xfId="809"/>
    <cellStyle name="好_下文" xfId="810"/>
    <cellStyle name="40% - 强调文字颜色 6 3 2" xfId="811"/>
    <cellStyle name="40% - 强调文字颜色 6 4" xfId="812"/>
    <cellStyle name="60% - 强调文字颜色 4 2 2" xfId="813"/>
    <cellStyle name="40% - 着色 1" xfId="814"/>
    <cellStyle name="40% - 着色 6" xfId="815"/>
    <cellStyle name="强调 3" xfId="816"/>
    <cellStyle name="差_2010省对市县转移支付测算表(10-21）_2014省级收入及财力12.12（更新后）" xfId="817"/>
    <cellStyle name="好_5.2017省本级收入" xfId="818"/>
    <cellStyle name="好_商品交易所2006--2008年税收 2" xfId="819"/>
    <cellStyle name="60% - Accent2" xfId="820"/>
    <cellStyle name="好_2011年预算表格2010.12.9 2" xfId="821"/>
    <cellStyle name="好_20河南_省级财力12.12" xfId="822"/>
    <cellStyle name="好_省电力2008年 工作表" xfId="823"/>
    <cellStyle name="差_市辖区测算20080510_县市旗测算-新科目（含人口规模效应）_财力性转移支付2010年预算参考数" xfId="824"/>
    <cellStyle name="好_2010年收入预测表（20091230)）_基金汇总" xfId="825"/>
    <cellStyle name="强调文字颜色 4 3" xfId="826"/>
    <cellStyle name="60% - Accent6" xfId="827"/>
    <cellStyle name="差_1" xfId="828"/>
    <cellStyle name="百_NJ17-08" xfId="829"/>
    <cellStyle name="60% - 强调文字颜色 1 2 2" xfId="830"/>
    <cellStyle name="60% - 强调文字颜色 1 2 3" xfId="831"/>
    <cellStyle name="60% - 强调文字颜色 5 2_3.2017全省支出" xfId="832"/>
    <cellStyle name="60% - 强调文字颜色 1 2 4" xfId="833"/>
    <cellStyle name="60% - 强调文字颜色 1 2_3.2017全省支出" xfId="834"/>
    <cellStyle name="标题 3 2" xfId="835"/>
    <cellStyle name="差_农林水和城市维护标准支出20080505－县区合计_县市旗测算-新科目（含人口规模效应）" xfId="836"/>
    <cellStyle name="差_附表" xfId="837"/>
    <cellStyle name="60% - 强调文字颜色 1 3" xfId="838"/>
    <cellStyle name="差_电力公司增值税划转_2014省级收入12.2（更新后）" xfId="839"/>
    <cellStyle name="60% - 强调文字颜色 1 4" xfId="840"/>
    <cellStyle name="Accent6 - 60%" xfId="841"/>
    <cellStyle name="60% - 强调文字颜色 2 2 3" xfId="842"/>
    <cellStyle name="好_行政（人员）_不含人员经费系数_2014省级收入及财力12.12（更新后）" xfId="843"/>
    <cellStyle name="60% - 强调文字颜色 2 2 4" xfId="844"/>
    <cellStyle name="好_河南省----2009-05-21（补充数据）" xfId="845"/>
    <cellStyle name="差_2006年27重庆" xfId="846"/>
    <cellStyle name="60% - 强调文字颜色 2 2_3.2017全省支出" xfId="847"/>
    <cellStyle name="注释 2" xfId="848"/>
    <cellStyle name="差_20河南_2014省级收入及财力12.12（更新后）" xfId="849"/>
    <cellStyle name="60% - 强调文字颜色 2 3 2" xfId="850"/>
    <cellStyle name="差_30云南_1_省级财力12.12" xfId="851"/>
    <cellStyle name="差_省属监狱人员级别表(驻外)_支出汇总" xfId="852"/>
    <cellStyle name="好_河南省农村义务教育教师绩效工资测算表8-12" xfId="853"/>
    <cellStyle name="60% - 强调文字颜色 3 2" xfId="854"/>
    <cellStyle name="Filter Label" xfId="855"/>
    <cellStyle name="差_测算总表" xfId="856"/>
    <cellStyle name="60% - 强调文字颜色 3 2_3.2017全省支出" xfId="857"/>
    <cellStyle name="Accent4" xfId="858"/>
    <cellStyle name="差_2009年财力测算情况11.19" xfId="859"/>
    <cellStyle name="60% - 强调文字颜色 3 3" xfId="860"/>
    <cellStyle name="注释 3 2" xfId="861"/>
    <cellStyle name="60% - 强调文字颜色 4 2 4" xfId="862"/>
    <cellStyle name="好_国有资本经营预算（2011年报省人大） 2" xfId="863"/>
    <cellStyle name="差_2010年收入预测表（20091230)）_支出汇总" xfId="864"/>
    <cellStyle name="60% - 强调文字颜色 6 4" xfId="865"/>
    <cellStyle name="差_2008年支出调整" xfId="866"/>
    <cellStyle name="60% - 强调文字颜色 4 2_3.2017全省支出" xfId="867"/>
    <cellStyle name="60% - 强调文字颜色 4 3 2" xfId="868"/>
    <cellStyle name="常规 15" xfId="869"/>
    <cellStyle name="常规 20" xfId="870"/>
    <cellStyle name="Check Cell" xfId="871"/>
    <cellStyle name="60% - 强调文字颜色 5 2 2" xfId="872"/>
    <cellStyle name="差_河南省----2009-05-21（补充数据）_省级财力12.12" xfId="873"/>
    <cellStyle name="60% - 强调文字颜色 5 2 3" xfId="874"/>
    <cellStyle name="60% - 强调文字颜色 5 2 4" xfId="875"/>
    <cellStyle name="好_2008年一般预算支出预计" xfId="876"/>
    <cellStyle name="60% - 强调文字颜色 5 3 2" xfId="877"/>
    <cellStyle name="差_汇总表_省级财力12.12" xfId="878"/>
    <cellStyle name="RowLevel_0" xfId="879"/>
    <cellStyle name="60% - 强调文字颜色 6 2" xfId="880"/>
    <cellStyle name="差_市辖区测算20080510_县市旗测算-新科目（含人口规模效应）_2014省级收入及财力12.12（更新后）" xfId="881"/>
    <cellStyle name="强调文字颜色 5 2 3" xfId="882"/>
    <cellStyle name="Header2" xfId="883"/>
    <cellStyle name="差_河南省农村义务教育教师绩效工资测算表8-12_省级财力12.12" xfId="884"/>
    <cellStyle name="差_县区合并测算20080423(按照各省比重）_2014省级收入12.2（更新后）" xfId="885"/>
    <cellStyle name="60% - 强调文字颜色 6 2 2" xfId="886"/>
    <cellStyle name="60% - 强调文字颜色 6 2 3" xfId="887"/>
    <cellStyle name="差_行政（人员）_民生政策最低支出需求" xfId="888"/>
    <cellStyle name="差_0605石屏县_2014省级收入12.2（更新后）" xfId="889"/>
    <cellStyle name="标题 2 4" xfId="890"/>
    <cellStyle name="好_国有资本经营预算（2011年报省人大）_收入汇总" xfId="891"/>
    <cellStyle name="差_1_2014省级收入及财力12.12（更新后）" xfId="892"/>
    <cellStyle name="60% - 强调文字颜色 6 2_3.2017全省支出" xfId="893"/>
    <cellStyle name="60% - 强调文字颜色 6 3" xfId="894"/>
    <cellStyle name="60% - 着色 1" xfId="895"/>
    <cellStyle name="差_测算总表_2014省级收入12.2（更新后）" xfId="896"/>
    <cellStyle name="60% - 着色 3" xfId="897"/>
    <cellStyle name="好_县市旗测算-新科目（20080627）_县市旗测算-新科目（含人口规模效应）_财力性转移支付2010年预算参考数" xfId="898"/>
    <cellStyle name="差_2012年省级平衡简表（用）" xfId="899"/>
    <cellStyle name="标题 1 3" xfId="900"/>
    <cellStyle name="好_Book1_5.2017省本级收入" xfId="901"/>
    <cellStyle name="差_20160105省级2016年预算情况表（最新）_收入汇总" xfId="902"/>
    <cellStyle name="60% - 着色 5" xfId="903"/>
    <cellStyle name="标题 1 4" xfId="904"/>
    <cellStyle name="差_缺口县区测算_2014省级收入12.2（更新后）" xfId="905"/>
    <cellStyle name="60% - 着色 6" xfId="906"/>
    <cellStyle name="Accent1 - 40%" xfId="907"/>
    <cellStyle name="好_2007年中央财政与河南省财政年终决算结算单_2017年预算草案（债务）" xfId="908"/>
    <cellStyle name="差_成本差异系数（含人口规模）_2014省级收入12.2（更新后）" xfId="909"/>
    <cellStyle name="Accent1 - 60%" xfId="910"/>
    <cellStyle name="差_卫生(按照总人口测算）—20080416_不含人员经费系数_省级财力12.12" xfId="911"/>
    <cellStyle name="差_2009年省对市县转移支付测算表(9.27)_2014省级收入及财力12.12（更新后）" xfId="912"/>
    <cellStyle name="Accent1_2006年33甘肃" xfId="913"/>
    <cellStyle name="差_2011年预算大表11-26 2" xfId="914"/>
    <cellStyle name="Accent2_2006年33甘肃" xfId="915"/>
    <cellStyle name="Accent3" xfId="916"/>
    <cellStyle name="差_县市旗测算20080508_不含人员经费系数_2014省级收入12.2（更新后）" xfId="917"/>
    <cellStyle name="好_2006年28四川_2014省级收入及财力12.12（更新后）" xfId="918"/>
    <cellStyle name="好_2012年省级平衡表" xfId="919"/>
    <cellStyle name="Accent3 - 20%" xfId="920"/>
    <cellStyle name="Accent3 - 40%" xfId="921"/>
    <cellStyle name="Accent3_2006年33甘肃" xfId="922"/>
    <cellStyle name="Accent4 - 20%" xfId="923"/>
    <cellStyle name="Accent4 - 40%" xfId="924"/>
    <cellStyle name="好_行政(燃修费)" xfId="925"/>
    <cellStyle name="Accent4 - 60%" xfId="926"/>
    <cellStyle name="Accent4_Sheet2" xfId="927"/>
    <cellStyle name="差_2006年水利统计指标统计表_2014省级收入及财力12.12（更新后）" xfId="928"/>
    <cellStyle name="差_教育(按照总人口测算）—20080416_2014省级收入12.2（更新后）" xfId="929"/>
    <cellStyle name="差_县区合并测算20080423(按照各省比重）_县市旗测算-新科目（含人口规模效应）_财力性转移支付2010年预算参考数" xfId="930"/>
    <cellStyle name="Accent5" xfId="931"/>
    <cellStyle name="好_县市旗测算-新科目（20080627）_民生政策最低支出需求" xfId="932"/>
    <cellStyle name="差_2007年收支情况及2008年收支预计表(汇总表)_2014省级收入12.2（更新后）" xfId="933"/>
    <cellStyle name="好 2 2" xfId="934"/>
    <cellStyle name="好_不含人员经费系数_财力性转移支付2010年预算参考数" xfId="935"/>
    <cellStyle name="Accent5 - 40%" xfId="936"/>
    <cellStyle name="差_2006年28四川_财力性转移支付2010年预算参考数" xfId="937"/>
    <cellStyle name="Accent5 - 60%" xfId="938"/>
    <cellStyle name="Accent6" xfId="939"/>
    <cellStyle name="差_国有资本经营预算（2011年报省人大） 2" xfId="940"/>
    <cellStyle name="差_2010.10.30" xfId="941"/>
    <cellStyle name="输入 2 2" xfId="942"/>
    <cellStyle name="百_NJ17-37" xfId="943"/>
    <cellStyle name="百_NJ17-42" xfId="944"/>
    <cellStyle name="Accent6 - 20%" xfId="945"/>
    <cellStyle name="差_20161017---核定基数定表" xfId="946"/>
    <cellStyle name="差_09黑龙江" xfId="947"/>
    <cellStyle name="百_NJ09-08" xfId="948"/>
    <cellStyle name="Æõ" xfId="949"/>
    <cellStyle name="Æõí¨" xfId="950"/>
    <cellStyle name="Ç§·öî»" xfId="951"/>
    <cellStyle name="好_34青海_省级财力12.12" xfId="952"/>
    <cellStyle name="差_2010省对市县转移支付测算表(10-21）_2014省级收入12.2（更新后）" xfId="953"/>
    <cellStyle name="Ç§î»" xfId="954"/>
    <cellStyle name="百_NJ17-28" xfId="955"/>
    <cellStyle name="百_NJ17-33" xfId="956"/>
    <cellStyle name="警告文本 3 2" xfId="957"/>
    <cellStyle name="Ç§î»·ö¸" xfId="958"/>
    <cellStyle name="好_核定人数下发表_省级财力12.12" xfId="959"/>
    <cellStyle name="差_分县成本差异系数_2014省级收入及财力12.12（更新后）" xfId="960"/>
    <cellStyle name="好_缺口县区测算(按2007支出增长25%测算)" xfId="961"/>
    <cellStyle name="差_财政厅编制用表（2011年报省人大）_基金汇总" xfId="962"/>
    <cellStyle name="Calc Currency (0)" xfId="963"/>
    <cellStyle name="差_人员工资和公用经费_2014省级收入12.2（更新后）" xfId="964"/>
    <cellStyle name="Calculation" xfId="965"/>
    <cellStyle name="Comma [0]" xfId="966"/>
    <cellStyle name="差_市辖区测算-新科目（20080626）_民生政策最低支出需求_财力性转移支付2010年预算参考数" xfId="967"/>
    <cellStyle name="Comma [0] 2" xfId="968"/>
    <cellStyle name="好_第一部分：综合全" xfId="969"/>
    <cellStyle name="差_20 2007年河南结算单_附表1-6" xfId="970"/>
    <cellStyle name="标题 5" xfId="971"/>
    <cellStyle name="解释性文本 2 3" xfId="972"/>
    <cellStyle name="差_青海 缺口县区测算(地方填报)" xfId="973"/>
    <cellStyle name="Comma 3" xfId="974"/>
    <cellStyle name="통화_BOILER-CO1" xfId="975"/>
    <cellStyle name="comma zerodec" xfId="976"/>
    <cellStyle name="Currency" xfId="977"/>
    <cellStyle name="Currency1" xfId="978"/>
    <cellStyle name="差_一般预算支出口径剔除表_财力性转移支付2010年预算参考数" xfId="979"/>
    <cellStyle name="Dollar (zero dec)" xfId="980"/>
    <cellStyle name="好_测算总表_2014省级收入12.2（更新后）" xfId="981"/>
    <cellStyle name="Explanatory Text" xfId="982"/>
    <cellStyle name="Fixed" xfId="983"/>
    <cellStyle name="百_NJ17-60" xfId="984"/>
    <cellStyle name="Good" xfId="985"/>
    <cellStyle name="常规 10" xfId="986"/>
    <cellStyle name="差_2009年结算（最终）_基金汇总" xfId="987"/>
    <cellStyle name="标题 2 2" xfId="988"/>
    <cellStyle name="Grey" xfId="989"/>
    <cellStyle name="强调文字颜色 5 2 2" xfId="990"/>
    <cellStyle name="Header1" xfId="991"/>
    <cellStyle name="百" xfId="992"/>
    <cellStyle name="好_410927000_台前县" xfId="993"/>
    <cellStyle name="Heading 1" xfId="994"/>
    <cellStyle name="差_省级明细_1.3日 2017年预算草案 - 副本" xfId="995"/>
    <cellStyle name="HEADING2" xfId="996"/>
    <cellStyle name="差_2006年22湖南" xfId="997"/>
    <cellStyle name="差_省级明细_全省预算代编_2017年预算草案（债务）" xfId="998"/>
    <cellStyle name="好_行政(燃修费)_民生政策最低支出需求_2014省级收入12.2（更新后）" xfId="999"/>
    <cellStyle name="Input_Sheet2" xfId="1000"/>
    <cellStyle name="差_河南省----2009-05-21（补充数据）_2014省级收入及财力12.12（更新后）" xfId="1001"/>
    <cellStyle name="no dec" xfId="1002"/>
    <cellStyle name="Norma,_laroux_4_营业在建 (2)_E21" xfId="1003"/>
    <cellStyle name="Normal" xfId="1004"/>
    <cellStyle name="差_34青海_1" xfId="1005"/>
    <cellStyle name="Normal 12" xfId="1006"/>
    <cellStyle name="好_省级明细_21.2017年全省基金收入" xfId="1007"/>
    <cellStyle name="Normal 13" xfId="1008"/>
    <cellStyle name="标题 2 2 2" xfId="1009"/>
    <cellStyle name="Normal 2" xfId="1010"/>
    <cellStyle name="差_下文（表）_2014省级收入及财力12.12（更新后）" xfId="1011"/>
    <cellStyle name="Output" xfId="1012"/>
    <cellStyle name="Percent" xfId="1013"/>
    <cellStyle name="差_国有资本经营预算（2011年报省人大）_2014省级收入12.2（更新后）" xfId="1014"/>
    <cellStyle name="Percent 2" xfId="1015"/>
    <cellStyle name="好_农林水和城市维护标准支出20080505－县区合计_不含人员经费系数" xfId="1016"/>
    <cellStyle name="Total" xfId="1017"/>
    <cellStyle name="Warning Text" xfId="1018"/>
    <cellStyle name="百_NJ09-04" xfId="1019"/>
    <cellStyle name="百_05" xfId="1020"/>
    <cellStyle name="百_NJ09-03" xfId="1021"/>
    <cellStyle name="好_行政(燃修费)_不含人员经费系数_省级财力12.12" xfId="1022"/>
    <cellStyle name="差_2007结算与财力(6.2)_收入汇总" xfId="1023"/>
    <cellStyle name="百_NJ18-34" xfId="1024"/>
    <cellStyle name="百_NJ09-07" xfId="1025"/>
    <cellStyle name="好_财政厅编制用表（2011年报省人大）_2014省级收入及财力12.12（更新后）" xfId="1026"/>
    <cellStyle name="百_NJ17-07" xfId="1027"/>
    <cellStyle name="好_省级明细_副本最新 2" xfId="1028"/>
    <cellStyle name="百_NJ17-11" xfId="1029"/>
    <cellStyle name="好_市辖区测算20080510_民生政策最低支出需求_财力性转移支付2010年预算参考数" xfId="1030"/>
    <cellStyle name="标题 4 2_3.2017全省支出" xfId="1031"/>
    <cellStyle name="百_NJ17-16" xfId="1032"/>
    <cellStyle name="百_NJ17-21" xfId="1033"/>
    <cellStyle name="百_NJ17-27" xfId="1034"/>
    <cellStyle name="百_NJ17-34" xfId="1035"/>
    <cellStyle name="百_NJ17-35" xfId="1036"/>
    <cellStyle name="百_NJ17-36" xfId="1037"/>
    <cellStyle name="差_410927000_台前县" xfId="1038"/>
    <cellStyle name="差_2008年支出调整_财力性转移支付2010年预算参考数" xfId="1039"/>
    <cellStyle name="差_省级明细_Xl0000071 2" xfId="1040"/>
    <cellStyle name="输入 2 4" xfId="1041"/>
    <cellStyle name="差_2010省级行政性收费专项收入批复_收入汇总" xfId="1042"/>
    <cellStyle name="百_NJ17-39" xfId="1043"/>
    <cellStyle name="差_农林水和城市维护标准支出20080505－县区合计_民生政策最低支出需求_财力性转移支付2010年预算参考数" xfId="1044"/>
    <cellStyle name="百_NJ17-47" xfId="1045"/>
    <cellStyle name="百_NJ17-54" xfId="1046"/>
    <cellStyle name="差_卫生(按照总人口测算）—20080416" xfId="1047"/>
    <cellStyle name="好_财政厅编制用表（2011年报省人大）_收入汇总" xfId="1048"/>
    <cellStyle name="百_NJ17-62" xfId="1049"/>
    <cellStyle name="百_NJ18-06" xfId="1050"/>
    <cellStyle name="百_NJ18-11" xfId="1051"/>
    <cellStyle name="差_2012年结算与财力5.3" xfId="1052"/>
    <cellStyle name="百_NJ18-18" xfId="1053"/>
    <cellStyle name="百_NJ18-23" xfId="1054"/>
    <cellStyle name="差_缺口县区测算_2014省级收入及财力12.12（更新后）" xfId="1055"/>
    <cellStyle name="百_NJ18-38" xfId="1056"/>
    <cellStyle name="百_NJ18-43" xfId="1057"/>
    <cellStyle name="差_分县成本差异系数_民生政策最低支出需求_省级财力12.12" xfId="1058"/>
    <cellStyle name="差_12滨州_财力性转移支付2010年预算参考数" xfId="1059"/>
    <cellStyle name="差_市辖区测算20080510_民生政策最低支出需求_省级财力12.12" xfId="1060"/>
    <cellStyle name="差_2007结算与财力(6.2)_基金汇总" xfId="1061"/>
    <cellStyle name="百分比 2" xfId="1062"/>
    <cellStyle name="标题 1 2 2" xfId="1063"/>
    <cellStyle name="好_Book1_2013省级预算附表" xfId="1064"/>
    <cellStyle name="好_省级明细_副本1.2 2" xfId="1065"/>
    <cellStyle name="好_河南省----2009-05-21（补充数据）_基金汇总" xfId="1066"/>
    <cellStyle name="差_2007年结算已定项目对账单 2" xfId="1067"/>
    <cellStyle name="标题 1 2 3" xfId="1068"/>
    <cellStyle name="好_行政(燃修费)_2014省级收入及财力12.12（更新后）" xfId="1069"/>
    <cellStyle name="标题 1 3 2" xfId="1070"/>
    <cellStyle name="标题 2 2 3" xfId="1071"/>
    <cellStyle name="差_省级明细_Xl0000068_收入汇总" xfId="1072"/>
    <cellStyle name="标题 2 2_1.3日 2017年预算草案 - 副本" xfId="1073"/>
    <cellStyle name="好_省级明细_冬梅3_2017年预算草案（债务）" xfId="1074"/>
    <cellStyle name="标题 2 3" xfId="1075"/>
    <cellStyle name="常规 11" xfId="1076"/>
    <cellStyle name="差_财政供养人员" xfId="1077"/>
    <cellStyle name="标题 2 3 2" xfId="1078"/>
    <cellStyle name="差_其他部门(按照总人口测算）—20080416_民生政策最低支出需求" xfId="1079"/>
    <cellStyle name="标题 3 2 2" xfId="1080"/>
    <cellStyle name="差_2013省级预算附表" xfId="1081"/>
    <cellStyle name="标题 3 2 3" xfId="1082"/>
    <cellStyle name="差_行政（人员）_财力性转移支付2010年预算参考数" xfId="1083"/>
    <cellStyle name="差_行政(燃修费)_县市旗测算-新科目（含人口规模效应）_2014省级收入12.2（更新后）" xfId="1084"/>
    <cellStyle name="常规_2012年国有资本经营预算收支总表" xfId="1085"/>
    <cellStyle name="差_20 2007年河南结算单" xfId="1086"/>
    <cellStyle name="标题 3 3" xfId="1087"/>
    <cellStyle name="差_2010年收入预测表（20091218)）_收入汇总" xfId="1088"/>
    <cellStyle name="差_20 2007年河南结算单 2" xfId="1089"/>
    <cellStyle name="差_财力（李处长）_2014省级收入12.2（更新后）" xfId="1090"/>
    <cellStyle name="好_省级明细_冬梅3" xfId="1091"/>
    <cellStyle name="标题 3 3 2" xfId="1092"/>
    <cellStyle name="差_2012-2013年经常性收入预测（1.1新口径）" xfId="1093"/>
    <cellStyle name="好_2006年33甘肃" xfId="1094"/>
    <cellStyle name="标题 3 3_1.3日 2017年预算草案 - 副本" xfId="1095"/>
    <cellStyle name="差_material report in Jul" xfId="1096"/>
    <cellStyle name="标题 3 4" xfId="1097"/>
    <cellStyle name="千位分隔 3" xfId="1098"/>
    <cellStyle name="标题 4 2" xfId="1099"/>
    <cellStyle name="标题 4 2 2" xfId="1100"/>
    <cellStyle name="强调文字颜色 5 2_3.2017全省支出" xfId="1101"/>
    <cellStyle name="标题 4 2 3" xfId="1102"/>
    <cellStyle name="差_县市旗测算-新科目（20080626）_不含人员经费系数_省级财力12.12" xfId="1103"/>
    <cellStyle name="标题 4 3 2" xfId="1104"/>
    <cellStyle name="标题 5 2" xfId="1105"/>
    <cellStyle name="好_2010省对市县转移支付测算表(10-21）_2014省级收入及财力12.12（更新后）" xfId="1106"/>
    <cellStyle name="标题 5 3" xfId="1107"/>
    <cellStyle name="好_平邑_财力性转移支付2010年预算参考数" xfId="1108"/>
    <cellStyle name="好_表一" xfId="1109"/>
    <cellStyle name="标题 5_3.2017全省支出" xfId="1110"/>
    <cellStyle name="标题 6" xfId="1111"/>
    <cellStyle name="好_省级明细_副本1.2_收入汇总" xfId="1112"/>
    <cellStyle name="差_2007年结算已定项目对账单_收入汇总" xfId="1113"/>
    <cellStyle name="标题 6 2" xfId="1114"/>
    <cellStyle name="好_14安徽_2014省级收入及财力12.12（更新后）" xfId="1115"/>
    <cellStyle name="差_复件 复件 2010年预算表格－2010-03-26-（含表间 公式）_省级财力12.12" xfId="1116"/>
    <cellStyle name="好_行政(燃修费)_不含人员经费系数_财力性转移支付2010年预算参考数" xfId="1117"/>
    <cellStyle name="标题 7" xfId="1118"/>
    <cellStyle name="表标题" xfId="1119"/>
    <cellStyle name="差_省电力2008年 工作表_支出汇总" xfId="1120"/>
    <cellStyle name="差_文体广播事业(按照总人口测算）—20080416_不含人员经费系数_省级财力12.12" xfId="1121"/>
    <cellStyle name="差 2" xfId="1122"/>
    <cellStyle name="差_Sheet1_2014省级收入12.2（更新后）" xfId="1123"/>
    <cellStyle name="差 2 2" xfId="1124"/>
    <cellStyle name="差 2 3" xfId="1125"/>
    <cellStyle name="差_2007年中央财政与河南省财政年终决算结算单_2014省级收入及财力12.12（更新后）" xfId="1126"/>
    <cellStyle name="差 2 4" xfId="1127"/>
    <cellStyle name="差 2_3.2017全省支出" xfId="1128"/>
    <cellStyle name="差_人员工资和公用经费_省级财力12.12" xfId="1129"/>
    <cellStyle name="常规 2 2" xfId="1130"/>
    <cellStyle name="差 3" xfId="1131"/>
    <cellStyle name="差 3 2" xfId="1132"/>
    <cellStyle name="差 3 3" xfId="1133"/>
    <cellStyle name="好_2008年财政收支预算草案(1.4)_收入汇总" xfId="1134"/>
    <cellStyle name="差_行政公检法测算_不含人员经费系数_财力性转移支付2010年预算参考数" xfId="1135"/>
    <cellStyle name="差_03昭通" xfId="1136"/>
    <cellStyle name="差_0605石屏县_财力性转移支付2010年预算参考数" xfId="1137"/>
    <cellStyle name="差_县市旗测算20080508_2014省级收入及财力12.12（更新后）" xfId="1138"/>
    <cellStyle name="差_Xl0000336" xfId="1139"/>
    <cellStyle name="差_0605石屏县_省级财力12.12" xfId="1140"/>
    <cellStyle name="差_22湖南_财力性转移支付2010年预算参考数" xfId="1141"/>
    <cellStyle name="差_09黑龙江_2014省级收入12.2（更新后）" xfId="1142"/>
    <cellStyle name="差_09黑龙江_2014省级收入及财力12.12（更新后）" xfId="1143"/>
    <cellStyle name="常规 2_B8E94FC40B22457CE05402082096FAEB" xfId="1144"/>
    <cellStyle name="差_行政公检法测算_县市旗测算-新科目（含人口规模效应）_财力性转移支付2010年预算参考数" xfId="1145"/>
    <cellStyle name="差_09黑龙江_省级财力12.12" xfId="1146"/>
    <cellStyle name="好_33甘肃" xfId="1147"/>
    <cellStyle name="差_1_2014省级收入12.2（更新后）" xfId="1148"/>
    <cellStyle name="差_1_财力性转移支付2010年预算参考数" xfId="1149"/>
    <cellStyle name="差_1_省级财力12.12" xfId="1150"/>
    <cellStyle name="好_省级明细_省级国有资本经营预算表" xfId="1151"/>
    <cellStyle name="好_Book1_2016年结算与财力5.17" xfId="1152"/>
    <cellStyle name="差_1110洱源县" xfId="1153"/>
    <cellStyle name="差_11大理" xfId="1154"/>
    <cellStyle name="差_11大理_2014省级收入及财力12.12（更新后）" xfId="1155"/>
    <cellStyle name="差_11大理_财力性转移支付2010年预算参考数" xfId="1156"/>
    <cellStyle name="差_市辖区测算-新科目（20080626）_县市旗测算-新科目（含人口规模效应）_2014省级收入及财力12.12（更新后）" xfId="1157"/>
    <cellStyle name="差_2009年省对市县转移支付测算表(9.27)" xfId="1158"/>
    <cellStyle name="差_2006年22湖南_2014省级收入12.2（更新后）" xfId="1159"/>
    <cellStyle name="差_12滨州_2014省级收入及财力12.12（更新后）" xfId="1160"/>
    <cellStyle name="好_Xl0000071 2" xfId="1161"/>
    <cellStyle name="差_2008计算资料（8月5）" xfId="1162"/>
    <cellStyle name="差_省级明细_冬梅3 2" xfId="1163"/>
    <cellStyle name="差_12滨州_省级财力12.12" xfId="1164"/>
    <cellStyle name="差_14安徽" xfId="1165"/>
    <cellStyle name="差_14安徽_2014省级收入及财力12.12（更新后）" xfId="1166"/>
    <cellStyle name="差_14安徽_财力性转移支付2010年预算参考数" xfId="1167"/>
    <cellStyle name="好_00省级(打印)" xfId="1168"/>
    <cellStyle name="差_1604月报" xfId="1169"/>
    <cellStyle name="差_测算总表_2014省级收入及财力12.12（更新后）" xfId="1170"/>
    <cellStyle name="差_2" xfId="1171"/>
    <cellStyle name="差_省级明细_代编全省支出预算修改_支出汇总" xfId="1172"/>
    <cellStyle name="差_县区合并测算20080421_财力性转移支付2010年预算参考数" xfId="1173"/>
    <cellStyle name="差_2011年预算表格2010.12.9_基金汇总" xfId="1174"/>
    <cellStyle name="差_汇总表4_财力性转移支付2010年预算参考数" xfId="1175"/>
    <cellStyle name="差_商品交易所2006--2008年税收_基金汇总" xfId="1176"/>
    <cellStyle name="差_2.2017全省收入" xfId="1177"/>
    <cellStyle name="差_安徽 缺口县区测算(地方填报)1" xfId="1178"/>
    <cellStyle name="差_2_2014省级收入及财力12.12（更新后）" xfId="1179"/>
    <cellStyle name="好_2009年结算（最终）_收入汇总" xfId="1180"/>
    <cellStyle name="好_云南省2008年转移支付测算——州市本级考核部分及政策性测算" xfId="1181"/>
    <cellStyle name="差_2_省级财力12.12" xfId="1182"/>
    <cellStyle name="差_2017年预算草案（债务）" xfId="1183"/>
    <cellStyle name="差_Book1_基金汇总" xfId="1184"/>
    <cellStyle name="差_22湖南_2014省级收入12.2（更新后）" xfId="1185"/>
    <cellStyle name="差_20 2007年河南结算单_2013省级预算附表" xfId="1186"/>
    <cellStyle name="差_20 2007年河南结算单_2014省级收入12.2（更新后）" xfId="1187"/>
    <cellStyle name="差_20 2007年河南结算单_2014省级收入及财力12.12（更新后）" xfId="1188"/>
    <cellStyle name="差_20 2007年河南结算单_2017年预算草案（债务）" xfId="1189"/>
    <cellStyle name="差_20 2007年河南结算单_基金汇总" xfId="1190"/>
    <cellStyle name="差_检验表" xfId="1191"/>
    <cellStyle name="差_20 2007年河南结算单_收入汇总" xfId="1192"/>
    <cellStyle name="好_20 2007年河南结算单_附表1-6" xfId="1193"/>
    <cellStyle name="好_教育(按照总人口测算）—20080416_不含人员经费系数" xfId="1194"/>
    <cellStyle name="差_20 2007年河南结算单_支出汇总" xfId="1195"/>
    <cellStyle name="差_2006年22湖南_2014省级收入及财力12.12（更新后）" xfId="1196"/>
    <cellStyle name="差_缺口县区测算(按核定人数)_2014省级收入12.2（更新后）" xfId="1197"/>
    <cellStyle name="差_2006年22湖南_财力性转移支付2010年预算参考数" xfId="1198"/>
    <cellStyle name="差_2006年22湖南_省级财力12.12" xfId="1199"/>
    <cellStyle name="好_河南省----2009-05-21（补充数据）_2014省级收入12.2（更新后）" xfId="1200"/>
    <cellStyle name="差_2006年27重庆_2014省级收入12.2（更新后）" xfId="1201"/>
    <cellStyle name="差_2006年27重庆_财力性转移支付2010年预算参考数" xfId="1202"/>
    <cellStyle name="好_河南省----2009-05-21（补充数据）_省级财力12.12" xfId="1203"/>
    <cellStyle name="差_27重庆" xfId="1204"/>
    <cellStyle name="差_2006年27重庆_省级财力12.12" xfId="1205"/>
    <cellStyle name="好_2007年一般预算支出剔除_财力性转移支付2010年预算参考数" xfId="1206"/>
    <cellStyle name="差_2006年28四川_2014省级收入12.2（更新后）" xfId="1207"/>
    <cellStyle name="好_行政（人员）_民生政策最低支出需求_2014省级收入12.2（更新后）" xfId="1208"/>
    <cellStyle name="差_省级明细_政府性基金人大会表格1稿_支出汇总" xfId="1209"/>
    <cellStyle name="差_2006年28四川_2014省级收入及财力12.12（更新后）" xfId="1210"/>
    <cellStyle name="好_分县成本差异系数_民生政策最低支出需求_省级财力12.12" xfId="1211"/>
    <cellStyle name="差_其他部门(按照总人口测算）—20080416_不含人员经费系数" xfId="1212"/>
    <cellStyle name="差_2006年34青海" xfId="1213"/>
    <cellStyle name="差_其他部门(按照总人口测算）—20080416_不含人员经费系数_2014省级收入及财力12.12（更新后）" xfId="1214"/>
    <cellStyle name="好_分县成本差异系数_财力性转移支付2010年预算参考数" xfId="1215"/>
    <cellStyle name="差_2006年34青海_2014省级收入及财力12.12（更新后）" xfId="1216"/>
    <cellStyle name="差_2006年水利统计指标统计表" xfId="1217"/>
    <cellStyle name="差_2006年水利统计指标统计表_2014省级收入12.2（更新后）" xfId="1218"/>
    <cellStyle name="差_2006年水利统计指标统计表_财力性转移支付2010年预算参考数" xfId="1219"/>
    <cellStyle name="差_2006年水利统计指标统计表_省级财力12.12" xfId="1220"/>
    <cellStyle name="差_2007结算与财力(6.2)_支出汇总" xfId="1221"/>
    <cellStyle name="好_省级明细_副本1.2" xfId="1222"/>
    <cellStyle name="差_2007年结算已定项目对账单" xfId="1223"/>
    <cellStyle name="强调文字颜色 4 2_3.2017全省支出" xfId="1224"/>
    <cellStyle name="差_2007年结算已定项目对账单_2013省级预算附表" xfId="1225"/>
    <cellStyle name="差_2007年一般预算支出剔除" xfId="1226"/>
    <cellStyle name="好_20160105省级2016年预算情况表（最新）_基金汇总" xfId="1227"/>
    <cellStyle name="差_2007年结算已定项目对账单_2014省级收入及财力12.12（更新后）" xfId="1228"/>
    <cellStyle name="差_河南省----2009-05-21（补充数据）_收入汇总" xfId="1229"/>
    <cellStyle name="好_省级明细_副本1.2_2017年预算草案（债务）" xfId="1230"/>
    <cellStyle name="差_2007年结算已定项目对账单_2017年预算草案（债务）" xfId="1231"/>
    <cellStyle name="差_省级明细_Xl0000068 2" xfId="1232"/>
    <cellStyle name="差_2007年结算已定项目对账单_附表1-6" xfId="1233"/>
    <cellStyle name="差_2007年结算已定项目对账单_省级财力12.12" xfId="1234"/>
    <cellStyle name="差_其他部门(按照总人口测算）—20080416" xfId="1235"/>
    <cellStyle name="好_省级明细_副本1.2_支出汇总" xfId="1236"/>
    <cellStyle name="差_2016年预算表格（公式）" xfId="1237"/>
    <cellStyle name="差_2007年结算已定项目对账单_支出汇总" xfId="1238"/>
    <cellStyle name="差_2007年收支情况及2008年收支预计表(汇总表)_2014省级收入及财力12.12（更新后）" xfId="1239"/>
    <cellStyle name="差_2007年收支情况及2008年收支预计表(汇总表)_财力性转移支付2010年预算参考数" xfId="1240"/>
    <cellStyle name="差_Sheet1_2014省级收入及财力12.12（更新后）" xfId="1241"/>
    <cellStyle name="差_2007年收支情况及2008年收支预计表(汇总表)_省级财力12.12" xfId="1242"/>
    <cellStyle name="好_2007结算与财力(6.2)_收入汇总" xfId="1243"/>
    <cellStyle name="差_2007年一般预算支出剔除_2014省级收入12.2（更新后）" xfId="1244"/>
    <cellStyle name="好_20 2007年河南结算单_2017年预算草案（债务）" xfId="1245"/>
    <cellStyle name="差_2007年一般预算支出剔除_2014省级收入及财力12.12（更新后）" xfId="1246"/>
    <cellStyle name="好_县市旗测算-新科目（20080626）_县市旗测算-新科目（含人口规模效应）" xfId="1247"/>
    <cellStyle name="差_2008年支出调整_2014省级收入及财力12.12（更新后）" xfId="1248"/>
    <cellStyle name="好_复件 2012年地方财政公共预算分级平衡情况表（5" xfId="1249"/>
    <cellStyle name="差_方案二" xfId="1250"/>
    <cellStyle name="好_省级明细_6.2017省本级支出" xfId="1251"/>
    <cellStyle name="差_2007年一般预算支出剔除_财力性转移支付2010年预算参考数" xfId="1252"/>
    <cellStyle name="检查单元格 2 3" xfId="1253"/>
    <cellStyle name="差_2007年一般预算支出剔除_省级财力12.12" xfId="1254"/>
    <cellStyle name="差_2007年中央财政与河南省财政年终决算结算单" xfId="1255"/>
    <cellStyle name="差_2011年预算表格2010.12.9_收入汇总" xfId="1256"/>
    <cellStyle name="差_商品交易所2006--2008年税收_收入汇总" xfId="1257"/>
    <cellStyle name="差_2007年中央财政与河南省财政年终决算结算单 2" xfId="1258"/>
    <cellStyle name="差_2007年中央财政与河南省财政年终决算结算单_2013省级预算附表" xfId="1259"/>
    <cellStyle name="差_2007年中央财政与河南省财政年终决算结算单_2014省级收入12.2（更新后）" xfId="1260"/>
    <cellStyle name="好_省级明细_1.3日 2017年预算草案 - 副本" xfId="1261"/>
    <cellStyle name="差_财力（李处长）_省级财力12.12" xfId="1262"/>
    <cellStyle name="差_2007年中央财政与河南省财政年终决算结算单_2017年预算草案（债务）" xfId="1263"/>
    <cellStyle name="差_2007年中央财政与河南省财政年终决算结算单_基金汇总" xfId="1264"/>
    <cellStyle name="差_2007年中央财政与河南省财政年终决算结算单_省级财力12.12" xfId="1265"/>
    <cellStyle name="好_20河南省" xfId="1266"/>
    <cellStyle name="差_2009年结算（最终）_支出汇总" xfId="1267"/>
    <cellStyle name="差_2007年中央财政与河南省财政年终决算结算单_收入汇总" xfId="1268"/>
    <cellStyle name="差_20160105省级2016年预算情况表（最新）" xfId="1269"/>
    <cellStyle name="差_2007年中央财政与河南省财政年终决算结算单_支出汇总" xfId="1270"/>
    <cellStyle name="差_县区合并测算20080423(按照各省比重）_不含人员经费系数_2014省级收入及财力12.12（更新后）" xfId="1271"/>
    <cellStyle name="差_2007一般预算支出口径剔除表_2014省级收入12.2（更新后）" xfId="1272"/>
    <cellStyle name="差_省级明细_23_收入汇总" xfId="1273"/>
    <cellStyle name="差_2007一般预算支出口径剔除表_财力性转移支付2010年预算参考数" xfId="1274"/>
    <cellStyle name="差_县区合并测算20080421_不含人员经费系数_财力性转移支付2010年预算参考数" xfId="1275"/>
    <cellStyle name="差_2008计算资料（8月11日终稿）" xfId="1276"/>
    <cellStyle name="差_2008结算与财力(最终)" xfId="1277"/>
    <cellStyle name="差_2008年财政收支预算草案(1.4)_2017年预算草案（债务）" xfId="1278"/>
    <cellStyle name="差_2008年财政收支预算草案(1.4)_收入汇总" xfId="1279"/>
    <cellStyle name="差_成本差异系数_2014省级收入及财力12.12（更新后）" xfId="1280"/>
    <cellStyle name="差_2008年财政收支预算草案(1.4)_支出汇总" xfId="1281"/>
    <cellStyle name="好_核定人数下发表_2014省级收入及财力12.12（更新后）" xfId="1282"/>
    <cellStyle name="差_2008年全省汇总收支计算表" xfId="1283"/>
    <cellStyle name="差_2008年全省汇总收支计算表_2014省级收入12.2（更新后）" xfId="1284"/>
    <cellStyle name="差_2008年全省汇总收支计算表_2014省级收入及财力12.12（更新后）" xfId="1285"/>
    <cellStyle name="差_2008年全省汇总收支计算表_财力性转移支付2010年预算参考数" xfId="1286"/>
    <cellStyle name="好_核定人数对比_2014省级收入12.2（更新后）" xfId="1287"/>
    <cellStyle name="差_2008年一般预算支出预计" xfId="1288"/>
    <cellStyle name="好_河南省农村义务教育教师绩效工资测算表8-12_2014省级收入及财力12.12（更新后）" xfId="1289"/>
    <cellStyle name="差_2008年预计支出与2007年对比" xfId="1290"/>
    <cellStyle name="差_2008年支出核定" xfId="1291"/>
    <cellStyle name="差_2008年支出调整_省级财力12.12" xfId="1292"/>
    <cellStyle name="好_2010年收入预测表（20091219)）" xfId="1293"/>
    <cellStyle name="差_津补贴保障测算(5.21)_支出汇总" xfId="1294"/>
    <cellStyle name="差_云南 缺口县区测算(地方填报)_财力性转移支付2010年预算参考数" xfId="1295"/>
    <cellStyle name="差_2009年财力测算情况11.19_收入汇总" xfId="1296"/>
    <cellStyle name="差_测算结果_2014省级收入12.2（更新后）" xfId="1297"/>
    <cellStyle name="差_2009年财力测算情况11.19_支出汇总" xfId="1298"/>
    <cellStyle name="差_省级明细_梁蕊要预算局报人大2017年预算草案" xfId="1299"/>
    <cellStyle name="差_成本差异系数_2014省级收入12.2（更新后）" xfId="1300"/>
    <cellStyle name="差_2009年结算（最终）" xfId="1301"/>
    <cellStyle name="差_2009年结算（最终）_收入汇总" xfId="1302"/>
    <cellStyle name="差_省级明细_Xl0000068_2017年预算草案（债务）" xfId="1303"/>
    <cellStyle name="好_省级明细_2016年预算草案1.13_基金汇总" xfId="1304"/>
    <cellStyle name="差_2009年省对市县转移支付测算表(9.27)_2014省级收入12.2（更新后）" xfId="1305"/>
    <cellStyle name="差_2009年省对市县转移支付测算表(9.27)_省级财力12.12" xfId="1306"/>
    <cellStyle name="差_2009年省与市县结算（最终）" xfId="1307"/>
    <cellStyle name="好_分县成本差异系数_不含人员经费系数_2014省级收入12.2（更新后）" xfId="1308"/>
    <cellStyle name="差_2010年收入预测表（20091218)）_基金汇总" xfId="1309"/>
    <cellStyle name="差_县区合并测算20080423(按照各省比重）_县市旗测算-新科目（含人口规模效应）" xfId="1310"/>
    <cellStyle name="差_20河南(财政部2010年县级基本财力测算数据)" xfId="1311"/>
    <cellStyle name="差_2010年收入预测表（20091219)）" xfId="1312"/>
    <cellStyle name="差_2010年收入预测表（20091219)）_基金汇总" xfId="1313"/>
    <cellStyle name="差_青海 缺口县区测算(地方填报)_财力性转移支付2010年预算参考数" xfId="1314"/>
    <cellStyle name="差_重点民生支出需求测算表社保（农村低保）081112" xfId="1315"/>
    <cellStyle name="差_2010年收入预测表（20091230)）" xfId="1316"/>
    <cellStyle name="好_安徽 缺口县区测算(地方填报)1_省级财力12.12" xfId="1317"/>
    <cellStyle name="好_2010省级行政性收费专项收入批复_收入汇总" xfId="1318"/>
    <cellStyle name="差_2010年收入预测表（20091230)）_基金汇总" xfId="1319"/>
    <cellStyle name="差_国有资本经营预算（2011年报省人大）_附表1-6" xfId="1320"/>
    <cellStyle name="差_2010年收入预测表（20091230)）_收入汇总" xfId="1321"/>
    <cellStyle name="差_财政厅编制用表（2011年报省人大）_2017年预算草案（债务）" xfId="1322"/>
    <cellStyle name="差_2010省级行政性收费专项收入批复_支出汇总" xfId="1323"/>
    <cellStyle name="差_20111127汇报附表（8张）" xfId="1324"/>
    <cellStyle name="差_20111127汇报附表（8张）_基金汇总" xfId="1325"/>
    <cellStyle name="好_12滨州_财力性转移支付2010年预算参考数" xfId="1326"/>
    <cellStyle name="差_省电力2008年 工作表" xfId="1327"/>
    <cellStyle name="常规 11 3" xfId="1328"/>
    <cellStyle name="差_20111127汇报附表（8张）_收入汇总" xfId="1329"/>
    <cellStyle name="好_分县成本差异系数_2014省级收入及财力12.12（更新后）" xfId="1330"/>
    <cellStyle name="差_分析缺口率_省级财力12.12" xfId="1331"/>
    <cellStyle name="差_Material reprot In Dec (3)" xfId="1332"/>
    <cellStyle name="差_20111127汇报附表（8张）_支出汇总" xfId="1333"/>
    <cellStyle name="差_2011年全省及省级预计12-31" xfId="1334"/>
    <cellStyle name="差_2011年全省及省级预计2011-12-12" xfId="1335"/>
    <cellStyle name="差_2011年全省及省级预计2011-12-12_基金汇总" xfId="1336"/>
    <cellStyle name="输出 2 2" xfId="1337"/>
    <cellStyle name="差_复件 复件 2010年预算表格－2010-03-26-（含表间 公式）_2014省级收入12.2（更新后）" xfId="1338"/>
    <cellStyle name="好_行政公检法测算_不含人员经费系数_2014省级收入及财力12.12（更新后）" xfId="1339"/>
    <cellStyle name="差_Book1_2013省级预算附表" xfId="1340"/>
    <cellStyle name="差_2011年全省及省级预计2011-12-12_收入汇总" xfId="1341"/>
    <cellStyle name="差_2011年全省及省级预计2011-12-12_支出汇总" xfId="1342"/>
    <cellStyle name="差_2012年国有资本经营预算收支总表" xfId="1343"/>
    <cellStyle name="好_34青海_1_2014省级收入12.2（更新后）" xfId="1344"/>
    <cellStyle name="警告文本 2 2" xfId="1345"/>
    <cellStyle name="差_28四川" xfId="1346"/>
    <cellStyle name="差_2011年预算表格2010.12.9" xfId="1347"/>
    <cellStyle name="差_商品交易所2006--2008年税收" xfId="1348"/>
    <cellStyle name="差_20河南_财力性转移支付2010年预算参考数" xfId="1349"/>
    <cellStyle name="差_2011年预算表格2010.12.9 2" xfId="1350"/>
    <cellStyle name="差_商品交易所2006--2008年税收 2" xfId="1351"/>
    <cellStyle name="好_测算结果_2014省级收入及财力12.12（更新后）" xfId="1352"/>
    <cellStyle name="差_2011年预算表格2010.12.9_2017年预算草案（债务）" xfId="1353"/>
    <cellStyle name="差_商品交易所2006--2008年税收_2017年预算草案（债务）" xfId="1354"/>
    <cellStyle name="差_2011年预算表格2010.12.9_附表1-6" xfId="1355"/>
    <cellStyle name="差_商品交易所2006--2008年税收_附表1-6" xfId="1356"/>
    <cellStyle name="差_Sheet1_省级收入" xfId="1357"/>
    <cellStyle name="好_22湖南" xfId="1358"/>
    <cellStyle name="差_附表_省级财力12.12" xfId="1359"/>
    <cellStyle name="差_2011年预算表格2010.12.9_支出汇总" xfId="1360"/>
    <cellStyle name="差_商品交易所2006--2008年税收_支出汇总" xfId="1361"/>
    <cellStyle name="差_省级明细_代编表" xfId="1362"/>
    <cellStyle name="差_行政公检法测算_县市旗测算-新科目（含人口规模效应）_省级财力12.12" xfId="1363"/>
    <cellStyle name="强调文字颜色 1 4" xfId="1364"/>
    <cellStyle name="差_Book1_2012年省级平衡简表（用）" xfId="1365"/>
    <cellStyle name="差_2011年预算大表11-26" xfId="1366"/>
    <cellStyle name="差_2011年预算大表11-26_2017年预算草案（债务）" xfId="1367"/>
    <cellStyle name="差_行政公检法测算_财力性转移支付2010年预算参考数" xfId="1368"/>
    <cellStyle name="强调文字颜色 1 2 2" xfId="1369"/>
    <cellStyle name="好_省级明细_全省预算代编_支出汇总" xfId="1370"/>
    <cellStyle name="差_2011年预算大表11-26_基金汇总" xfId="1371"/>
    <cellStyle name="好_财力（李处长）_2014省级收入12.2（更新后）" xfId="1372"/>
    <cellStyle name="差_2011年预算大表11-26_收入汇总" xfId="1373"/>
    <cellStyle name="差_2012年省级平衡表" xfId="1374"/>
    <cellStyle name="差_河南省----2009-05-21（补充数据）_基金汇总" xfId="1375"/>
    <cellStyle name="好_2006年34青海_2014省级收入及财力12.12（更新后）" xfId="1376"/>
    <cellStyle name="差_2012年省级一般预算收入计划" xfId="1377"/>
    <cellStyle name="差_20160105省级2016年预算情况表（最新） 2" xfId="1378"/>
    <cellStyle name="好_河南省----2009-05-21（补充数据）_收入汇总" xfId="1379"/>
    <cellStyle name="差_20160105省级2016年预算情况表（最新）_支出汇总" xfId="1380"/>
    <cellStyle name="差_2016年财政专项清理表" xfId="1381"/>
    <cellStyle name="差_县区合并测算20080421_不含人员经费系数_2014省级收入12.2（更新后）" xfId="1382"/>
    <cellStyle name="差_2016年财政总决算生成表全套0417 -平衡表" xfId="1383"/>
    <cellStyle name="好_2006年27重庆_2014省级收入及财力12.12（更新后）" xfId="1384"/>
    <cellStyle name="差_行政（人员）_2014省级收入及财力12.12（更新后）" xfId="1385"/>
    <cellStyle name="差_2016年结算与财力5.17" xfId="1386"/>
    <cellStyle name="差_财政厅编制用表（2011年报省人大）_省级财力12.12" xfId="1387"/>
    <cellStyle name="差_2016省级收入1.3" xfId="1388"/>
    <cellStyle name="差_Xl0000302" xfId="1389"/>
    <cellStyle name="差_20170103省级2017年预算情况表" xfId="1390"/>
    <cellStyle name="差_县区合并测算20080421_县市旗测算-新科目（含人口规模效应）" xfId="1391"/>
    <cellStyle name="好_2008年全省汇总收支计算表_2014省级收入及财力12.12（更新后）" xfId="1392"/>
    <cellStyle name="差_20河南" xfId="1393"/>
    <cellStyle name="差_县区合并测算20080423(按照各省比重）_县市旗测算-新科目（含人口规模效应）_省级财力12.12" xfId="1394"/>
    <cellStyle name="差_20河南(财政部2010年县级基本财力测算数据)_省级财力12.12" xfId="1395"/>
    <cellStyle name="差_20河南_省级财力12.12" xfId="1396"/>
    <cellStyle name="好_2011年预算大表11-26_2017年预算草案（债务）" xfId="1397"/>
    <cellStyle name="差_分析缺口率_2014省级收入12.2（更新后）" xfId="1398"/>
    <cellStyle name="差_20河南省" xfId="1399"/>
    <cellStyle name="差_21.2017年全省基金收入" xfId="1400"/>
    <cellStyle name="差_22.2017年全省基金支出" xfId="1401"/>
    <cellStyle name="好_2011年预算表格2010.12.9_2013省级预算附表" xfId="1402"/>
    <cellStyle name="差_22湖南" xfId="1403"/>
    <cellStyle name="好_530623_2006年县级财政报表附表" xfId="1404"/>
    <cellStyle name="差_27重庆_2014省级收入及财力12.12（更新后）" xfId="1405"/>
    <cellStyle name="差_27重庆_财力性转移支付2010年预算参考数" xfId="1406"/>
    <cellStyle name="差_安徽 缺口县区测算(地方填报)1_2014省级收入12.2（更新后）" xfId="1407"/>
    <cellStyle name="差_27重庆_省级财力12.12" xfId="1408"/>
    <cellStyle name="差_缺口县区测算_财力性转移支付2010年预算参考数" xfId="1409"/>
    <cellStyle name="差_Sheet1_1" xfId="1410"/>
    <cellStyle name="差_检验表（调整后）" xfId="1411"/>
    <cellStyle name="好_14安徽" xfId="1412"/>
    <cellStyle name="差_28四川_财力性转移支付2010年预算参考数" xfId="1413"/>
    <cellStyle name="差_30云南" xfId="1414"/>
    <cellStyle name="差_30云南_1" xfId="1415"/>
    <cellStyle name="差_第五部分(才淼、饶永宏）" xfId="1416"/>
    <cellStyle name="差_县区合并测算20080421_省级财力12.12" xfId="1417"/>
    <cellStyle name="差_汇总表4_省级财力12.12" xfId="1418"/>
    <cellStyle name="强调文字颜色 5 3 2" xfId="1419"/>
    <cellStyle name="差_30云南_1_2014省级收入12.2（更新后）" xfId="1420"/>
    <cellStyle name="差_财政厅编制用表（2011年报省人大）_2013省级预算附表" xfId="1421"/>
    <cellStyle name="差_30云南_1_2014省级收入及财力12.12（更新后）" xfId="1422"/>
    <cellStyle name="差_30云南_1_财力性转移支付2010年预算参考数" xfId="1423"/>
    <cellStyle name="好_省级明细_全省预算代编" xfId="1424"/>
    <cellStyle name="好_河南 缺口县区测算(地方填报)" xfId="1425"/>
    <cellStyle name="差_34青海_1_2014省级收入12.2（更新后）" xfId="1426"/>
    <cellStyle name="差_34青海_1_2014省级收入及财力12.12（更新后）" xfId="1427"/>
    <cellStyle name="好_2012年结余使用" xfId="1428"/>
    <cellStyle name="差_34青海_1_财力性转移支付2010年预算参考数" xfId="1429"/>
    <cellStyle name="好_2006年28四川_2014省级收入12.2（更新后）" xfId="1430"/>
    <cellStyle name="差_34青海_1_省级财力12.12" xfId="1431"/>
    <cellStyle name="差_410927000_台前县_2014省级收入12.2（更新后）" xfId="1432"/>
    <cellStyle name="差_530623_2006年县级财政报表附表" xfId="1433"/>
    <cellStyle name="差_530629_2006年县级财政报表附表" xfId="1434"/>
    <cellStyle name="适中 2 3" xfId="1435"/>
    <cellStyle name="差_县市旗测算-新科目（20080626）" xfId="1436"/>
    <cellStyle name="强调文字颜色 3 2 2" xfId="1437"/>
    <cellStyle name="差_6.2017省本级支出" xfId="1438"/>
    <cellStyle name="差_Book1" xfId="1439"/>
    <cellStyle name="好_2007年收支情况及2008年收支预计表(汇总表)_省级财力12.12" xfId="1440"/>
    <cellStyle name="差_Book1_2012-2013年经常性收入预测（1.1新口径）" xfId="1441"/>
    <cellStyle name="差_中原证券2012年补助（上解）核定表" xfId="1442"/>
    <cellStyle name="差_Book1_2016年结算与财力5.17" xfId="1443"/>
    <cellStyle name="差_Book1_5.2017省本级收入" xfId="1444"/>
    <cellStyle name="差_Book1_财力性转移支付2010年预算参考数" xfId="1445"/>
    <cellStyle name="差_Book1_附表1-6" xfId="1446"/>
    <cellStyle name="差_Xl0000335" xfId="1447"/>
    <cellStyle name="差_Book1_收入汇总" xfId="1448"/>
    <cellStyle name="差_国有资本经营预算（2011年报省人大）_2017年预算草案（债务）" xfId="1449"/>
    <cellStyle name="好_2007一般预算支出口径剔除表_2014省级收入12.2（更新后）" xfId="1450"/>
    <cellStyle name="差_卫生(按照总人口测算）—20080416_民生政策最低支出需求_2014省级收入及财力12.12（更新后）" xfId="1451"/>
    <cellStyle name="好_0605石屏县_2014省级收入及财力12.12（更新后）" xfId="1452"/>
    <cellStyle name="差_Book1_支出汇总" xfId="1453"/>
    <cellStyle name="差_省级明细_6.2017省本级支出" xfId="1454"/>
    <cellStyle name="好_人员工资和公用经费2_财力性转移支付2010年预算参考数" xfId="1455"/>
    <cellStyle name="差_Book2_2014省级收入及财力12.12（更新后）" xfId="1456"/>
    <cellStyle name="好_2007年结算已定项目对账单_2014省级收入12.2（更新后）" xfId="1457"/>
    <cellStyle name="好_财政供养人员" xfId="1458"/>
    <cellStyle name="常规 6 3" xfId="1459"/>
    <cellStyle name="好_文体广播事业(按照总人口测算）—20080416_县市旗测算-新科目（含人口规模效应）" xfId="1460"/>
    <cellStyle name="差_Book2_财力性转移支付2010年预算参考数" xfId="1461"/>
    <cellStyle name="差_卫生部门_2014省级收入12.2（更新后）" xfId="1462"/>
    <cellStyle name="差_Book2_省级财力12.12" xfId="1463"/>
    <cellStyle name="差_material report in Jun" xfId="1464"/>
    <cellStyle name="好_Book1_基金汇总" xfId="1465"/>
    <cellStyle name="差_Material reprot In Dec" xfId="1466"/>
    <cellStyle name="差_Material reprot In Feb (2)" xfId="1467"/>
    <cellStyle name="差_人员工资和公用经费3" xfId="1468"/>
    <cellStyle name="差_Sheet1" xfId="1469"/>
    <cellStyle name="好_30云南_1_财力性转移支付2010年预算参考数" xfId="1470"/>
    <cellStyle name="差_Sheet1_2" xfId="1471"/>
    <cellStyle name="常规_附件：2012年出口退税基数及超基数上解情况表" xfId="1472"/>
    <cellStyle name="差_行政(燃修费)_县市旗测算-新科目（含人口规模效应）_2014省级收入及财力12.12（更新后）" xfId="1473"/>
    <cellStyle name="差_Sheet1_Sheet2" xfId="1474"/>
    <cellStyle name="差_Sheet1_省级财力12.12" xfId="1475"/>
    <cellStyle name="差_附表_2014省级收入及财力12.12（更新后）" xfId="1476"/>
    <cellStyle name="差_Sheet2" xfId="1477"/>
    <cellStyle name="好_Book2_2014省级收入及财力12.12（更新后）" xfId="1478"/>
    <cellStyle name="差_Sheet2_1" xfId="1479"/>
    <cellStyle name="差_Xl0000068_2017年预算草案（债务）" xfId="1480"/>
    <cellStyle name="差_Xl0000071 2" xfId="1481"/>
    <cellStyle name="差_Xl0000071_2017年预算草案（债务）" xfId="1482"/>
    <cellStyle name="差_Xl0000071_基金汇总" xfId="1483"/>
    <cellStyle name="好_material report in Jul" xfId="1484"/>
    <cellStyle name="差_县市旗测算-新科目（20080626）_民生政策最低支出需求_财力性转移支付2010年预算参考数" xfId="1485"/>
    <cellStyle name="差_县市旗测算-新科目（20080626）_不含人员经费系数_2014省级收入12.2（更新后）" xfId="1486"/>
    <cellStyle name="差_Xl0000071_支出汇总" xfId="1487"/>
    <cellStyle name="差_安徽 缺口县区测算(地方填报)1_2014省级收入及财力12.12（更新后）" xfId="1488"/>
    <cellStyle name="好_1" xfId="1489"/>
    <cellStyle name="差_安徽 缺口县区测算(地方填报)1_省级财力12.12" xfId="1490"/>
    <cellStyle name="差_表一_2014省级收入及财力12.12（更新后）" xfId="1491"/>
    <cellStyle name="差_附表_财力性转移支付2010年预算参考数" xfId="1492"/>
    <cellStyle name="差_不含人员经费系数_2014省级收入12.2（更新后）" xfId="1493"/>
    <cellStyle name="好_2007年结算已定项目对账单_2014省级收入及财力12.12（更新后）" xfId="1494"/>
    <cellStyle name="差_不含人员经费系数_省级财力12.12" xfId="1495"/>
    <cellStyle name="差_财力（李处长）" xfId="1496"/>
    <cellStyle name="好_20160105省级2016年预算情况表（最新） 2" xfId="1497"/>
    <cellStyle name="差_财力（李处长）_2014省级收入及财力12.12（更新后）" xfId="1498"/>
    <cellStyle name="差_财力差异计算表(不含非农业区)" xfId="1499"/>
    <cellStyle name="差_财力差异计算表(不含非农业区)_2014省级收入12.2（更新后）" xfId="1500"/>
    <cellStyle name="差_财力差异计算表(不含非农业区)_省级财力12.12" xfId="1501"/>
    <cellStyle name="差_财政供养人员_财力性转移支付2010年预算参考数" xfId="1502"/>
    <cellStyle name="差_财政厅编制用表（2011年报省人大）" xfId="1503"/>
    <cellStyle name="差_财政厅编制用表（2011年报省人大） 2" xfId="1504"/>
    <cellStyle name="好_2011年预算大表11-26_基金汇总" xfId="1505"/>
    <cellStyle name="常规_Xl0000055" xfId="1506"/>
    <cellStyle name="差_财政厅编制用表（2011年报省人大）_2014省级收入及财力12.12（更新后）" xfId="1507"/>
    <cellStyle name="差_财政厅编制用表（2011年报省人大）_附表1-6" xfId="1508"/>
    <cellStyle name="好_20河南(财政部2010年县级基本财力测算数据)_省级财力12.12" xfId="1509"/>
    <cellStyle name="差_测算结果" xfId="1510"/>
    <cellStyle name="差_云南 缺口县区测算(地方填报)_2014省级收入及财力12.12（更新后）" xfId="1511"/>
    <cellStyle name="差_核定人数下发表_财力性转移支付2010年预算参考数" xfId="1512"/>
    <cellStyle name="差_测算结果_2014省级收入及财力12.12（更新后）" xfId="1513"/>
    <cellStyle name="差_测算结果_财力性转移支付2010年预算参考数" xfId="1514"/>
    <cellStyle name="差_测算结果_省级财力12.12" xfId="1515"/>
    <cellStyle name="警告文本 2 3" xfId="1516"/>
    <cellStyle name="差_测算结果汇总" xfId="1517"/>
    <cellStyle name="烹拳_ +Foil &amp; -FOIL &amp; PAPER" xfId="1518"/>
    <cellStyle name="差_测算结果汇总_2014省级收入12.2（更新后）" xfId="1519"/>
    <cellStyle name="差_丽江汇总" xfId="1520"/>
    <cellStyle name="差_测算结果汇总_2014省级收入及财力12.12（更新后）" xfId="1521"/>
    <cellStyle name="好_省电力2008年 工作表 2" xfId="1522"/>
    <cellStyle name="好_津补贴保障测算(5.21)_支出汇总" xfId="1523"/>
    <cellStyle name="差_测算总表_省级财力12.12" xfId="1524"/>
    <cellStyle name="好_省级明细" xfId="1525"/>
    <cellStyle name="差_成本差异系数" xfId="1526"/>
    <cellStyle name="好_2016年财政专项清理表" xfId="1527"/>
    <cellStyle name="差_成本差异系数（含人口规模）_2014省级收入及财力12.12（更新后）" xfId="1528"/>
    <cellStyle name="差_成本差异系数（含人口规模）_省级财力12.12" xfId="1529"/>
    <cellStyle name="差_成本差异系数_财力性转移支付2010年预算参考数" xfId="1530"/>
    <cellStyle name="差_县市旗测算20080508_县市旗测算-新科目（含人口规模效应）_2014省级收入12.2（更新后）" xfId="1531"/>
    <cellStyle name="差_县市旗测算-新科目（20080626）_民生政策最低支出需求_2014省级收入12.2（更新后）" xfId="1532"/>
    <cellStyle name="差_成本差异系数_省级财力12.12" xfId="1533"/>
    <cellStyle name="差_第一部分：综合全" xfId="1534"/>
    <cellStyle name="好_2016-2017全省国资预算" xfId="1535"/>
    <cellStyle name="差_电力公司增值税划转_2014省级收入及财力12.12（更新后）" xfId="1536"/>
    <cellStyle name="好_人员工资和公用经费" xfId="1537"/>
    <cellStyle name="差_电力公司增值税划转_省级财力12.12" xfId="1538"/>
    <cellStyle name="好_省级明细_2016年预算草案1.13_收入汇总" xfId="1539"/>
    <cellStyle name="差_分析缺口率" xfId="1540"/>
    <cellStyle name="差_省级明细_复件 表19（梁蕊发）" xfId="1541"/>
    <cellStyle name="差_分析缺口率_2014省级收入及财力12.12（更新后）" xfId="1542"/>
    <cellStyle name="差_分析缺口率_财力性转移支付2010年预算参考数" xfId="1543"/>
    <cellStyle name="差_省级明细_全省收入代编最新_支出汇总" xfId="1544"/>
    <cellStyle name="差_分县成本差异系数_不含人员经费系数" xfId="1545"/>
    <cellStyle name="强调文字颜色 6 3 2" xfId="1546"/>
    <cellStyle name="差_分县成本差异系数_不含人员经费系数_2014省级收入及财力12.12（更新后）" xfId="1547"/>
    <cellStyle name="差_分县成本差异系数_财力性转移支付2010年预算参考数" xfId="1548"/>
    <cellStyle name="常规 3_2010.10.30" xfId="1549"/>
    <cellStyle name="差_分县成本差异系数_民生政策最低支出需求" xfId="1550"/>
    <cellStyle name="差_分县成本差异系数_民生政策最低支出需求_2014省级收入及财力12.12（更新后）" xfId="1551"/>
    <cellStyle name="差_分县成本差异系数_民生政策最低支出需求_财力性转移支付2010年预算参考数" xfId="1552"/>
    <cellStyle name="好_2006年水利统计指标统计表_2014省级收入12.2（更新后）" xfId="1553"/>
    <cellStyle name="常规 14" xfId="1554"/>
    <cellStyle name="好_省级明细_2016年预算草案1.13 2" xfId="1555"/>
    <cellStyle name="差_附表1-6" xfId="1556"/>
    <cellStyle name="差_复件 复件 2010年预算表格－2010-03-26-（含表间 公式）" xfId="1557"/>
    <cellStyle name="差_省级明细_21.2017年全省基金收入" xfId="1558"/>
    <cellStyle name="差_行政(燃修费)_县市旗测算-新科目（含人口规模效应）_省级财力12.12" xfId="1559"/>
    <cellStyle name="差_国有资本经营预算（2011年报省人大）_基金汇总" xfId="1560"/>
    <cellStyle name="差_国有资本经营预算（2011年报省人大）" xfId="1561"/>
    <cellStyle name="差_国有资本经营预算（2011年报省人大）_2013省级预算附表" xfId="1562"/>
    <cellStyle name="差_国有资本经营预算（2011年报省人大）_2014省级收入及财力12.12（更新后）" xfId="1563"/>
    <cellStyle name="差_行政(燃修费)_县市旗测算-新科目（含人口规模效应）" xfId="1564"/>
    <cellStyle name="差_国有资本经营预算（2011年报省人大）_省级财力12.12" xfId="1565"/>
    <cellStyle name="输出 3 2" xfId="1566"/>
    <cellStyle name="好_03昭通" xfId="1567"/>
    <cellStyle name="差_国有资本经营预算（2011年报省人大）_收入汇总" xfId="1568"/>
    <cellStyle name="差_行政(燃修费)_2014省级收入12.2（更新后）" xfId="1569"/>
    <cellStyle name="差_行政(燃修费)_不含人员经费系数_2014省级收入及财力12.12（更新后）" xfId="1570"/>
    <cellStyle name="差_危改资金测算_省级财力12.12" xfId="1571"/>
    <cellStyle name="差_行政(燃修费)_不含人员经费系数_财力性转移支付2010年预算参考数" xfId="1572"/>
    <cellStyle name="差_县市旗测算20080508_民生政策最低支出需求_省级财力12.12" xfId="1573"/>
    <cellStyle name="差_行政(燃修费)_财力性转移支付2010年预算参考数" xfId="1574"/>
    <cellStyle name="常规 4 3" xfId="1575"/>
    <cellStyle name="差_行政(燃修费)_民生政策最低支出需求_2014省级收入12.2（更新后）" xfId="1576"/>
    <cellStyle name="差_行政(燃修费)_民生政策最低支出需求_2014省级收入及财力12.12（更新后）" xfId="1577"/>
    <cellStyle name="好_行政公检法测算_县市旗测算-新科目（含人口规模效应）_2014省级收入12.2（更新后）" xfId="1578"/>
    <cellStyle name="差_行政(燃修费)_民生政策最低支出需求_财力性转移支付2010年预算参考数" xfId="1579"/>
    <cellStyle name="差_市辖区测算20080510_县市旗测算-新科目（含人口规模效应）_省级财力12.12" xfId="1580"/>
    <cellStyle name="好_分县成本差异系数_民生政策最低支出需求_2014省级收入及财力12.12（更新后）" xfId="1581"/>
    <cellStyle name="差_文体广播事业(按照总人口测算）—20080416_不含人员经费系数" xfId="1582"/>
    <cellStyle name="好_中原证券2012年补助（上解）核定表" xfId="1583"/>
    <cellStyle name="差_行政(燃修费)_民生政策最低支出需求_省级财力12.12" xfId="1584"/>
    <cellStyle name="差_省级收入_1" xfId="1585"/>
    <cellStyle name="差_行政(燃修费)_省级财力12.12" xfId="1586"/>
    <cellStyle name="差_行政（人员）_不含人员经费系数" xfId="1587"/>
    <cellStyle name="差_行政（人员）_不含人员经费系数_2014省级收入12.2（更新后）" xfId="1588"/>
    <cellStyle name="差_行政（人员）_不含人员经费系数_财力性转移支付2010年预算参考数" xfId="1589"/>
    <cellStyle name="差_行政（人员）_不含人员经费系数_省级财力12.12" xfId="1590"/>
    <cellStyle name="差_行政（人员）_民生政策最低支出需求_2014省级收入12.2（更新后）" xfId="1591"/>
    <cellStyle name="差_行政（人员）_民生政策最低支出需求_2014省级收入及财力12.12（更新后）" xfId="1592"/>
    <cellStyle name="差_行政（人员）_民生政策最低支出需求_财力性转移支付2010年预算参考数" xfId="1593"/>
    <cellStyle name="好_2010年收入预测表（20091230)）_收入汇总" xfId="1594"/>
    <cellStyle name="差_行政（人员）_民生政策最低支出需求_省级财力12.12" xfId="1595"/>
    <cellStyle name="常规 23 2" xfId="1596"/>
    <cellStyle name="好_2009全省决算表（批复后）" xfId="1597"/>
    <cellStyle name="差_行政（人员）_省级财力12.12" xfId="1598"/>
    <cellStyle name="差_省级明细_副本最新_基金汇总" xfId="1599"/>
    <cellStyle name="差_行政（人员）_县市旗测算-新科目（含人口规模效应）_2014省级收入12.2（更新后）" xfId="1600"/>
    <cellStyle name="差_行政（人员）_县市旗测算-新科目（含人口规模效应）_2014省级收入及财力12.12（更新后）" xfId="1601"/>
    <cellStyle name="差_收入汇总" xfId="1602"/>
    <cellStyle name="好_20河南(财政部2010年县级基本财力测算数据)" xfId="1603"/>
    <cellStyle name="差_行政（人员）_县市旗测算-新科目（含人口规模效应）_财力性转移支付2010年预算参考数" xfId="1604"/>
    <cellStyle name="差_行政（人员）_县市旗测算-新科目（含人口规模效应）_省级财力12.12" xfId="1605"/>
    <cellStyle name="好_表一_2014省级收入及财力12.12（更新后）" xfId="1606"/>
    <cellStyle name="好_30云南_1_省级财力12.12" xfId="1607"/>
    <cellStyle name="差_行政公检法测算" xfId="1608"/>
    <cellStyle name="差_行政公检法测算_2014省级收入12.2（更新后）" xfId="1609"/>
    <cellStyle name="差_汇总_2014省级收入及财力12.12（更新后）" xfId="1610"/>
    <cellStyle name="差_行政公检法测算_2014省级收入及财力12.12（更新后）" xfId="1611"/>
    <cellStyle name="好_省属监狱人员级别表(驻外)_基金汇总" xfId="1612"/>
    <cellStyle name="差_行政公检法测算_不含人员经费系数" xfId="1613"/>
    <cellStyle name="差_行政公检法测算_不含人员经费系数_2014省级收入12.2（更新后）" xfId="1614"/>
    <cellStyle name="差_行政公检法测算_不含人员经费系数_2014省级收入及财力12.12（更新后）" xfId="1615"/>
    <cellStyle name="输出 3" xfId="1616"/>
    <cellStyle name="差_行政公检法测算_民生政策最低支出需求" xfId="1617"/>
    <cellStyle name="差_行政公检法测算_民生政策最低支出需求_2014省级收入12.2（更新后）" xfId="1618"/>
    <cellStyle name="差_行政公检法测算_民生政策最低支出需求_2014省级收入及财力12.12（更新后）" xfId="1619"/>
    <cellStyle name="差_行政公检法测算_民生政策最低支出需求_财力性转移支付2010年预算参考数" xfId="1620"/>
    <cellStyle name="差_行政公检法测算_民生政策最低支出需求_省级财力12.12" xfId="1621"/>
    <cellStyle name="差_行政公检法测算_省级财力12.12" xfId="1622"/>
    <cellStyle name="差_民生政策最低支出需求_财力性转移支付2010年预算参考数" xfId="1623"/>
    <cellStyle name="差_河南 缺口县区测算(地方填报)" xfId="1624"/>
    <cellStyle name="差_河南 缺口县区测算(地方填报白)" xfId="1625"/>
    <cellStyle name="差_河南 缺口县区测算(地方填报白)_2014省级收入12.2（更新后）" xfId="1626"/>
    <cellStyle name="差_河南 缺口县区测算(地方填报白)_2014省级收入及财力12.12（更新后）" xfId="1627"/>
    <cellStyle name="好_市辖区测算-新科目（20080626）_民生政策最低支出需求" xfId="1628"/>
    <cellStyle name="差_河南 缺口县区测算(地方填报白)_财力性转移支付2010年预算参考数" xfId="1629"/>
    <cellStyle name="好_2.2017全省收入" xfId="1630"/>
    <cellStyle name="差_河南 缺口县区测算(地方填报白)_省级财力12.12" xfId="1631"/>
    <cellStyle name="差_县市旗测算-新科目（20080626）_县市旗测算-新科目（含人口规模效应）_2014省级收入12.2（更新后）" xfId="1632"/>
    <cellStyle name="差_河南省----2009-05-21（补充数据）" xfId="1633"/>
    <cellStyle name="差_云南 缺口县区测算(地方填报)_2014省级收入12.2（更新后）" xfId="1634"/>
    <cellStyle name="差_河南省----2009-05-21（补充数据）_2013省级预算附表" xfId="1635"/>
    <cellStyle name="差_河南省----2009-05-21（补充数据）_2014省级收入12.2（更新后）" xfId="1636"/>
    <cellStyle name="差_河南省----2009-05-21（补充数据）_附表1-6" xfId="1637"/>
    <cellStyle name="差_河南省----2009-05-21（补充数据）_支出汇总" xfId="1638"/>
    <cellStyle name="差_其他部门(按照总人口测算）—20080416_2014省级收入12.2（更新后）" xfId="1639"/>
    <cellStyle name="差_河南省农村义务教育教师绩效工资测算表8-12_2014省级收入12.2（更新后）" xfId="1640"/>
    <cellStyle name="差_河南省农村义务教育教师绩效工资测算表8-12_2014省级收入及财力12.12（更新后）" xfId="1641"/>
    <cellStyle name="差_核定人数对比" xfId="1642"/>
    <cellStyle name="常规 9" xfId="1643"/>
    <cellStyle name="差_核定人数对比_2014省级收入12.2（更新后）" xfId="1644"/>
    <cellStyle name="差_核定人数对比_2014省级收入及财力12.12（更新后）" xfId="1645"/>
    <cellStyle name="差_核定人数对比_省级财力12.12" xfId="1646"/>
    <cellStyle name="常规 6" xfId="1647"/>
    <cellStyle name="差_省级明细_Xl0000071_支出汇总" xfId="1648"/>
    <cellStyle name="差_核定人数下发表_2014省级收入12.2（更新后）" xfId="1649"/>
    <cellStyle name="差_核定人数下发表_省级财力12.12" xfId="1650"/>
    <cellStyle name="好_2010年收入预测表（20091218)）_收入汇总" xfId="1651"/>
    <cellStyle name="差_汇总_2014省级收入12.2（更新后）" xfId="1652"/>
    <cellStyle name="差_汇总_省级财力12.12" xfId="1653"/>
    <cellStyle name="差_汇总表" xfId="1654"/>
    <cellStyle name="差_汇总表_2014省级收入12.2（更新后）" xfId="1655"/>
    <cellStyle name="差_汇总表_2014省级收入及财力12.12（更新后）" xfId="1656"/>
    <cellStyle name="差_云南 缺口县区测算(地方填报)" xfId="1657"/>
    <cellStyle name="差_汇总表_财力性转移支付2010年预算参考数" xfId="1658"/>
    <cellStyle name="差_县区合并测算20080423(按照各省比重）_不含人员经费系数_2014省级收入12.2（更新后）" xfId="1659"/>
    <cellStyle name="差_县区合并测算20080421" xfId="1660"/>
    <cellStyle name="差_汇总表4" xfId="1661"/>
    <cellStyle name="差_县区合并测算20080421_2014省级收入12.2（更新后）" xfId="1662"/>
    <cellStyle name="差_汇总表4_2014省级收入12.2（更新后）" xfId="1663"/>
    <cellStyle name="差_县区合并测算20080421_2014省级收入及财力12.12（更新后）" xfId="1664"/>
    <cellStyle name="差_汇总表4_2014省级收入及财力12.12（更新后）" xfId="1665"/>
    <cellStyle name="分级显示行_1_13区汇总" xfId="1666"/>
    <cellStyle name="差_汇总-县级财政报表附表" xfId="1667"/>
    <cellStyle name="差_教育(按照总人口测算）—20080416_2014省级收入及财力12.12（更新后）" xfId="1668"/>
    <cellStyle name="差_教育(按照总人口测算）—20080416_不含人员经费系数" xfId="1669"/>
    <cellStyle name="差_教育(按照总人口测算）—20080416_不含人员经费系数_2014省级收入及财力12.12（更新后）" xfId="1670"/>
    <cellStyle name="差_教育(按照总人口测算）—20080416_财力性转移支付2010年预算参考数" xfId="1671"/>
    <cellStyle name="差_教育(按照总人口测算）—20080416_民生政策最低支出需求" xfId="1672"/>
    <cellStyle name="差_教育(按照总人口测算）—20080416_民生政策最低支出需求_2014省级收入12.2（更新后）" xfId="1673"/>
    <cellStyle name="差_缺口县区测算(按2007支出增长25%测算)_省级财力12.12" xfId="1674"/>
    <cellStyle name="好_教育(按照总人口测算）—20080416_民生政策最低支出需求" xfId="1675"/>
    <cellStyle name="差_教育(按照总人口测算）—20080416_民生政策最低支出需求_2014省级收入及财力12.12（更新后）" xfId="1676"/>
    <cellStyle name="好_市辖区测算-新科目（20080626）_不含人员经费系数" xfId="1677"/>
    <cellStyle name="差_教育(按照总人口测算）—20080416_民生政策最低支出需求_财力性转移支付2010年预算参考数" xfId="1678"/>
    <cellStyle name="差_教育(按照总人口测算）—20080416_民生政策最低支出需求_省级财力12.12" xfId="1679"/>
    <cellStyle name="好_2_2014省级收入及财力12.12（更新后）" xfId="1680"/>
    <cellStyle name="差_省电力2008年 工作表_2014省级收入12.2（更新后）" xfId="1681"/>
    <cellStyle name="差_教育(按照总人口测算）—20080416_省级财力12.12" xfId="1682"/>
    <cellStyle name="差_教育(按照总人口测算）—20080416_县市旗测算-新科目（含人口规模效应）" xfId="1683"/>
    <cellStyle name="差_教育(按照总人口测算）—20080416_县市旗测算-新科目（含人口规模效应）_2014省级收入12.2（更新后）" xfId="1684"/>
    <cellStyle name="差_农林水和城市维护标准支出20080505－县区合计_民生政策最低支出需求" xfId="1685"/>
    <cellStyle name="差_卫生(按照总人口测算）—20080416_县市旗测算-新科目（含人口规模效应）_财力性转移支付2010年预算参考数" xfId="1686"/>
    <cellStyle name="差_教育(按照总人口测算）—20080416_县市旗测算-新科目（含人口规模效应）_2014省级收入及财力12.12（更新后）" xfId="1687"/>
    <cellStyle name="好_2016省级收入1.3" xfId="1688"/>
    <cellStyle name="差_教育(按照总人口测算）—20080416_县市旗测算-新科目（含人口规模效应）_省级财力12.12" xfId="1689"/>
    <cellStyle name="差_津补贴保障测算（2010.3.19）" xfId="1690"/>
    <cellStyle name="差_津补贴保障测算（2010.3.19）_2014省级收入12.2（更新后）" xfId="1691"/>
    <cellStyle name="差_市辖区测算-新科目（20080626）" xfId="1692"/>
    <cellStyle name="差_津补贴保障测算（2010.3.19）_2014省级收入及财力12.12（更新后）" xfId="1693"/>
    <cellStyle name="差_津补贴保障测算（2010.3.19）_省级财力12.12" xfId="1694"/>
    <cellStyle name="好_material report in May" xfId="1695"/>
    <cellStyle name="差_津补贴保障测算(5.21)" xfId="1696"/>
    <cellStyle name="好_行政（人员）_县市旗测算-新科目（含人口规模效应）_财力性转移支付2010年预算参考数" xfId="1697"/>
    <cellStyle name="差_津补贴保障测算(5.21)_基金汇总" xfId="1698"/>
    <cellStyle name="差_津补贴保障测算(5.21)_收入汇总" xfId="1699"/>
    <cellStyle name="好_2011年预算大表11-26 2" xfId="1700"/>
    <cellStyle name="差_民生政策最低支出需求" xfId="1701"/>
    <cellStyle name="差_民生政策最低支出需求_2014省级收入12.2（更新后）" xfId="1702"/>
    <cellStyle name="差_民生政策最低支出需求_2014省级收入及财力12.12（更新后）" xfId="1703"/>
    <cellStyle name="差_缺口县区测算（11.13）_财力性转移支付2010年预算参考数" xfId="1704"/>
    <cellStyle name="差_民生政策最低支出需求_省级财力12.12" xfId="1705"/>
    <cellStyle name="好_省级支出_1" xfId="1706"/>
    <cellStyle name="常规 4 5" xfId="1707"/>
    <cellStyle name="差_农林水和城市维护标准支出20080505－县区合计" xfId="1708"/>
    <cellStyle name="差_农林水和城市维护标准支出20080505－县区合计_2014省级收入及财力12.12（更新后）" xfId="1709"/>
    <cellStyle name="差_农林水和城市维护标准支出20080505－县区合计_不含人员经费系数" xfId="1710"/>
    <cellStyle name="差_省级明细_基金汇总" xfId="1711"/>
    <cellStyle name="差_总人口" xfId="1712"/>
    <cellStyle name="差_农林水和城市维护标准支出20080505－县区合计_不含人员经费系数_2014省级收入12.2（更新后）" xfId="1713"/>
    <cellStyle name="差_县区合并测算20080423(按照各省比重）_财力性转移支付2010年预算参考数" xfId="1714"/>
    <cellStyle name="差_总人口_2014省级收入12.2（更新后）" xfId="1715"/>
    <cellStyle name="好_2011年全省及省级预计2011-12-12" xfId="1716"/>
    <cellStyle name="好_河南 缺口县区测算(地方填报白)_2014省级收入12.2（更新后）" xfId="1717"/>
    <cellStyle name="差_农林水和城市维护标准支出20080505－县区合计_不含人员经费系数_2014省级收入及财力12.12（更新后）" xfId="1718"/>
    <cellStyle name="差_缺口县区测算(按2007支出增长25%测算)_财力性转移支付2010年预算参考数" xfId="1719"/>
    <cellStyle name="差_总人口_2014省级收入及财力12.12（更新后）" xfId="1720"/>
    <cellStyle name="差_农林水和城市维护标准支出20080505－县区合计_不含人员经费系数_财力性转移支付2010年预算参考数" xfId="1721"/>
    <cellStyle name="差_总人口_财力性转移支付2010年预算参考数" xfId="1722"/>
    <cellStyle name="差_农林水和城市维护标准支出20080505－县区合计_不含人员经费系数_省级财力12.12" xfId="1723"/>
    <cellStyle name="差_总人口_省级财力12.12" xfId="1724"/>
    <cellStyle name="差_农林水和城市维护标准支出20080505－县区合计_民生政策最低支出需求_2014省级收入及财力12.12（更新后）" xfId="1725"/>
    <cellStyle name="差_农林水和城市维护标准支出20080505－县区合计_省级财力12.12" xfId="1726"/>
    <cellStyle name="差_农林水和城市维护标准支出20080505－县区合计_县市旗测算-新科目（含人口规模效应）_2014省级收入12.2（更新后）" xfId="1727"/>
    <cellStyle name="差_农林水和城市维护标准支出20080505－县区合计_县市旗测算-新科目（含人口规模效应）_2014省级收入及财力12.12（更新后）" xfId="1728"/>
    <cellStyle name="差_农林水和城市维护标准支出20080505－县区合计_县市旗测算-新科目（含人口规模效应）_财力性转移支付2010年预算参考数" xfId="1729"/>
    <cellStyle name="好_县市旗测算-新科目（20080626）_民生政策最低支出需求_财力性转移支付2010年预算参考数" xfId="1730"/>
    <cellStyle name="差_农林水和城市维护标准支出20080505－县区合计_县市旗测算-新科目（含人口规模效应）_省级财力12.12" xfId="1731"/>
    <cellStyle name="差_平邑" xfId="1732"/>
    <cellStyle name="差_平邑_2014省级收入12.2（更新后）" xfId="1733"/>
    <cellStyle name="好_2007年收支情况及2008年收支预计表(汇总表)" xfId="1734"/>
    <cellStyle name="好_方案二" xfId="1735"/>
    <cellStyle name="差_平邑_省级财力12.12" xfId="1736"/>
    <cellStyle name="差_其他部门(按照总人口测算）—20080416_2014省级收入及财力12.12（更新后）" xfId="1737"/>
    <cellStyle name="差_省级明细_政府性基金人大会表格1稿 2" xfId="1738"/>
    <cellStyle name="差_下文_2014省级收入及财力12.12（更新后）" xfId="1739"/>
    <cellStyle name="差_其他部门(按照总人口测算）—20080416_民生政策最低支出需求_财力性转移支付2010年预算参考数" xfId="1740"/>
    <cellStyle name="差_其他部门(按照总人口测算）—20080416_民生政策最低支出需求_省级财力12.12" xfId="1741"/>
    <cellStyle name="差_其他部门(按照总人口测算）—20080416_省级财力12.12" xfId="1742"/>
    <cellStyle name="差_其他部门(按照总人口测算）—20080416_县市旗测算-新科目（含人口规模效应）" xfId="1743"/>
    <cellStyle name="差_其他部门(按照总人口测算）—20080416_县市旗测算-新科目（含人口规模效应）_2014省级收入12.2（更新后）" xfId="1744"/>
    <cellStyle name="差_其他部门(按照总人口测算）—20080416_县市旗测算-新科目（含人口规模效应）_2014省级收入及财力12.12（更新后）" xfId="1745"/>
    <cellStyle name="好_2006年水利统计指标统计表" xfId="1746"/>
    <cellStyle name="差_支出汇总" xfId="1747"/>
    <cellStyle name="差_其他部门(按照总人口测算）—20080416_县市旗测算-新科目（含人口规模效应）_财力性转移支付2010年预算参考数" xfId="1748"/>
    <cellStyle name="差_青海 缺口县区测算(地方填报)_2014省级收入12.2（更新后）" xfId="1749"/>
    <cellStyle name="差_青海 缺口县区测算(地方填报)_2014省级收入及财力12.12（更新后）" xfId="1750"/>
    <cellStyle name="好_2006年水利统计指标统计表_财力性转移支付2010年预算参考数" xfId="1751"/>
    <cellStyle name="差_全省基金收入" xfId="1752"/>
    <cellStyle name="差_全省基金收支" xfId="1753"/>
    <cellStyle name="差_缺口县区测算" xfId="1754"/>
    <cellStyle name="差_缺口县区测算（11.13）" xfId="1755"/>
    <cellStyle name="好_2009年省对市县转移支付测算表(9.27)_2014省级收入及财力12.12（更新后）" xfId="1756"/>
    <cellStyle name="통화 [0]_BOILER-CO1" xfId="1757"/>
    <cellStyle name="好_省级明细_Xl0000071 2" xfId="1758"/>
    <cellStyle name="差_缺口县区测算（11.13）_2014省级收入及财力12.12（更新后）" xfId="1759"/>
    <cellStyle name="好_商品交易所2006--2008年税收_收入汇总" xfId="1760"/>
    <cellStyle name="好_2011年预算表格2010.12.9_收入汇总" xfId="1761"/>
    <cellStyle name="差_缺口县区测算（11.13）_省级财力12.12" xfId="1762"/>
    <cellStyle name="差_缺口县区测算(按2007支出增长25%测算)" xfId="1763"/>
    <cellStyle name="差_缺口县区测算(按2007支出增长25%测算)_2014省级收入12.2（更新后）" xfId="1764"/>
    <cellStyle name="差_缺口县区测算(按2007支出增长25%测算)_2014省级收入及财力12.12（更新后）" xfId="1765"/>
    <cellStyle name="好_2010省对市县转移支付测算表(10-21）_2014省级收入12.2（更新后）" xfId="1766"/>
    <cellStyle name="差_缺口县区测算(按核定人数)" xfId="1767"/>
    <cellStyle name="差_缺口县区测算(按核定人数)_2014省级收入及财力12.12（更新后）" xfId="1768"/>
    <cellStyle name="常规 6_1.3日 2017年预算草案 - 副本" xfId="1769"/>
    <cellStyle name="差_缺口县区测算(按核定人数)_省级财力12.12" xfId="1770"/>
    <cellStyle name="差_缺口县区测算(财政部标准)_财力性转移支付2010年预算参考数" xfId="1771"/>
    <cellStyle name="好_2010年收入预测表（20091219)）_支出汇总" xfId="1772"/>
    <cellStyle name="差_缺口县区测算_省级财力12.12" xfId="1773"/>
    <cellStyle name="好_丽江汇总" xfId="1774"/>
    <cellStyle name="差_缺口消化情况" xfId="1775"/>
    <cellStyle name="好_2010省级行政性收费专项收入批复" xfId="1776"/>
    <cellStyle name="差_缺口消化情况_2014省级收入12.2（更新后）" xfId="1777"/>
    <cellStyle name="强调文字颜色 3 3 2" xfId="1778"/>
    <cellStyle name="差_缺口消化情况_2014省级收入及财力12.12（更新后）" xfId="1779"/>
    <cellStyle name="差_缺口消化情况_省级财力12.12" xfId="1780"/>
    <cellStyle name="好_2007年结算已定项目对账单_2013省级预算附表" xfId="1781"/>
    <cellStyle name="好_其他部门(按照总人口测算）—20080416_财力性转移支付2010年预算参考数" xfId="1782"/>
    <cellStyle name="差_人员工资和公用经费" xfId="1783"/>
    <cellStyle name="好_2006年34青海_省级财力12.12" xfId="1784"/>
    <cellStyle name="差_人员工资和公用经费2" xfId="1785"/>
    <cellStyle name="千位分隔[0] 3" xfId="1786"/>
    <cellStyle name="差_人员工资和公用经费2_2014省级收入及财力12.12（更新后）" xfId="1787"/>
    <cellStyle name="差_人员工资和公用经费2_财力性转移支付2010年预算参考数" xfId="1788"/>
    <cellStyle name="差_人员工资和公用经费3_2014省级收入12.2（更新后）" xfId="1789"/>
    <cellStyle name="差_人员工资和公用经费3_2014省级收入及财力12.12（更新后）" xfId="1790"/>
    <cellStyle name="差_人员工资和公用经费3_省级财力12.12" xfId="1791"/>
    <cellStyle name="常规 18" xfId="1792"/>
    <cellStyle name="常规 23" xfId="1793"/>
    <cellStyle name="差_山东省民生支出标准" xfId="1794"/>
    <cellStyle name="好_2007年一般预算支出剔除_2014省级收入及财力12.12（更新后）" xfId="1795"/>
    <cellStyle name="差_山东省民生支出标准_2014省级收入12.2（更新后）" xfId="1796"/>
    <cellStyle name="差_山东省民生支出标准_2014省级收入及财力12.12（更新后）" xfId="1797"/>
    <cellStyle name="差_山东省民生支出标准_财力性转移支付2010年预算参考数" xfId="1798"/>
    <cellStyle name="好_缺口消化情况" xfId="1799"/>
    <cellStyle name="差_山东省民生支出标准_省级财力12.12" xfId="1800"/>
    <cellStyle name="差_省电力2008年 工作表 2" xfId="1801"/>
    <cellStyle name="差_省电力2008年 工作表_2013省级预算附表" xfId="1802"/>
    <cellStyle name="差_省电力2008年 工作表_2017年预算草案（债务）" xfId="1803"/>
    <cellStyle name="好_复件 2012年地方财政公共预算分级平衡情况表" xfId="1804"/>
    <cellStyle name="差_省电力2008年 工作表_基金汇总" xfId="1805"/>
    <cellStyle name="差_县市旗测算-新科目（20080627）_民生政策最低支出需求_2014省级收入12.2（更新后）" xfId="1806"/>
    <cellStyle name="好_复件 复件 2010年预算表格－2010-03-26-（含表间 公式）_省级财力12.12" xfId="1807"/>
    <cellStyle name="差_省电力2008年 工作表_收入汇总" xfId="1808"/>
    <cellStyle name="差_省级明细_2.2017全省收入" xfId="1809"/>
    <cellStyle name="差_省级明细_2016-2017全省国资预算" xfId="1810"/>
    <cellStyle name="好_河南 缺口县区测算(地方填报)_财力性转移支付2010年预算参考数" xfId="1811"/>
    <cellStyle name="差_省级明细_2016年预算草案1.13" xfId="1812"/>
    <cellStyle name="差_省级明细_2016年预算草案1.13 2" xfId="1813"/>
    <cellStyle name="差_省级明细_2016年预算草案1.13_2017年预算草案（债务）" xfId="1814"/>
    <cellStyle name="差_省级明细_2016年预算草案1.13_基金汇总" xfId="1815"/>
    <cellStyle name="差_省级明细_20171207-2018年预算草案" xfId="1816"/>
    <cellStyle name="差_省级明细_2017年预算草案1.4" xfId="1817"/>
    <cellStyle name="差_省级明细_23" xfId="1818"/>
    <cellStyle name="好_28四川_2014省级收入及财力12.12（更新后）" xfId="1819"/>
    <cellStyle name="差_省级明细_23 2" xfId="1820"/>
    <cellStyle name="好_1110洱源县" xfId="1821"/>
    <cellStyle name="差_省级明细_23_2017年预算草案（债务）" xfId="1822"/>
    <cellStyle name="好_2009年结算（最终）" xfId="1823"/>
    <cellStyle name="差_省级明细_收入汇总" xfId="1824"/>
    <cellStyle name="好_卫生(按照总人口测算）—20080416_县市旗测算-新科目（含人口规模效应）" xfId="1825"/>
    <cellStyle name="差_省级明细_23_基金汇总" xfId="1826"/>
    <cellStyle name="好_县区合并测算20080421_民生政策最低支出需求" xfId="1827"/>
    <cellStyle name="好_省级明细_2016年预算草案1.13" xfId="1828"/>
    <cellStyle name="差_省级明细_23_支出汇总" xfId="1829"/>
    <cellStyle name="差_省级明细_3.2017全省支出" xfId="1830"/>
    <cellStyle name="差_省级明细_5.2017省本级收入" xfId="1831"/>
    <cellStyle name="差_省级明细_Book1" xfId="1832"/>
    <cellStyle name="好_34青海_财力性转移支付2010年预算参考数" xfId="1833"/>
    <cellStyle name="差_省级明细_Book1 2" xfId="1834"/>
    <cellStyle name="差_省级明细_Book1_2017年预算草案（债务）" xfId="1835"/>
    <cellStyle name="好_2011年预算大表11-26_收入汇总" xfId="1836"/>
    <cellStyle name="注释 2_1.3日 2017年预算草案 - 副本" xfId="1837"/>
    <cellStyle name="差_省级明细_Book1_基金汇总" xfId="1838"/>
    <cellStyle name="差_县区合并测算20080423(按照各省比重）_不含人员经费系数_省级财力12.12" xfId="1839"/>
    <cellStyle name="差_省级明细_Book1_收入汇总" xfId="1840"/>
    <cellStyle name="计算 2" xfId="1841"/>
    <cellStyle name="好_商品交易所2006--2008年税收_基金汇总" xfId="1842"/>
    <cellStyle name="好_2011年预算表格2010.12.9_基金汇总" xfId="1843"/>
    <cellStyle name="好_20160105省级2016年预算情况表（最新）_收入汇总" xfId="1844"/>
    <cellStyle name="差_省级明细_Book1_支出汇总" xfId="1845"/>
    <cellStyle name="差_省级明细_Book3" xfId="1846"/>
    <cellStyle name="差_省级明细_Xl0000068" xfId="1847"/>
    <cellStyle name="差_省级明细_Xl0000068_基金汇总" xfId="1848"/>
    <cellStyle name="常规 5 3" xfId="1849"/>
    <cellStyle name="好_20111127汇报附表（8张）_基金汇总" xfId="1850"/>
    <cellStyle name="差_省级明细_Xl0000068_支出汇总" xfId="1851"/>
    <cellStyle name="千位分隔[0] 2" xfId="1852"/>
    <cellStyle name="常规 11_02支出需求及缺口县测算情况" xfId="1853"/>
    <cellStyle name="差_省级明细_Xl0000071" xfId="1854"/>
    <cellStyle name="差_省级明细_基金最新_2017年预算草案（债务）" xfId="1855"/>
    <cellStyle name="差_省级明细_Xl0000071_基金汇总" xfId="1856"/>
    <cellStyle name="差_文体广播事业(按照总人口测算）—20080416_省级财力12.12" xfId="1857"/>
    <cellStyle name="差_县市旗测算-新科目（20080627）_2014省级收入12.2（更新后）" xfId="1858"/>
    <cellStyle name="差_省级明细_表六七" xfId="1859"/>
    <cellStyle name="差_省级明细_代编全省支出预算修改" xfId="1860"/>
    <cellStyle name="差_省级明细_代编全省支出预算修改_2017年预算草案（债务）" xfId="1861"/>
    <cellStyle name="差_卫生(按照总人口测算）—20080416_县市旗测算-新科目（含人口规模效应）" xfId="1862"/>
    <cellStyle name="差_省级明细_代编全省支出预算修改_收入汇总" xfId="1863"/>
    <cellStyle name="好_Xl0000071" xfId="1864"/>
    <cellStyle name="差_省级明细_冬梅3" xfId="1865"/>
    <cellStyle name="好_2012-2013年经常性收入预测（1.1新口径）" xfId="1866"/>
    <cellStyle name="好_Xl0000071_2017年预算草案（债务）" xfId="1867"/>
    <cellStyle name="差_省级明细_冬梅3_2017年预算草案（债务）" xfId="1868"/>
    <cellStyle name="好_Xl0000071_支出汇总" xfId="1869"/>
    <cellStyle name="差_省级明细_冬梅3_支出汇总" xfId="1870"/>
    <cellStyle name="好_省级明细_23" xfId="1871"/>
    <cellStyle name="差_省级明细_副本1.2" xfId="1872"/>
    <cellStyle name="好_省级明细_23_2017年预算草案（债务）" xfId="1873"/>
    <cellStyle name="差_省级明细_副本1.2_2017年预算草案（债务）" xfId="1874"/>
    <cellStyle name="差_卫生(按照总人口测算）—20080416_县市旗测算-新科目（含人口规模效应）_2014省级收入及财力12.12（更新后）" xfId="1875"/>
    <cellStyle name="好_省级明细_23_收入汇总" xfId="1876"/>
    <cellStyle name="差_省级明细_副本1.2_收入汇总" xfId="1877"/>
    <cellStyle name="好_省级明细_23_支出汇总" xfId="1878"/>
    <cellStyle name="差_省级明细_副本1.2_支出汇总" xfId="1879"/>
    <cellStyle name="好_2008年财政收支预算草案(1.4) 2" xfId="1880"/>
    <cellStyle name="好_县区合并测算20080423(按照各省比重）" xfId="1881"/>
    <cellStyle name="好_省级明细_Xl0000071_基金汇总" xfId="1882"/>
    <cellStyle name="差_省级明细_基金最新_收入汇总" xfId="1883"/>
    <cellStyle name="差_省级明细_副本最新" xfId="1884"/>
    <cellStyle name="差_省级明细_副本最新 2" xfId="1885"/>
    <cellStyle name="差_省级明细_副本最新_2017年预算草案（债务）" xfId="1886"/>
    <cellStyle name="差_省级明细_副本最新_收入汇总" xfId="1887"/>
    <cellStyle name="差_省级明细_副本最新_支出汇总" xfId="1888"/>
    <cellStyle name="差_省级明细_基金表" xfId="1889"/>
    <cellStyle name="差_省级明细_基金最新" xfId="1890"/>
    <cellStyle name="差_省级明细_基金最新_基金汇总" xfId="1891"/>
    <cellStyle name="差_省级明细_基金最新_支出汇总" xfId="1892"/>
    <cellStyle name="差_省级明细_基金最终修改支出" xfId="1893"/>
    <cellStyle name="差_省级明细_全省收入代编最新" xfId="1894"/>
    <cellStyle name="差_省级明细_全省收入代编最新 2" xfId="1895"/>
    <cellStyle name="差_省级明细_全省收入代编最新_2017年预算草案（债务）" xfId="1896"/>
    <cellStyle name="好_行政（人员）_县市旗测算-新科目（含人口规模效应）" xfId="1897"/>
    <cellStyle name="好_分析缺口率_2014省级收入及财力12.12（更新后）" xfId="1898"/>
    <cellStyle name="差_省级明细_全省收入代编最新_基金汇总" xfId="1899"/>
    <cellStyle name="差_省级明细_全省收入代编最新_收入汇总" xfId="1900"/>
    <cellStyle name="好_省级国有资本经营预算表" xfId="1901"/>
    <cellStyle name="好_12滨州_省级财力12.12" xfId="1902"/>
    <cellStyle name="差_省级明细_全省预算代编_收入汇总" xfId="1903"/>
    <cellStyle name="差_省级明细_全省预算代编_支出汇总" xfId="1904"/>
    <cellStyle name="差_省级明细_社保2017年预算草案1.3" xfId="1905"/>
    <cellStyle name="差_省级明细_省级国有资本经营预算表" xfId="1906"/>
    <cellStyle name="差_省级明细_政府性基金人大会表格1稿" xfId="1907"/>
    <cellStyle name="差_省级明细_政府性基金人大会表格1稿_基金汇总" xfId="1908"/>
    <cellStyle name="差_省级明细_政府性基金人大会表格1稿_收入汇总" xfId="1909"/>
    <cellStyle name="差_省级明细_支出汇总" xfId="1910"/>
    <cellStyle name="差_省级收入" xfId="1911"/>
    <cellStyle name="差_省级支出" xfId="1912"/>
    <cellStyle name="好_缺口县区测算" xfId="1913"/>
    <cellStyle name="差_省属监狱人员级别表(驻外)" xfId="1914"/>
    <cellStyle name="差_省属监狱人员级别表(驻外)_基金汇总" xfId="1915"/>
    <cellStyle name="差_省属监狱人员级别表(驻外)_收入汇总" xfId="1916"/>
    <cellStyle name="好_2006年34青海_财力性转移支付2010年预算参考数" xfId="1917"/>
    <cellStyle name="差_市辖区测算20080510_2014省级收入及财力12.12（更新后）" xfId="1918"/>
    <cellStyle name="好_电力公司增值税划转_2014省级收入12.2（更新后）" xfId="1919"/>
    <cellStyle name="差_市辖区测算20080510_不含人员经费系数" xfId="1920"/>
    <cellStyle name="差_市辖区测算20080510_不含人员经费系数_2014省级收入及财力12.12（更新后）" xfId="1921"/>
    <cellStyle name="差_市辖区测算20080510_财力性转移支付2010年预算参考数" xfId="1922"/>
    <cellStyle name="差_市辖区测算20080510_民生政策最低支出需求" xfId="1923"/>
    <cellStyle name="差_县市旗测算20080508_不含人员经费系数_2014省级收入及财力12.12（更新后）" xfId="1924"/>
    <cellStyle name="差_市辖区测算20080510_民生政策最低支出需求_2014省级收入12.2（更新后）" xfId="1925"/>
    <cellStyle name="差_市辖区测算20080510_民生政策最低支出需求_2014省级收入及财力12.12（更新后）" xfId="1926"/>
    <cellStyle name="差_市辖区测算20080510_民生政策最低支出需求_财力性转移支付2010年预算参考数" xfId="1927"/>
    <cellStyle name="差_市辖区测算20080510_县市旗测算-新科目（含人口规模效应）" xfId="1928"/>
    <cellStyle name="差_市辖区测算20080510_县市旗测算-新科目（含人口规模效应）_2014省级收入12.2（更新后）" xfId="1929"/>
    <cellStyle name="好_省级明细_代编全省支出预算修改_2017年预算草案（债务）" xfId="1930"/>
    <cellStyle name="差_市辖区测算-新科目（20080626）_2014省级收入12.2（更新后）" xfId="1931"/>
    <cellStyle name="差_市辖区测算-新科目（20080626）_不含人员经费系数" xfId="1932"/>
    <cellStyle name="好_省级明细_Book1_支出汇总" xfId="1933"/>
    <cellStyle name="差_市辖区测算-新科目（20080626）_不含人员经费系数_2014省级收入及财力12.12（更新后）" xfId="1934"/>
    <cellStyle name="好_2008年支出核定" xfId="1935"/>
    <cellStyle name="差_市辖区测算-新科目（20080626）_不含人员经费系数_财力性转移支付2010年预算参考数" xfId="1936"/>
    <cellStyle name="好_2008年支出调整" xfId="1937"/>
    <cellStyle name="差_市辖区测算-新科目（20080626）_财力性转移支付2010年预算参考数" xfId="1938"/>
    <cellStyle name="差_市辖区测算-新科目（20080626）_民生政策最低支出需求" xfId="1939"/>
    <cellStyle name="好_行政(燃修费)_财力性转移支付2010年预算参考数" xfId="1940"/>
    <cellStyle name="差_市辖区测算-新科目（20080626）_民生政策最低支出需求_2014省级收入12.2（更新后）" xfId="1941"/>
    <cellStyle name="差_市辖区测算-新科目（20080626）_民生政策最低支出需求_2014省级收入及财力12.12（更新后）" xfId="1942"/>
    <cellStyle name="差_市辖区测算-新科目（20080626）_民生政策最低支出需求_省级财力12.12" xfId="1943"/>
    <cellStyle name="差_自行调整差异系数顺序" xfId="1944"/>
    <cellStyle name="差_市辖区测算-新科目（20080626）_省级财力12.12" xfId="1945"/>
    <cellStyle name="差_市辖区测算-新科目（20080626）_县市旗测算-新科目（含人口规模效应）" xfId="1946"/>
    <cellStyle name="好_其他部门(按照总人口测算）—20080416" xfId="1947"/>
    <cellStyle name="差_市辖区测算-新科目（20080626）_县市旗测算-新科目（含人口规模效应）_2014省级收入12.2（更新后）" xfId="1948"/>
    <cellStyle name="好_2010年收入预测表（20091230)）" xfId="1949"/>
    <cellStyle name="强调文字颜色 4 2 2" xfId="1950"/>
    <cellStyle name="好_行政(燃修费)_2014省级收入12.2（更新后）" xfId="1951"/>
    <cellStyle name="差_市辖区测算-新科目（20080626）_县市旗测算-新科目（含人口规模效应）_财力性转移支付2010年预算参考数" xfId="1952"/>
    <cellStyle name="差_市辖区测算-新科目（20080626）_县市旗测算-新科目（含人口规模效应）_省级财力12.12" xfId="1953"/>
    <cellStyle name="差_同德" xfId="1954"/>
    <cellStyle name="差_同德_2014省级收入12.2（更新后）" xfId="1955"/>
    <cellStyle name="好_行政公检法测算_民生政策最低支出需求_财力性转移支付2010年预算参考数" xfId="1956"/>
    <cellStyle name="差_同德_2014省级收入及财力12.12（更新后）" xfId="1957"/>
    <cellStyle name="好_复件 复件 2010年预算表格－2010-03-26-（含表间 公式）_2014省级收入及财力12.12（更新后）" xfId="1958"/>
    <cellStyle name="差_同德_财力性转移支付2010年预算参考数" xfId="1959"/>
    <cellStyle name="差_同德_省级财力12.12" xfId="1960"/>
    <cellStyle name="差_危改资金测算" xfId="1961"/>
    <cellStyle name="差_危改资金测算_2014省级收入及财力12.12（更新后）" xfId="1962"/>
    <cellStyle name="差_危改资金测算_财力性转移支付2010年预算参考数" xfId="1963"/>
    <cellStyle name="差_卫生(按照总人口测算）—20080416_2014省级收入12.2（更新后）" xfId="1964"/>
    <cellStyle name="差_卫生(按照总人口测算）—20080416_2014省级收入及财力12.12（更新后）" xfId="1965"/>
    <cellStyle name="好_Book1_附表1-6" xfId="1966"/>
    <cellStyle name="差_卫生(按照总人口测算）—20080416_不含人员经费系数" xfId="1967"/>
    <cellStyle name="差_卫生(按照总人口测算）—20080416_不含人员经费系数_2014省级收入12.2（更新后）" xfId="1968"/>
    <cellStyle name="差_卫生(按照总人口测算）—20080416_财力性转移支付2010年预算参考数" xfId="1969"/>
    <cellStyle name="差_卫生(按照总人口测算）—20080416_民生政策最低支出需求" xfId="1970"/>
    <cellStyle name="常规 2 2_2016年结算与财力5.17" xfId="1971"/>
    <cellStyle name="好_0605石屏县" xfId="1972"/>
    <cellStyle name="差_卫生(按照总人口测算）—20080416_民生政策最低支出需求_财力性转移支付2010年预算参考数" xfId="1973"/>
    <cellStyle name="好_0605石屏县_财力性转移支付2010年预算参考数" xfId="1974"/>
    <cellStyle name="差_卫生(按照总人口测算）—20080416_省级财力12.12" xfId="1975"/>
    <cellStyle name="好_22.2017年全省基金支出" xfId="1976"/>
    <cellStyle name="差_卫生(按照总人口测算）—20080416_县市旗测算-新科目（含人口规模效应）_2014省级收入12.2（更新后）" xfId="1977"/>
    <cellStyle name="差_卫生(按照总人口测算）—20080416_县市旗测算-新科目（含人口规模效应）_省级财力12.12" xfId="1978"/>
    <cellStyle name="链接单元格 2 2" xfId="1979"/>
    <cellStyle name="差_卫生部门" xfId="1980"/>
    <cellStyle name="差_县市旗测算-新科目（20080626）_县市旗测算-新科目（含人口规模效应）_省级财力12.12" xfId="1981"/>
    <cellStyle name="差_卫生部门_2014省级收入及财力12.12（更新后）" xfId="1982"/>
    <cellStyle name="差_卫生部门_财力性转移支付2010年预算参考数" xfId="1983"/>
    <cellStyle name="差_卫生部门_省级财力12.12" xfId="1984"/>
    <cellStyle name="差_县市旗测算-新科目（20080626）_2014省级收入及财力12.12（更新后）" xfId="1985"/>
    <cellStyle name="差_文体广播部门" xfId="1986"/>
    <cellStyle name="差_文体广播事业(按照总人口测算）—20080416" xfId="1987"/>
    <cellStyle name="差_文体广播事业(按照总人口测算）—20080416_2014省级收入12.2（更新后）" xfId="1988"/>
    <cellStyle name="常规 12" xfId="1989"/>
    <cellStyle name="差_文体广播事业(按照总人口测算）—20080416_不含人员经费系数_2014省级收入12.2（更新后）" xfId="1990"/>
    <cellStyle name="差_文体广播事业(按照总人口测算）—20080416_不含人员经费系数_财力性转移支付2010年预算参考数" xfId="1991"/>
    <cellStyle name="差_文体广播事业(按照总人口测算）—20080416_财力性转移支付2010年预算参考数" xfId="1992"/>
    <cellStyle name="好_Sheet1_2014省级收入及财力12.12（更新后）" xfId="1993"/>
    <cellStyle name="差_文体广播事业(按照总人口测算）—20080416_民生政策最低支出需求" xfId="1994"/>
    <cellStyle name="差_文体广播事业(按照总人口测算）—20080416_民生政策最低支出需求_2014省级收入12.2（更新后）" xfId="1995"/>
    <cellStyle name="差_文体广播事业(按照总人口测算）—20080416_民生政策最低支出需求_2014省级收入及财力12.12（更新后）" xfId="1996"/>
    <cellStyle name="差_文体广播事业(按照总人口测算）—20080416_民生政策最低支出需求_省级财力12.12" xfId="1997"/>
    <cellStyle name="千位[" xfId="1998"/>
    <cellStyle name="差_文体广播事业(按照总人口测算）—20080416_县市旗测算-新科目（含人口规模效应）" xfId="1999"/>
    <cellStyle name="好_2009年省对市县转移支付测算表(9.27)_省级财力12.12" xfId="2000"/>
    <cellStyle name="强调文字颜色 2 3" xfId="2001"/>
    <cellStyle name="差_文体广播事业(按照总人口测算）—20080416_县市旗测算-新科目（含人口规模效应）_2014省级收入12.2（更新后）" xfId="2002"/>
    <cellStyle name="好_省级支出_2" xfId="2003"/>
    <cellStyle name="差_文体广播事业(按照总人口测算）—20080416_县市旗测算-新科目（含人口规模效应）_2014省级收入及财力12.12（更新后）" xfId="2004"/>
    <cellStyle name="常规 4 6" xfId="2005"/>
    <cellStyle name="差_文体广播事业(按照总人口测算）—20080416_县市旗测算-新科目（含人口规模效应）_省级财力12.12" xfId="2006"/>
    <cellStyle name="好_2010省级行政性收费专项收入批复_支出汇总" xfId="2007"/>
    <cellStyle name="差_下文" xfId="2008"/>
    <cellStyle name="好_14安徽_财力性转移支付2010年预算参考数" xfId="2009"/>
    <cellStyle name="差_下文（表）_省级财力12.12" xfId="2010"/>
    <cellStyle name="千分位" xfId="2011"/>
    <cellStyle name="货币 2" xfId="2012"/>
    <cellStyle name="差_下文_2014省级收入12.2（更新后）" xfId="2013"/>
    <cellStyle name="好_20 2007年河南结算单_2014省级收入12.2（更新后）" xfId="2014"/>
    <cellStyle name="差_下文_省级财力12.12" xfId="2015"/>
    <cellStyle name="差_县区合并测算20080421_不含人员经费系数" xfId="2016"/>
    <cellStyle name="差_县区合并测算20080421_不含人员经费系数_2014省级收入及财力12.12（更新后）" xfId="2017"/>
    <cellStyle name="常规 2 5" xfId="2018"/>
    <cellStyle name="差_县区合并测算20080421_不含人员经费系数_省级财力12.12" xfId="2019"/>
    <cellStyle name="差_县市旗测算-新科目（20080627）_县市旗测算-新科目（含人口规模效应）" xfId="2020"/>
    <cellStyle name="链接单元格 3 2" xfId="2021"/>
    <cellStyle name="差_县区合并测算20080421_民生政策最低支出需求" xfId="2022"/>
    <cellStyle name="差_县市旗测算-新科目（20080627）_县市旗测算-新科目（含人口规模效应）_2014省级收入及财力12.12（更新后）" xfId="2023"/>
    <cellStyle name="差_县区合并测算20080421_民生政策最低支出需求_2014省级收入及财力12.12（更新后）" xfId="2024"/>
    <cellStyle name="差_县区合并测算20080421_县市旗测算-新科目（含人口规模效应）_2014省级收入12.2（更新后）" xfId="2025"/>
    <cellStyle name="差_县区合并测算20080421_县市旗测算-新科目（含人口规模效应）_2014省级收入及财力12.12（更新后）" xfId="2026"/>
    <cellStyle name="差_县区合并测算20080421_县市旗测算-新科目（含人口规模效应）_省级财力12.12" xfId="2027"/>
    <cellStyle name="强调文字颜色 1 2" xfId="2028"/>
    <cellStyle name="好_财力差异计算表(不含非农业区)_省级财力12.12" xfId="2029"/>
    <cellStyle name="差_县区合并测算20080423(按照各省比重）_民生政策最低支出需求_2014省级收入12.2（更新后）" xfId="2030"/>
    <cellStyle name="差_县区合并测算20080423(按照各省比重）_民生政策最低支出需求_财力性转移支付2010年预算参考数" xfId="2031"/>
    <cellStyle name="好_省级明细_副本最新_收入汇总" xfId="2032"/>
    <cellStyle name="差_县市旗测算20080508" xfId="2033"/>
    <cellStyle name="差_县市旗测算20080508_2014省级收入12.2（更新后）" xfId="2034"/>
    <cellStyle name="差_县市旗测算20080508_不含人员经费系数" xfId="2035"/>
    <cellStyle name="差_县市旗测算20080508_不含人员经费系数_财力性转移支付2010年预算参考数" xfId="2036"/>
    <cellStyle name="常规 13 2" xfId="2037"/>
    <cellStyle name="差_县市旗测算20080508_不含人员经费系数_省级财力12.12" xfId="2038"/>
    <cellStyle name="好_2008年财政收支预算草案(1.4)_支出汇总" xfId="2039"/>
    <cellStyle name="差_县市旗测算20080508_财力性转移支付2010年预算参考数" xfId="2040"/>
    <cellStyle name="好_20161017---核定基数定表" xfId="2041"/>
    <cellStyle name="好_省级明细_Xl0000071_收入汇总" xfId="2042"/>
    <cellStyle name="差_县市旗测算20080508_民生政策最低支出需求" xfId="2043"/>
    <cellStyle name="好_成本差异系数_2014省级收入及财力12.12（更新后）" xfId="2044"/>
    <cellStyle name="差_县市旗测算20080508_民生政策最低支出需求_2014省级收入12.2（更新后）" xfId="2045"/>
    <cellStyle name="好_教育(按照总人口测算）—20080416_县市旗测算-新科目（含人口规模效应）_财力性转移支付2010年预算参考数" xfId="2046"/>
    <cellStyle name="差_县市旗测算20080508_民生政策最低支出需求_2014省级收入及财力12.12（更新后）" xfId="2047"/>
    <cellStyle name="好_0502通海县" xfId="2048"/>
    <cellStyle name="差_县市旗测算20080508_民生政策最低支出需求_财力性转移支付2010年预算参考数" xfId="2049"/>
    <cellStyle name="常规 5_2020年预算草案市本级表格预算部分" xfId="2050"/>
    <cellStyle name="差_县市旗测算20080508_省级财力12.12" xfId="2051"/>
    <cellStyle name="差_县市旗测算20080508_县市旗测算-新科目（含人口规模效应）" xfId="2052"/>
    <cellStyle name="差_县市旗测算20080508_县市旗测算-新科目（含人口规模效应）_2014省级收入及财力12.12（更新后）" xfId="2053"/>
    <cellStyle name="差_县市旗测算20080508_县市旗测算-新科目（含人口规模效应）_财力性转移支付2010年预算参考数" xfId="2054"/>
    <cellStyle name="差_县市旗测算-新科目（20080626）_2014省级收入12.2（更新后）" xfId="2055"/>
    <cellStyle name="常规 7" xfId="2056"/>
    <cellStyle name="好_2007结算与财力(6.2)_支出汇总" xfId="2057"/>
    <cellStyle name="差_县市旗测算-新科目（20080626）_不含人员经费系数_2014省级收入及财力12.12（更新后）" xfId="2058"/>
    <cellStyle name="差_县市旗测算-新科目（20080626）_不含人员经费系数_财力性转移支付2010年预算参考数" xfId="2059"/>
    <cellStyle name="差_县市旗测算-新科目（20080626）_财力性转移支付2010年预算参考数" xfId="2060"/>
    <cellStyle name="差_县市旗测算-新科目（20080626）_民生政策最低支出需求_2014省级收入及财力12.12（更新后）" xfId="2061"/>
    <cellStyle name="差_县市旗测算-新科目（20080626）_民生政策最低支出需求_省级财力12.12" xfId="2062"/>
    <cellStyle name="好_Xl0000068_支出汇总" xfId="2063"/>
    <cellStyle name="差_县市旗测算-新科目（20080626）_省级财力12.12" xfId="2064"/>
    <cellStyle name="差_县市旗测算-新科目（20080627）_不含人员经费系数" xfId="2065"/>
    <cellStyle name="计算 2 2" xfId="2066"/>
    <cellStyle name="差_县市旗测算-新科目（20080627）_不含人员经费系数_2014省级收入12.2（更新后）" xfId="2067"/>
    <cellStyle name="差_县市旗测算-新科目（20080627）_不含人员经费系数_2014省级收入及财力12.12（更新后）" xfId="2068"/>
    <cellStyle name="检查单元格 2 2" xfId="2069"/>
    <cellStyle name="好_2016年结算与财力5.17" xfId="2070"/>
    <cellStyle name="差_县市旗测算-新科目（20080627）_不含人员经费系数_省级财力12.12" xfId="2071"/>
    <cellStyle name="差_县市旗测算-新科目（20080627）_财力性转移支付2010年预算参考数" xfId="2072"/>
    <cellStyle name="好_2011年全省及省级预计2011-12-12_支出汇总" xfId="2073"/>
    <cellStyle name="差_县市旗测算-新科目（20080627）_民生政策最低支出需求" xfId="2074"/>
    <cellStyle name="差_县市旗测算-新科目（20080627）_民生政策最低支出需求_2014省级收入及财力12.12（更新后）" xfId="2075"/>
    <cellStyle name="差_县市旗测算-新科目（20080627）_民生政策最低支出需求_财力性转移支付2010年预算参考数" xfId="2076"/>
    <cellStyle name="差_县市旗测算-新科目（20080627）_民生政策最低支出需求_省级财力12.12" xfId="2077"/>
    <cellStyle name="常规_提供表" xfId="2078"/>
    <cellStyle name="好_行政（人员）_不含人员经费系数_2014省级收入12.2（更新后）" xfId="2079"/>
    <cellStyle name="差_县市旗测算-新科目（20080627）_省级财力12.12" xfId="2080"/>
    <cellStyle name="差_一般预算支出口径剔除表" xfId="2081"/>
    <cellStyle name="差_一般预算支出口径剔除表_2014省级收入12.2（更新后）" xfId="2082"/>
    <cellStyle name="差_一般预算支出口径剔除表_省级财力12.12" xfId="2083"/>
    <cellStyle name="差_云南省2008年转移支付测算——州市本级考核部分及政策性测算" xfId="2084"/>
    <cellStyle name="差_云南省2008年转移支付测算——州市本级考核部分及政策性测算_2014省级收入及财力12.12（更新后）" xfId="2085"/>
    <cellStyle name="差_云南省2008年转移支付测算——州市本级考核部分及政策性测算_财力性转移支付2010年预算参考数" xfId="2086"/>
    <cellStyle name="差_转移支付_2014省级收入12.2（更新后）" xfId="2087"/>
    <cellStyle name="差_转移支付_省级财力12.12" xfId="2088"/>
    <cellStyle name="差_自行调整差异系数顺序_2014省级收入及财力12.12（更新后）" xfId="2089"/>
    <cellStyle name="差_自行调整差异系数顺序_财力性转移支付2010年预算参考数" xfId="2090"/>
    <cellStyle name="差_自行调整差异系数顺序_省级财力12.12" xfId="2091"/>
    <cellStyle name="콤마 [0]_BOILER-CO1" xfId="2092"/>
    <cellStyle name="好_市辖区测算-新科目（20080626）_县市旗测算-新科目（含人口规模效应）_财力性转移支付2010年预算参考数" xfId="2093"/>
    <cellStyle name="好_2008年预计支出与2007年对比" xfId="2094"/>
    <cellStyle name="好_县市旗测算-新科目（20080627）_财力性转移支付2010年预算参考数" xfId="2095"/>
    <cellStyle name="好_财力差异计算表(不含非农业区)" xfId="2096"/>
    <cellStyle name="常" xfId="2097"/>
    <cellStyle name="好_省级明细_Book1_基金汇总" xfId="2098"/>
    <cellStyle name="常规 10 2" xfId="2099"/>
    <cellStyle name="好_M01-2(州市补助收入)" xfId="2100"/>
    <cellStyle name="常规 10_2020年预算草案市本级表格预算部分" xfId="2101"/>
    <cellStyle name="常规 11 2 2" xfId="2102"/>
    <cellStyle name="常规 11 2_2012年结算与财力5.3" xfId="2103"/>
    <cellStyle name="好_电力公司增值税划转" xfId="2104"/>
    <cellStyle name="好_2009年财力测算情况11.19_收入汇总" xfId="2105"/>
    <cellStyle name="常规 11 4" xfId="2106"/>
    <cellStyle name="常规 13" xfId="2107"/>
    <cellStyle name="好_12滨州_2014省级收入及财力12.12（更新后）" xfId="2108"/>
    <cellStyle name="常规 15_1.3日 2017年预算草案 - 副本" xfId="2109"/>
    <cellStyle name="常规 16" xfId="2110"/>
    <cellStyle name="常规 21" xfId="2111"/>
    <cellStyle name="常规 16 2" xfId="2112"/>
    <cellStyle name="常规 16_2016年结算与财力5.17" xfId="2113"/>
    <cellStyle name="常规 17" xfId="2114"/>
    <cellStyle name="常规 22" xfId="2115"/>
    <cellStyle name="常规 19" xfId="2116"/>
    <cellStyle name="常规 24" xfId="2117"/>
    <cellStyle name="常规 2" xfId="2118"/>
    <cellStyle name="常规 2 2 2" xfId="2119"/>
    <cellStyle name="常规 2 2 3" xfId="2120"/>
    <cellStyle name="常规 2 3" xfId="2121"/>
    <cellStyle name="常规 2 3 2" xfId="2122"/>
    <cellStyle name="常规 2 3_2012年省级平衡表" xfId="2123"/>
    <cellStyle name="常规 2 6" xfId="2124"/>
    <cellStyle name="常规 2 7" xfId="2125"/>
    <cellStyle name="常规 2_2007年收支情况及2008年收支预计表(汇总表)" xfId="2126"/>
    <cellStyle name="好_2009年省对市县转移支付测算表(9.27)_2014省级收入12.2（更新后）" xfId="2127"/>
    <cellStyle name="常规 22 2" xfId="2128"/>
    <cellStyle name="常规 22_2020年预算草案市本级表格预算部分" xfId="2129"/>
    <cellStyle name="常规 23_5.2017省本级收入" xfId="2130"/>
    <cellStyle name="常规 26" xfId="2131"/>
    <cellStyle name="常规 31" xfId="2132"/>
    <cellStyle name="常规 28" xfId="2133"/>
    <cellStyle name="好_Sheet2_1" xfId="2134"/>
    <cellStyle name="常规 29" xfId="2135"/>
    <cellStyle name="常规 3" xfId="2136"/>
    <cellStyle name="常规 3 2" xfId="2137"/>
    <cellStyle name="好_3.2017全省支出" xfId="2138"/>
    <cellStyle name="常规 3 2 2" xfId="2139"/>
    <cellStyle name="检查单元格 3_1.3日 2017年预算草案 - 副本" xfId="2140"/>
    <cellStyle name="常规 3 5" xfId="2141"/>
    <cellStyle name="好_总人口_财力性转移支付2010年预算参考数" xfId="2142"/>
    <cellStyle name="常规 4" xfId="2143"/>
    <cellStyle name="好_汇总表4_财力性转移支付2010年预算参考数" xfId="2144"/>
    <cellStyle name="常规_2007基金预算" xfId="2145"/>
    <cellStyle name="好_财政厅编制用表（2011年报省人大）_基金汇总" xfId="2146"/>
    <cellStyle name="常规 4 2" xfId="2147"/>
    <cellStyle name="常规_2007基金预算 2" xfId="2148"/>
    <cellStyle name="常规 4 2 2" xfId="2149"/>
    <cellStyle name="常规 4 4" xfId="2150"/>
    <cellStyle name="常规 5 2" xfId="2151"/>
    <cellStyle name="好_河南省----2009-05-21（补充数据）_2013省级预算附表" xfId="2152"/>
    <cellStyle name="常规 5 4" xfId="2153"/>
    <cellStyle name="好_国有资本经营预算（2011年报省人大）_附表1-6" xfId="2154"/>
    <cellStyle name="常规 6 2" xfId="2155"/>
    <cellStyle name="好_2006年27重庆" xfId="2156"/>
    <cellStyle name="常规 6 4" xfId="2157"/>
    <cellStyle name="常规 7 2" xfId="2158"/>
    <cellStyle name="常规 7_2020年预算草案市本级表格预算部分" xfId="2159"/>
    <cellStyle name="好_(财政总决算简表-2016年)收入导出数据" xfId="2160"/>
    <cellStyle name="常规 8" xfId="2161"/>
    <cellStyle name="常规 9_2020年预算草案市本级表格预算部分" xfId="2162"/>
    <cellStyle name="常规_2014年公共财政支出预算表（到项级科目）" xfId="2163"/>
    <cellStyle name="好_2006年34青海" xfId="2164"/>
    <cellStyle name="常规_20170103省级2017年预算情况表" xfId="2165"/>
    <cellStyle name="好_省级明细_Book1_收入汇总" xfId="2166"/>
    <cellStyle name="好_行政(燃修费)_民生政策最低支出需求_省级财力12.12" xfId="2167"/>
    <cellStyle name="超级链接" xfId="2168"/>
    <cellStyle name="好 2" xfId="2169"/>
    <cellStyle name="好_Sheet2" xfId="2170"/>
    <cellStyle name="好 2_3.2017全省支出" xfId="2171"/>
    <cellStyle name="好 3" xfId="2172"/>
    <cellStyle name="好 3 2" xfId="2173"/>
    <cellStyle name="好_07临沂" xfId="2174"/>
    <cellStyle name="好_09黑龙江" xfId="2175"/>
    <cellStyle name="好_09黑龙江_2014省级收入12.2（更新后）" xfId="2176"/>
    <cellStyle name="好_09黑龙江_2014省级收入及财力12.12（更新后）" xfId="2177"/>
    <cellStyle name="好_09黑龙江_财力性转移支付2010年预算参考数" xfId="2178"/>
    <cellStyle name="好_09黑龙江_省级财力12.12" xfId="2179"/>
    <cellStyle name="好_1_2014省级收入12.2（更新后）" xfId="2180"/>
    <cellStyle name="好_1_2014省级收入及财力12.12（更新后）" xfId="2181"/>
    <cellStyle name="链接单元格 2_1.3日 2017年预算草案 - 副本" xfId="2182"/>
    <cellStyle name="好_测算结果" xfId="2183"/>
    <cellStyle name="好_1_省级财力12.12" xfId="2184"/>
    <cellStyle name="好_1110洱源县_2014省级收入12.2（更新后）" xfId="2185"/>
    <cellStyle name="好_2006年28四川_财力性转移支付2010年预算参考数" xfId="2186"/>
    <cellStyle name="好_1110洱源县_2014省级收入及财力12.12（更新后）" xfId="2187"/>
    <cellStyle name="好_1110洱源县_财力性转移支付2010年预算参考数" xfId="2188"/>
    <cellStyle name="好_11大理" xfId="2189"/>
    <cellStyle name="好_11大理_2014省级收入12.2（更新后）" xfId="2190"/>
    <cellStyle name="好_11大理_2014省级收入及财力12.12（更新后）" xfId="2191"/>
    <cellStyle name="注释 2 3" xfId="2192"/>
    <cellStyle name="好_11大理_省级财力12.12" xfId="2193"/>
    <cellStyle name="好_12滨州" xfId="2194"/>
    <cellStyle name="好_县市旗测算-新科目（20080626）_民生政策最低支出需求" xfId="2195"/>
    <cellStyle name="好_12滨州_2014省级收入12.2（更新后）" xfId="2196"/>
    <cellStyle name="好_14安徽_2014省级收入12.2（更新后）" xfId="2197"/>
    <cellStyle name="检查单元格 2" xfId="2198"/>
    <cellStyle name="好_14安徽_省级财力12.12" xfId="2199"/>
    <cellStyle name="好_2" xfId="2200"/>
    <cellStyle name="好_行政（人员）_县市旗测算-新科目（含人口规模效应）_省级财力12.12" xfId="2201"/>
    <cellStyle name="好_2007结算与财力(6.2)" xfId="2202"/>
    <cellStyle name="好_2_2014省级收入12.2（更新后）" xfId="2203"/>
    <cellStyle name="好_2_财力性转移支付2010年预算参考数" xfId="2204"/>
    <cellStyle name="好_2007年结算已定项目对账单_基金汇总" xfId="2205"/>
    <cellStyle name="好_省级明细_全省预算代编 2" xfId="2206"/>
    <cellStyle name="好_2_省级财力12.12" xfId="2207"/>
    <cellStyle name="好_20 2007年河南结算单" xfId="2208"/>
    <cellStyle name="好_20 2007年河南结算单 2" xfId="2209"/>
    <cellStyle name="好_20 2007年河南结算单_2014省级收入及财力12.12（更新后）" xfId="2210"/>
    <cellStyle name="好_20 2007年河南结算单_基金汇总" xfId="2211"/>
    <cellStyle name="好_20 2007年河南结算单_收入汇总" xfId="2212"/>
    <cellStyle name="好_20 2007年河南结算单_支出汇总" xfId="2213"/>
    <cellStyle name="好_2006年22湖南" xfId="2214"/>
    <cellStyle name="好_2006年22湖南_2014省级收入12.2（更新后）" xfId="2215"/>
    <cellStyle name="好_2006年22湖南_财力性转移支付2010年预算参考数" xfId="2216"/>
    <cellStyle name="好_20河南(财政部2010年县级基本财力测算数据)_2014省级收入及财力12.12（更新后）" xfId="2217"/>
    <cellStyle name="好_2006年22湖南_省级财力12.12" xfId="2218"/>
    <cellStyle name="好_2006年27重庆_2014省级收入12.2（更新后）" xfId="2219"/>
    <cellStyle name="好_2006年27重庆_财力性转移支付2010年预算参考数" xfId="2220"/>
    <cellStyle name="好_2006年27重庆_省级财力12.12" xfId="2221"/>
    <cellStyle name="好_2006年28四川_省级财力12.12" xfId="2222"/>
    <cellStyle name="好_21.2017年全省基金收入" xfId="2223"/>
    <cellStyle name="好_Sheet1_全省基金收支" xfId="2224"/>
    <cellStyle name="好_2009年结算（最终）_基金汇总" xfId="2225"/>
    <cellStyle name="好_2006年30云南" xfId="2226"/>
    <cellStyle name="好_同德_财力性转移支付2010年预算参考数" xfId="2227"/>
    <cellStyle name="好_2006年34青海_2014省级收入12.2（更新后）" xfId="2228"/>
    <cellStyle name="好_2006年全省财力计算表（中央、决算）" xfId="2229"/>
    <cellStyle name="好_2006年水利统计指标统计表_2014省级收入及财力12.12（更新后）" xfId="2230"/>
    <cellStyle name="好_2006年水利统计指标统计表_省级财力12.12" xfId="2231"/>
    <cellStyle name="好_2007结算与财力(6.2)_基金汇总" xfId="2232"/>
    <cellStyle name="好_2007年结算已定项目对账单" xfId="2233"/>
    <cellStyle name="好_2007年结算已定项目对账单_附表1-6" xfId="2234"/>
    <cellStyle name="好_2007年结算已定项目对账单_省级财力12.12" xfId="2235"/>
    <cellStyle name="好_2007年结算已定项目对账单_收入汇总" xfId="2236"/>
    <cellStyle name="好_2007年收支情况及2008年收支预计表(汇总表)_2014省级收入12.2（更新后）" xfId="2237"/>
    <cellStyle name="好_2007年一般预算支出剔除" xfId="2238"/>
    <cellStyle name="好_2007年一般预算支出剔除_2014省级收入12.2（更新后）" xfId="2239"/>
    <cellStyle name="好_2007年一般预算支出剔除_省级财力12.12" xfId="2240"/>
    <cellStyle name="好_2007年中央财政与河南省财政年终决算结算单_2013省级预算附表" xfId="2241"/>
    <cellStyle name="好_2007年中央财政与河南省财政年终决算结算单_附表1-6" xfId="2242"/>
    <cellStyle name="好_国有资本经营预算（2011年报省人大）_2014省级收入12.2（更新后）" xfId="2243"/>
    <cellStyle name="好_2007年中央财政与河南省财政年终决算结算单_基金汇总" xfId="2244"/>
    <cellStyle name="好_2007年中央财政与河南省财政年终决算结算单_省级财力12.12" xfId="2245"/>
    <cellStyle name="好_2007年中央财政与河南省财政年终决算结算单_收入汇总" xfId="2246"/>
    <cellStyle name="好_2007年中央财政与河南省财政年终决算结算单_支出汇总" xfId="2247"/>
    <cellStyle name="好_缺口县区测算(财政部标准)" xfId="2248"/>
    <cellStyle name="好_测算结果汇总_财力性转移支付2010年预算参考数" xfId="2249"/>
    <cellStyle name="好_2007一般预算支出口径剔除表_2014省级收入及财力12.12（更新后）" xfId="2250"/>
    <cellStyle name="好_2007一般预算支出口径剔除表_省级财力12.12" xfId="2251"/>
    <cellStyle name="好_2008结算与财力(最终)" xfId="2252"/>
    <cellStyle name="好_2008经常性收入" xfId="2253"/>
    <cellStyle name="好_20河南_2014省级收入12.2（更新后）" xfId="2254"/>
    <cellStyle name="好_2008年财政收支预算草案(1.4)" xfId="2255"/>
    <cellStyle name="好_2008年财政收支预算草案(1.4)_2017年预算草案（债务）" xfId="2256"/>
    <cellStyle name="好_2008年全省汇总收支计算表" xfId="2257"/>
    <cellStyle name="好_2009年财力测算情况11.19_基金汇总" xfId="2258"/>
    <cellStyle name="好_2008年全省汇总收支计算表_财力性转移支付2010年预算参考数" xfId="2259"/>
    <cellStyle name="好_2008年全省汇总收支计算表_省级财力12.12" xfId="2260"/>
    <cellStyle name="好_2008年全省人员信息" xfId="2261"/>
    <cellStyle name="好_2008年支出调整_2014省级收入及财力12.12（更新后）" xfId="2262"/>
    <cellStyle name="好_2008年支出调整_财力性转移支付2010年预算参考数" xfId="2263"/>
    <cellStyle name="强调文字颜色 4 2 3" xfId="2264"/>
    <cellStyle name="好_2008年支出调整_省级财力12.12" xfId="2265"/>
    <cellStyle name="好_2009年财力测算情况11.19" xfId="2266"/>
    <cellStyle name="好_2009年财力测算情况11.19_支出汇总" xfId="2267"/>
    <cellStyle name="好_省级明细_代编全省支出预算修改" xfId="2268"/>
    <cellStyle name="好_2009年结算（最终）_支出汇总" xfId="2269"/>
    <cellStyle name="好_2009年省与市县结算（最终）" xfId="2270"/>
    <cellStyle name="好_附表_省级财力12.12" xfId="2271"/>
    <cellStyle name="好_2010年全省供养人员" xfId="2272"/>
    <cellStyle name="好_2010年收入预测表（20091218)）" xfId="2273"/>
    <cellStyle name="好_2010年收入预测表（20091218)）_支出汇总" xfId="2274"/>
    <cellStyle name="好_同德" xfId="2275"/>
    <cellStyle name="好_2010年收入预测表（20091219)）_基金汇总" xfId="2276"/>
    <cellStyle name="好_20160105省级2016年预算情况表（最新）_2017年预算草案（债务）" xfId="2277"/>
    <cellStyle name="好_2010省对市县转移支付测算表(10-21）_省级财力12.12" xfId="2278"/>
    <cellStyle name="好_2010省级行政性收费专项收入批复_基金汇总" xfId="2279"/>
    <cellStyle name="好_20111127汇报附表（8张）" xfId="2280"/>
    <cellStyle name="好_20111127汇报附表（8张）_收入汇总" xfId="2281"/>
    <cellStyle name="好_2011年全省及省级预计12-31" xfId="2282"/>
    <cellStyle name="强调文字颜色 6 2_3.2017全省支出" xfId="2283"/>
    <cellStyle name="好_2011年预算表格2010.12.9_2014省级收入12.2（更新后）" xfId="2284"/>
    <cellStyle name="好_商品交易所2006--2008年税收_2017年预算草案（债务）" xfId="2285"/>
    <cellStyle name="好_行政(燃修费)_民生政策最低支出需求_财力性转移支付2010年预算参考数" xfId="2286"/>
    <cellStyle name="好_2011年预算表格2010.12.9_2017年预算草案（债务）" xfId="2287"/>
    <cellStyle name="好_Book2_财力性转移支付2010年预算参考数" xfId="2288"/>
    <cellStyle name="好_2011年预算表格2010.12.9_附表1-6" xfId="2289"/>
    <cellStyle name="好_2011年预算表格2010.12.9_省级财力12.12" xfId="2290"/>
    <cellStyle name="好_20160105省级2016年预算情况表（最新）" xfId="2291"/>
    <cellStyle name="好_商品交易所2006--2008年税收_支出汇总" xfId="2292"/>
    <cellStyle name="好_2011年预算表格2010.12.9_支出汇总" xfId="2293"/>
    <cellStyle name="好_2011年预算大表11-26" xfId="2294"/>
    <cellStyle name="好_2011年预算大表11-26_支出汇总" xfId="2295"/>
    <cellStyle name="好_行政公检法测算_民生政策最低支出需求_2014省级收入12.2（更新后）" xfId="2296"/>
    <cellStyle name="好_财政厅编制用表（2011年报省人大）" xfId="2297"/>
    <cellStyle name="好_2012年国有资本经营预算收支总表" xfId="2298"/>
    <cellStyle name="好_2012年结算与财力5.3" xfId="2299"/>
    <cellStyle name="好_分析缺口率" xfId="2300"/>
    <cellStyle name="好_2012年省级一般预算收入计划" xfId="2301"/>
    <cellStyle name="好_2013省级预算附表" xfId="2302"/>
    <cellStyle name="好_2016年财政总决算生成表全套0417 -平衡表" xfId="2303"/>
    <cellStyle name="好_省级明细_代编表" xfId="2304"/>
    <cellStyle name="好_2016年预算表格（公式）" xfId="2305"/>
    <cellStyle name="好_2016年中原银行税收基数短收市县负担情况表" xfId="2306"/>
    <cellStyle name="好_34青海_1_2014省级收入及财力12.12（更新后）" xfId="2307"/>
    <cellStyle name="好_20170103省级2017年预算情况表" xfId="2308"/>
    <cellStyle name="好_20河南_2014省级收入及财力12.12（更新后）" xfId="2309"/>
    <cellStyle name="好_20河南_财力性转移支付2010年预算参考数" xfId="2310"/>
    <cellStyle name="好_34青海_1_省级财力12.12" xfId="2311"/>
    <cellStyle name="好_22湖南_2014省级收入12.2（更新后）" xfId="2312"/>
    <cellStyle name="适中 2" xfId="2313"/>
    <cellStyle name="好_22湖南_财力性转移支付2010年预算参考数" xfId="2314"/>
    <cellStyle name="好_Book1_2012-2013年经常性收入预测（1.1新口径）" xfId="2315"/>
    <cellStyle name="好_27重庆_2014省级收入及财力12.12（更新后）" xfId="2316"/>
    <cellStyle name="好_27重庆_财力性转移支付2010年预算参考数" xfId="2317"/>
    <cellStyle name="好_28四川" xfId="2318"/>
    <cellStyle name="好_28四川_2014省级收入12.2（更新后）" xfId="2319"/>
    <cellStyle name="好_28四川_省级财力12.12" xfId="2320"/>
    <cellStyle name="好_省级明细_政府性基金人大会表格1稿_基金汇总" xfId="2321"/>
    <cellStyle name="好_30云南" xfId="2322"/>
    <cellStyle name="好_30云南_1" xfId="2323"/>
    <cellStyle name="好_30云南_1_2014省级收入12.2（更新后）" xfId="2324"/>
    <cellStyle name="好_30云南_1_2014省级收入及财力12.12（更新后）" xfId="2325"/>
    <cellStyle name="好_34青海" xfId="2326"/>
    <cellStyle name="好_省级明细_Xl0000071_2017年预算草案（债务）" xfId="2327"/>
    <cellStyle name="好_34青海_1" xfId="2328"/>
    <cellStyle name="好_34青海_1_财力性转移支付2010年预算参考数" xfId="2329"/>
    <cellStyle name="好_34青海_2014省级收入12.2（更新后）" xfId="2330"/>
    <cellStyle name="好_410927000_台前县_2014省级收入及财力12.12（更新后）" xfId="2331"/>
    <cellStyle name="好_410927000_台前县_省级财力12.12" xfId="2332"/>
    <cellStyle name="好_河南省----2009-05-21（补充数据）_附表1-6" xfId="2333"/>
    <cellStyle name="好_Xl0000068 2" xfId="2334"/>
    <cellStyle name="好_530629_2006年县级财政报表附表" xfId="2335"/>
    <cellStyle name="好_财力（李处长）_2014省级收入及财力12.12（更新后）" xfId="2336"/>
    <cellStyle name="好_5334_2006年迪庆县级财政报表附表" xfId="2337"/>
    <cellStyle name="好_6.2017省本级支出" xfId="2338"/>
    <cellStyle name="好_Book1" xfId="2339"/>
    <cellStyle name="好_Book1_2012年省级平衡简表（用）" xfId="2340"/>
    <cellStyle name="强调文字颜色 6 2" xfId="2341"/>
    <cellStyle name="好_汇总_2014省级收入及财力12.12（更新后）" xfId="2342"/>
    <cellStyle name="好_Book2" xfId="2343"/>
    <cellStyle name="好_Book2_省级财力12.12" xfId="2344"/>
    <cellStyle name="好_material report in Jun" xfId="2345"/>
    <cellStyle name="好_省级明细_基金汇总" xfId="2346"/>
    <cellStyle name="好_Material reprot In Apr (2)" xfId="2347"/>
    <cellStyle name="好_Material reprot In Dec" xfId="2348"/>
    <cellStyle name="好_Material reprot In Dec (3)" xfId="2349"/>
    <cellStyle name="好_检验表（调整后）" xfId="2350"/>
    <cellStyle name="好_Material reprot In Feb (2)" xfId="2351"/>
    <cellStyle name="好_行政公检法测算_民生政策最低支出需求_2014省级收入及财力12.12（更新后）" xfId="2352"/>
    <cellStyle name="好_Material reprot In Mar" xfId="2353"/>
    <cellStyle name="好_Sheet1" xfId="2354"/>
    <cellStyle name="好_Sheet1_1" xfId="2355"/>
    <cellStyle name="好_农林水和城市维护标准支出20080505－县区合计_民生政策最低支出需求" xfId="2356"/>
    <cellStyle name="好_Sheet1_2014省级收入12.2（更新后）" xfId="2357"/>
    <cellStyle name="好_Sheet1_Sheet2" xfId="2358"/>
    <cellStyle name="好_Sheet1_省级财力12.12" xfId="2359"/>
    <cellStyle name="好_Sheet1_省级收入" xfId="2360"/>
    <cellStyle name="好_Sheet1_省级支出" xfId="2361"/>
    <cellStyle name="好_Xl0000068" xfId="2362"/>
    <cellStyle name="好_Xl0000068_基金汇总" xfId="2363"/>
    <cellStyle name="好_Xl0000068_收入汇总" xfId="2364"/>
    <cellStyle name="好_Xl0000302" xfId="2365"/>
    <cellStyle name="好_Xl0000335" xfId="2366"/>
    <cellStyle name="好_Xl0000336" xfId="2367"/>
    <cellStyle name="好_安徽 缺口县区测算(地方填报)1" xfId="2368"/>
    <cellStyle name="好_安徽 缺口县区测算(地方填报)1_2014省级收入12.2（更新后）" xfId="2369"/>
    <cellStyle name="好_安徽 缺口县区测算(地方填报)1_2014省级收入及财力12.12（更新后）" xfId="2370"/>
    <cellStyle name="好_安徽 缺口县区测算(地方填报)1_财力性转移支付2010年预算参考数" xfId="2371"/>
    <cellStyle name="好_表一_2014省级收入12.2（更新后）" xfId="2372"/>
    <cellStyle name="好_表一_省级财力12.12" xfId="2373"/>
    <cellStyle name="好_不含人员经费系数" xfId="2374"/>
    <cellStyle name="好_不含人员经费系数_2014省级收入及财力12.12（更新后）" xfId="2375"/>
    <cellStyle name="好_不含人员经费系数_省级财力12.12" xfId="2376"/>
    <cellStyle name="好_财力（李处长）" xfId="2377"/>
    <cellStyle name="好_教育(按照总人口测算）—20080416_不含人员经费系数_财力性转移支付2010年预算参考数" xfId="2378"/>
    <cellStyle name="好_财力（李处长）_省级财力12.12" xfId="2379"/>
    <cellStyle name="好_财力差异计算表(不含非农业区)_2014省级收入及财力12.12（更新后）" xfId="2380"/>
    <cellStyle name="好_财政供养人员_2014省级收入12.2（更新后）" xfId="2381"/>
    <cellStyle name="好_财政供养人员_2014省级收入及财力12.12（更新后）" xfId="2382"/>
    <cellStyle name="好_财政供养人员_财力性转移支付2010年预算参考数" xfId="2383"/>
    <cellStyle name="好_财政供养人员_省级财力12.12" xfId="2384"/>
    <cellStyle name="好_市辖区测算20080510_不含人员经费系数_财力性转移支付2010年预算参考数" xfId="2385"/>
    <cellStyle name="好_财政厅编制用表（2011年报省人大） 2" xfId="2386"/>
    <cellStyle name="好_财政厅编制用表（2011年报省人大）_2013省级预算附表" xfId="2387"/>
    <cellStyle name="好_财政厅编制用表（2011年报省人大）_2014省级收入12.2（更新后）" xfId="2388"/>
    <cellStyle name="好_财政厅编制用表（2011年报省人大）_2017年预算草案（债务）" xfId="2389"/>
    <cellStyle name="好_财政厅编制用表（2011年报省人大）_附表1-6" xfId="2390"/>
    <cellStyle name="好_财政厅编制用表（2011年报省人大）_省级财力12.12" xfId="2391"/>
    <cellStyle name="好_财政厅编制用表（2011年报省人大）_支出汇总" xfId="2392"/>
    <cellStyle name="好_测算结果_2014省级收入12.2（更新后）" xfId="2393"/>
    <cellStyle name="好_测算结果_财力性转移支付2010年预算参考数" xfId="2394"/>
    <cellStyle name="烹拳 [0]_ +Foil &amp; -FOIL &amp; PAPER" xfId="2395"/>
    <cellStyle name="好_测算结果汇总" xfId="2396"/>
    <cellStyle name="好_测算结果汇总_2014省级收入及财力12.12（更新后）" xfId="2397"/>
    <cellStyle name="好_行政公检法测算_民生政策最低支出需求" xfId="2398"/>
    <cellStyle name="好_测算结果汇总_省级财力12.12" xfId="2399"/>
    <cellStyle name="好_测算总表_2014省级收入及财力12.12（更新后）" xfId="2400"/>
    <cellStyle name="好_测算总表_省级财力12.12" xfId="2401"/>
    <cellStyle name="好_成本差异系数" xfId="2402"/>
    <cellStyle name="好_成本差异系数（含人口规模）" xfId="2403"/>
    <cellStyle name="好_成本差异系数（含人口规模）_2014省级收入12.2（更新后）" xfId="2404"/>
    <cellStyle name="好_成本差异系数（含人口规模）_2014省级收入及财力12.12（更新后）" xfId="2405"/>
    <cellStyle name="好_成本差异系数（含人口规模）_财力性转移支付2010年预算参考数" xfId="2406"/>
    <cellStyle name="好_成本差异系数（含人口规模）_省级财力12.12" xfId="2407"/>
    <cellStyle name="好_省级明细_基金最终修改支出" xfId="2408"/>
    <cellStyle name="好_成本差异系数_2014省级收入12.2（更新后）" xfId="2409"/>
    <cellStyle name="好_县区合并测算20080423(按照各省比重）_不含人员经费系数" xfId="2410"/>
    <cellStyle name="好_成本差异系数_财力性转移支付2010年预算参考数" xfId="2411"/>
    <cellStyle name="好_成本差异系数_省级财力12.12" xfId="2412"/>
    <cellStyle name="好_城建部门" xfId="2413"/>
    <cellStyle name="好_第五部分(才淼、饶永宏）" xfId="2414"/>
    <cellStyle name="好_分析缺口率_财力性转移支付2010年预算参考数" xfId="2415"/>
    <cellStyle name="强调文字颜色 4 3 2" xfId="2416"/>
    <cellStyle name="好_分析缺口率_省级财力12.12" xfId="2417"/>
    <cellStyle name="好_分县成本差异系数" xfId="2418"/>
    <cellStyle name="好_分县成本差异系数_不含人员经费系数" xfId="2419"/>
    <cellStyle name="好_分县成本差异系数_不含人员经费系数_2014省级收入及财力12.12（更新后）" xfId="2420"/>
    <cellStyle name="好_分县成本差异系数_不含人员经费系数_财力性转移支付2010年预算参考数" xfId="2421"/>
    <cellStyle name="好_分县成本差异系数_民生政策最低支出需求" xfId="2422"/>
    <cellStyle name="好_分县成本差异系数_民生政策最低支出需求_财力性转移支付2010年预算参考数" xfId="2423"/>
    <cellStyle name="好_分县成本差异系数_省级财力12.12" xfId="2424"/>
    <cellStyle name="好_附表" xfId="2425"/>
    <cellStyle name="好_附表_2014省级收入及财力12.12（更新后）" xfId="2426"/>
    <cellStyle name="好_附表_财力性转移支付2010年预算参考数" xfId="2427"/>
    <cellStyle name="好_附表1-6" xfId="2428"/>
    <cellStyle name="好_复件 复件 2010年预算表格－2010-03-26-（含表间 公式）" xfId="2429"/>
    <cellStyle name="好_复件 复件 2010年预算表格－2010-03-26-（含表间 公式）_2014省级收入12.2（更新后）" xfId="2430"/>
    <cellStyle name="好_行政(燃修费)_不含人员经费系数_2014省级收入12.2（更新后）" xfId="2431"/>
    <cellStyle name="好_国有资本经营预算（2011年报省人大）" xfId="2432"/>
    <cellStyle name="好_国有资本经营预算（2011年报省人大）_2013省级预算附表" xfId="2433"/>
    <cellStyle name="好_省级明细_代编全省支出预算修改_收入汇总" xfId="2434"/>
    <cellStyle name="好_国有资本经营预算（2011年报省人大）_2014省级收入及财力12.12（更新后）" xfId="2435"/>
    <cellStyle name="好_国有资本经营预算（2011年报省人大）_2017年预算草案（债务）" xfId="2436"/>
    <cellStyle name="好_国有资本经营预算（2011年报省人大）_基金汇总" xfId="2437"/>
    <cellStyle name="好_国有资本经营预算（2011年报省人大）_省级财力12.12" xfId="2438"/>
    <cellStyle name="好_省级明细_支出汇总" xfId="2439"/>
    <cellStyle name="好_行政(燃修费)_不含人员经费系数" xfId="2440"/>
    <cellStyle name="注释 2 5" xfId="2441"/>
    <cellStyle name="好_行政(燃修费)_不含人员经费系数_2014省级收入及财力12.12（更新后）" xfId="2442"/>
    <cellStyle name="好_行政(燃修费)_民生政策最低支出需求" xfId="2443"/>
    <cellStyle name="好_行政(燃修费)_民生政策最低支出需求_2014省级收入及财力12.12（更新后）" xfId="2444"/>
    <cellStyle name="好_行政(燃修费)_省级财力12.12" xfId="2445"/>
    <cellStyle name="好_行政(燃修费)_县市旗测算-新科目（含人口规模效应）" xfId="2446"/>
    <cellStyle name="好_行政(燃修费)_县市旗测算-新科目（含人口规模效应）_2014省级收入12.2（更新后）" xfId="2447"/>
    <cellStyle name="汇总 2_1.3日 2017年预算草案 - 副本" xfId="2448"/>
    <cellStyle name="好_行政(燃修费)_县市旗测算-新科目（含人口规模效应）_2014省级收入及财力12.12（更新后）" xfId="2449"/>
    <cellStyle name="好_省级明细_Xl0000068_收入汇总" xfId="2450"/>
    <cellStyle name="好_行政(燃修费)_县市旗测算-新科目（含人口规模效应）_财力性转移支付2010年预算参考数" xfId="2451"/>
    <cellStyle name="好_县市旗测算-新科目（20080627）_民生政策最低支出需求_财力性转移支付2010年预算参考数" xfId="2452"/>
    <cellStyle name="好_行政(燃修费)_县市旗测算-新科目（含人口规模效应）_省级财力12.12" xfId="2453"/>
    <cellStyle name="好_人员工资和公用经费3_财力性转移支付2010年预算参考数" xfId="2454"/>
    <cellStyle name="好_行政（人员）" xfId="2455"/>
    <cellStyle name="好_行政（人员）_2014省级收入12.2（更新后）" xfId="2456"/>
    <cellStyle name="好_行政（人员）_2014省级收入及财力12.12（更新后）" xfId="2457"/>
    <cellStyle name="好_行政（人员）_不含人员经费系数" xfId="2458"/>
    <cellStyle name="好_行政（人员）_不含人员经费系数_财力性转移支付2010年预算参考数" xfId="2459"/>
    <cellStyle name="好_教育(按照总人口测算）—20080416_县市旗测算-新科目（含人口规模效应）" xfId="2460"/>
    <cellStyle name="好_行政（人员）_不含人员经费系数_省级财力12.12" xfId="2461"/>
    <cellStyle name="好_行政（人员）_财力性转移支付2010年预算参考数" xfId="2462"/>
    <cellStyle name="好_行政（人员）_民生政策最低支出需求" xfId="2463"/>
    <cellStyle name="输入 2" xfId="2464"/>
    <cellStyle name="好_行政（人员）_民生政策最低支出需求_2014省级收入及财力12.12（更新后）" xfId="2465"/>
    <cellStyle name="好_行政（人员）_民生政策最低支出需求_财力性转移支付2010年预算参考数" xfId="2466"/>
    <cellStyle name="好_下文（表）" xfId="2467"/>
    <cellStyle name="好_行政（人员）_民生政策最低支出需求_省级财力12.12" xfId="2468"/>
    <cellStyle name="好_汇总" xfId="2469"/>
    <cellStyle name="好_行政（人员）_省级财力12.12" xfId="2470"/>
    <cellStyle name="好_行政（人员）_县市旗测算-新科目（含人口规模效应）_2014省级收入12.2（更新后）" xfId="2471"/>
    <cellStyle name="好_行政（人员）_县市旗测算-新科目（含人口规模效应）_2014省级收入及财力12.12（更新后）" xfId="2472"/>
    <cellStyle name="好_行政公检法测算" xfId="2473"/>
    <cellStyle name="好_行政公检法测算_2014省级收入12.2（更新后）" xfId="2474"/>
    <cellStyle name="好_行政公检法测算_2014省级收入及财力12.12（更新后）" xfId="2475"/>
    <cellStyle name="好_行政公检法测算_不含人员经费系数" xfId="2476"/>
    <cellStyle name="好_行政公检法测算_不含人员经费系数_2014省级收入12.2（更新后）" xfId="2477"/>
    <cellStyle name="好_行政公检法测算_不含人员经费系数_财力性转移支付2010年预算参考数" xfId="2478"/>
    <cellStyle name="好_行政公检法测算_不含人员经费系数_省级财力12.12" xfId="2479"/>
    <cellStyle name="好_行政公检法测算_财力性转移支付2010年预算参考数" xfId="2480"/>
    <cellStyle name="好_行政公检法测算_民生政策最低支出需求_省级财力12.12" xfId="2481"/>
    <cellStyle name="好_行政公检法测算_省级财力12.12" xfId="2482"/>
    <cellStyle name="好_行政公检法测算_县市旗测算-新科目（含人口规模效应）" xfId="2483"/>
    <cellStyle name="好_行政公检法测算_县市旗测算-新科目（含人口规模效应）_2014省级收入及财力12.12（更新后）" xfId="2484"/>
    <cellStyle name="好_行政公检法测算_县市旗测算-新科目（含人口规模效应）_财力性转移支付2010年预算参考数" xfId="2485"/>
    <cellStyle name="好_行政公检法测算_县市旗测算-新科目（含人口规模效应）_省级财力12.12" xfId="2486"/>
    <cellStyle name="好_河南 缺口县区测算(地方填报)_2014省级收入12.2（更新后）" xfId="2487"/>
    <cellStyle name="好_河南 缺口县区测算(地方填报白)_2014省级收入及财力12.12（更新后）" xfId="2488"/>
    <cellStyle name="好_河南 缺口县区测算(地方填报白)_财力性转移支付2010年预算参考数" xfId="2489"/>
    <cellStyle name="好_河南 缺口县区测算(地方填报白)_省级财力12.12" xfId="2490"/>
    <cellStyle name="好_河南省----2009-05-21（补充数据） 2" xfId="2491"/>
    <cellStyle name="好_河南省----2009-05-21（补充数据）_支出汇总" xfId="2492"/>
    <cellStyle name="好_河南省农村义务教育教师绩效工资测算表8-12_2014省级收入12.2（更新后）" xfId="2493"/>
    <cellStyle name="好_河南省农村义务教育教师绩效工资测算表8-12_省级财力12.12" xfId="2494"/>
    <cellStyle name="好_核定人数对比" xfId="2495"/>
    <cellStyle name="好_核定人数对比_2014省级收入及财力12.12（更新后）" xfId="2496"/>
    <cellStyle name="好_核定人数对比_财力性转移支付2010年预算参考数" xfId="2497"/>
    <cellStyle name="好_核定人数对比_省级财力12.12" xfId="2498"/>
    <cellStyle name="好_核定人数下发表" xfId="2499"/>
    <cellStyle name="好_核定人数下发表_2014省级收入12.2（更新后）" xfId="2500"/>
    <cellStyle name="好_核定人数下发表_财力性转移支付2010年预算参考数" xfId="2501"/>
    <cellStyle name="好_汇总_2014省级收入12.2（更新后）" xfId="2502"/>
    <cellStyle name="好_汇总_财力性转移支付2010年预算参考数" xfId="2503"/>
    <cellStyle name="好_汇总表" xfId="2504"/>
    <cellStyle name="好_汇总表_2014省级收入及财力12.12（更新后）" xfId="2505"/>
    <cellStyle name="好_汇总表_财力性转移支付2010年预算参考数" xfId="2506"/>
    <cellStyle name="好_汇总表4" xfId="2507"/>
    <cellStyle name="好_汇总-县级财政报表附表" xfId="2508"/>
    <cellStyle name="好_基金安排表" xfId="2509"/>
    <cellStyle name="好_基金汇总" xfId="2510"/>
    <cellStyle name="好_检验表" xfId="2511"/>
    <cellStyle name="好_教育(按照总人口测算）—20080416" xfId="2512"/>
    <cellStyle name="好_教育(按照总人口测算）—20080416_财力性转移支付2010年预算参考数" xfId="2513"/>
    <cellStyle name="好_教育(按照总人口测算）—20080416_民生政策最低支出需求_财力性转移支付2010年预算参考数" xfId="2514"/>
    <cellStyle name="好_津补贴保障测算（2010.3.19）" xfId="2515"/>
    <cellStyle name="好_津补贴保障测算(5.21)" xfId="2516"/>
    <cellStyle name="好_津补贴保障测算(5.21)_基金汇总" xfId="2517"/>
    <cellStyle name="好_津补贴保障测算(5.21)_收入汇总" xfId="2518"/>
    <cellStyle name="好_民生政策最低支出需求" xfId="2519"/>
    <cellStyle name="好_民生政策最低支出需求_财力性转移支付2010年预算参考数" xfId="2520"/>
    <cellStyle name="好_农林水和城市维护标准支出20080505－县区合计" xfId="2521"/>
    <cellStyle name="好_农林水和城市维护标准支出20080505－县区合计_不含人员经费系数_财力性转移支付2010年预算参考数" xfId="2522"/>
    <cellStyle name="好_农林水和城市维护标准支出20080505－县区合计_财力性转移支付2010年预算参考数" xfId="2523"/>
    <cellStyle name="好_农林水和城市维护标准支出20080505－县区合计_民生政策最低支出需求_财力性转移支付2010年预算参考数" xfId="2524"/>
    <cellStyle name="好_农林水和城市维护标准支出20080505－县区合计_县市旗测算-新科目（含人口规模效应）" xfId="2525"/>
    <cellStyle name="好_农林水和城市维护标准支出20080505－县区合计_县市旗测算-新科目（含人口规模效应）_财力性转移支付2010年预算参考数" xfId="2526"/>
    <cellStyle name="好_平邑" xfId="2527"/>
    <cellStyle name="好_其他部门(按照总人口测算）—20080416_不含人员经费系数" xfId="2528"/>
    <cellStyle name="好_其他部门(按照总人口测算）—20080416_不含人员经费系数_财力性转移支付2010年预算参考数" xfId="2529"/>
    <cellStyle name="好_省级明细_Book3" xfId="2530"/>
    <cellStyle name="好_其他部门(按照总人口测算）—20080416_民生政策最低支出需求" xfId="2531"/>
    <cellStyle name="好_其他部门(按照总人口测算）—20080416_民生政策最低支出需求_财力性转移支付2010年预算参考数" xfId="2532"/>
    <cellStyle name="好_其他部门(按照总人口测算）—20080416_县市旗测算-新科目（含人口规模效应）" xfId="2533"/>
    <cellStyle name="好_青海 缺口县区测算(地方填报)" xfId="2534"/>
    <cellStyle name="好_省级明细_冬梅3_收入汇总" xfId="2535"/>
    <cellStyle name="好_青海 缺口县区测算(地方填报)_财力性转移支付2010年预算参考数" xfId="2536"/>
    <cellStyle name="好_全省基金收支" xfId="2537"/>
    <cellStyle name="好_缺口县区测算（11.13）" xfId="2538"/>
    <cellStyle name="好_缺口县区测算（11.13）_财力性转移支付2010年预算参考数" xfId="2539"/>
    <cellStyle name="好_缺口县区测算(按2007支出增长25%测算)_财力性转移支付2010年预算参考数" xfId="2540"/>
    <cellStyle name="好_缺口县区测算(按核定人数)" xfId="2541"/>
    <cellStyle name="好_缺口县区测算(按核定人数)_财力性转移支付2010年预算参考数" xfId="2542"/>
    <cellStyle name="后继超级链接" xfId="2543"/>
    <cellStyle name="好_缺口县区测算_财力性转移支付2010年预算参考数" xfId="2544"/>
    <cellStyle name="千位_(人代会用)" xfId="2545"/>
    <cellStyle name="好_人员工资和公用经费_财力性转移支付2010年预算参考数" xfId="2546"/>
    <cellStyle name="好_人员工资和公用经费2" xfId="2547"/>
    <cellStyle name="好_人员工资和公用经费3" xfId="2548"/>
    <cellStyle name="注释 2 4" xfId="2549"/>
    <cellStyle name="好_山东省民生支出标准_财力性转移支付2010年预算参考数" xfId="2550"/>
    <cellStyle name="好_省电力2008年 工作表_2017年预算草案（债务）" xfId="2551"/>
    <cellStyle name="好_省电力2008年 工作表_收入汇总" xfId="2552"/>
    <cellStyle name="好_省级基金收出" xfId="2553"/>
    <cellStyle name="好_省级明细 2" xfId="2554"/>
    <cellStyle name="好_省级明细_2.2017全省收入" xfId="2555"/>
    <cellStyle name="好_省级明细_2016-2017全省国资预算" xfId="2556"/>
    <cellStyle name="好_省级明细_2016年预算草案" xfId="2557"/>
    <cellStyle name="好_重点民生支出需求测算表社保（农村低保）081112" xfId="2558"/>
    <cellStyle name="好_县市旗测算-新科目（20080627）_不含人员经费系数_财力性转移支付2010年预算参考数" xfId="2559"/>
    <cellStyle name="好_省级明细_2016年预算草案1.13_2017年预算草案（债务）" xfId="2560"/>
    <cellStyle name="好_省级明细_20171207-2018年预算草案" xfId="2561"/>
    <cellStyle name="好_省级明细_2017年预算草案（债务）" xfId="2562"/>
    <cellStyle name="好_省级明细_2017年预算草案1.4" xfId="2563"/>
    <cellStyle name="好_省级明细_3.2017全省支出" xfId="2564"/>
    <cellStyle name="好_省级明细_5.2017省本级收入" xfId="2565"/>
    <cellStyle name="好_省级明细_Xl0000068" xfId="2566"/>
    <cellStyle name="好_省级明细_Xl0000068 2" xfId="2567"/>
    <cellStyle name="好_省级明细_Xl0000068_基金汇总" xfId="2568"/>
    <cellStyle name="好_省级明细_Xl0000068_支出汇总" xfId="2569"/>
    <cellStyle name="好_省级明细_Xl0000071" xfId="2570"/>
    <cellStyle name="好_省级明细_Xl0000071_支出汇总" xfId="2571"/>
    <cellStyle name="好_省级明细_表六七" xfId="2572"/>
    <cellStyle name="好_省级明细_代编全省支出预算修改 2" xfId="2573"/>
    <cellStyle name="好_省级明细_代编全省支出预算修改_基金汇总" xfId="2574"/>
    <cellStyle name="好_省级明细_代编全省支出预算修改_支出汇总" xfId="2575"/>
    <cellStyle name="好_省级明细_冬梅3_基金汇总" xfId="2576"/>
    <cellStyle name="好_省级明细_冬梅3_支出汇总" xfId="2577"/>
    <cellStyle name="千分位_ 白土" xfId="2578"/>
    <cellStyle name="好_省级明细_复件 表19（梁蕊发）" xfId="2579"/>
    <cellStyle name="好_省级明细_副本最新" xfId="2580"/>
    <cellStyle name="好_省级明细_副本最新_2017年预算草案（债务）" xfId="2581"/>
    <cellStyle name="好_省级明细_副本最新_基金汇总" xfId="2582"/>
    <cellStyle name="好_省级明细_基金表" xfId="2583"/>
    <cellStyle name="好_省级明细_基金最新" xfId="2584"/>
    <cellStyle name="好_省级明细_基金最新 2" xfId="2585"/>
    <cellStyle name="好_省级明细_基金最新_2017年预算草案（债务）" xfId="2586"/>
    <cellStyle name="好_省级明细_基金最新_基金汇总" xfId="2587"/>
    <cellStyle name="好_省级明细_基金最新_收入汇总" xfId="2588"/>
    <cellStyle name="好_省级明细_基金最新_支出汇总" xfId="2589"/>
    <cellStyle name="好_省级明细_梁蕊要预算局报人大2017年预算草案" xfId="2590"/>
    <cellStyle name="好_省级明细_全省收入代编最新" xfId="2591"/>
    <cellStyle name="好_省级明细_全省收入代编最新 2" xfId="2592"/>
    <cellStyle name="好_省级明细_全省收入代编最新_基金汇总" xfId="2593"/>
    <cellStyle name="好_省级明细_全省收入代编最新_收入汇总" xfId="2594"/>
    <cellStyle name="好_省级明细_全省收入代编最新_支出汇总" xfId="2595"/>
    <cellStyle name="好_省级明细_全省预算代编_2017年预算草案（债务）" xfId="2596"/>
    <cellStyle name="好_省级明细_全省预算代编_基金汇总" xfId="2597"/>
    <cellStyle name="好_省级明细_全省预算代编_收入汇总" xfId="2598"/>
    <cellStyle name="好_省级明细_收入汇总" xfId="2599"/>
    <cellStyle name="好_省级明细_政府性基金人大会表格1稿" xfId="2600"/>
    <cellStyle name="好_省级明细_政府性基金人大会表格1稿 2" xfId="2601"/>
    <cellStyle name="好_省级明细_政府性基金人大会表格1稿_2017年预算草案（债务）" xfId="2602"/>
    <cellStyle name="好_省级明细_政府性基金人大会表格1稿_收入汇总" xfId="2603"/>
    <cellStyle name="好_省级明细_政府性基金人大会表格1稿_支出汇总" xfId="2604"/>
    <cellStyle name="好_省级收入" xfId="2605"/>
    <cellStyle name="好_省级收入_1" xfId="2606"/>
    <cellStyle name="好_省级支出" xfId="2607"/>
    <cellStyle name="好_省属监狱人员级别表(驻外)" xfId="2608"/>
    <cellStyle name="好_省属监狱人员级别表(驻外)_收入汇总" xfId="2609"/>
    <cellStyle name="好_省属监狱人员级别表(驻外)_支出汇总" xfId="2610"/>
    <cellStyle name="好_市辖区测算20080510" xfId="2611"/>
    <cellStyle name="好_市辖区测算20080510_不含人员经费系数" xfId="2612"/>
    <cellStyle name="好_市辖区测算20080510_财力性转移支付2010年预算参考数" xfId="2613"/>
    <cellStyle name="好_市辖区测算20080510_民生政策最低支出需求" xfId="2614"/>
    <cellStyle name="好_市辖区测算20080510_县市旗测算-新科目（含人口规模效应）" xfId="2615"/>
    <cellStyle name="好_市辖区测算20080510_县市旗测算-新科目（含人口规模效应）_财力性转移支付2010年预算参考数" xfId="2616"/>
    <cellStyle name="好_市辖区测算-新科目（20080626）" xfId="2617"/>
    <cellStyle name="好_市辖区测算-新科目（20080626）_不含人员经费系数_财力性转移支付2010年预算参考数" xfId="2618"/>
    <cellStyle name="好_市辖区测算-新科目（20080626）_财力性转移支付2010年预算参考数" xfId="2619"/>
    <cellStyle name="好_市辖区测算-新科目（20080626）_民生政策最低支出需求_财力性转移支付2010年预算参考数" xfId="2620"/>
    <cellStyle name="好_市辖区测算-新科目（20080626）_县市旗测算-新科目（含人口规模效应）" xfId="2621"/>
    <cellStyle name="好_收入汇总" xfId="2622"/>
    <cellStyle name="好_危改资金测算" xfId="2623"/>
    <cellStyle name="好_危改资金测算_财力性转移支付2010年预算参考数" xfId="2624"/>
    <cellStyle name="好_卫生(按照总人口测算）—20080416" xfId="2625"/>
    <cellStyle name="好_卫生(按照总人口测算）—20080416_不含人员经费系数" xfId="2626"/>
    <cellStyle name="好_卫生(按照总人口测算）—20080416_不含人员经费系数_财力性转移支付2010年预算参考数" xfId="2627"/>
    <cellStyle name="好_卫生(按照总人口测算）—20080416_财力性转移支付2010年预算参考数" xfId="2628"/>
    <cellStyle name="好_卫生(按照总人口测算）—20080416_民生政策最低支出需求_财力性转移支付2010年预算参考数" xfId="2629"/>
    <cellStyle name="好_卫生(按照总人口测算）—20080416_县市旗测算-新科目（含人口规模效应）_财力性转移支付2010年预算参考数" xfId="2630"/>
    <cellStyle name="好_卫生部门" xfId="2631"/>
    <cellStyle name="好_卫生部门_财力性转移支付2010年预算参考数" xfId="2632"/>
    <cellStyle name="好_文体广播部门" xfId="2633"/>
    <cellStyle name="好_文体广播事业(按照总人口测算）—20080416_不含人员经费系数" xfId="2634"/>
    <cellStyle name="好_文体广播事业(按照总人口测算）—20080416_不含人员经费系数_财力性转移支付2010年预算参考数" xfId="2635"/>
    <cellStyle name="好_文体广播事业(按照总人口测算）—20080416_财力性转移支付2010年预算参考数" xfId="2636"/>
    <cellStyle name="好_文体广播事业(按照总人口测算）—20080416_民生政策最低支出需求" xfId="2637"/>
    <cellStyle name="好_文体广播事业(按照总人口测算）—20080416_民生政策最低支出需求_财力性转移支付2010年预算参考数" xfId="2638"/>
    <cellStyle name="好_文体广播事业(按照总人口测算）—20080416_县市旗测算-新科目（含人口规模效应）_财力性转移支付2010年预算参考数" xfId="2639"/>
    <cellStyle name="好_县区合并测算20080421" xfId="2640"/>
    <cellStyle name="好_县区合并测算20080421_不含人员经费系数_财力性转移支付2010年预算参考数" xfId="2641"/>
    <cellStyle name="好_县区合并测算20080421_民生政策最低支出需求_财力性转移支付2010年预算参考数" xfId="2642"/>
    <cellStyle name="汇总 3" xfId="2643"/>
    <cellStyle name="好_县区合并测算20080421_县市旗测算-新科目（含人口规模效应）" xfId="2644"/>
    <cellStyle name="好_县区合并测算20080421_县市旗测算-新科目（含人口规模效应）_财力性转移支付2010年预算参考数" xfId="2645"/>
    <cellStyle name="好_县区合并测算20080423(按照各省比重）_不含人员经费系数_财力性转移支付2010年预算参考数" xfId="2646"/>
    <cellStyle name="好_县区合并测算20080423(按照各省比重）_财力性转移支付2010年预算参考数" xfId="2647"/>
    <cellStyle name="好_县区合并测算20080423(按照各省比重）_民生政策最低支出需求_财力性转移支付2010年预算参考数" xfId="2648"/>
    <cellStyle name="好_县区合并测算20080423(按照各省比重）_县市旗测算-新科目（含人口规模效应）" xfId="2649"/>
    <cellStyle name="好_县区合并测算20080423(按照各省比重）_县市旗测算-新科目（含人口规模效应）_财力性转移支付2010年预算参考数" xfId="2650"/>
    <cellStyle name="好_县市旗测算20080508" xfId="2651"/>
    <cellStyle name="好_县市旗测算20080508_财力性转移支付2010年预算参考数" xfId="2652"/>
    <cellStyle name="好_县市旗测算20080508_民生政策最低支出需求" xfId="2653"/>
    <cellStyle name="好_县市旗测算20080508_民生政策最低支出需求_财力性转移支付2010年预算参考数" xfId="2654"/>
    <cellStyle name="普通" xfId="2655"/>
    <cellStyle name="好_县市旗测算20080508_县市旗测算-新科目（含人口规模效应）" xfId="2656"/>
    <cellStyle name="好_县市旗测算20080508_县市旗测算-新科目（含人口规模效应）_财力性转移支付2010年预算参考数" xfId="2657"/>
    <cellStyle name="好_县市旗测算-新科目（20080626）" xfId="2658"/>
    <cellStyle name="好_县市旗测算-新科目（20080626）_不含人员经费系数" xfId="2659"/>
    <cellStyle name="好_县市旗测算-新科目（20080626）_不含人员经费系数_财力性转移支付2010年预算参考数" xfId="2660"/>
    <cellStyle name="好_县市旗测算-新科目（20080626）_财力性转移支付2010年预算参考数" xfId="2661"/>
    <cellStyle name="好_县市旗测算-新科目（20080626）_县市旗测算-新科目（含人口规模效应）_财力性转移支付2010年预算参考数" xfId="2662"/>
    <cellStyle name="好_县市旗测算-新科目（20080627）" xfId="2663"/>
    <cellStyle name="好_县市旗测算-新科目（20080627）_不含人员经费系数" xfId="2664"/>
    <cellStyle name="好_县市旗测算-新科目（20080627）_县市旗测算-新科目（含人口规模效应）" xfId="2665"/>
    <cellStyle name="好_一般预算支出口径剔除表_财力性转移支付2010年预算参考数" xfId="2666"/>
    <cellStyle name="强调文字颜色 3 2 4" xfId="2667"/>
    <cellStyle name="好_云南 缺口县区测算(地方填报)" xfId="2668"/>
    <cellStyle name="好_云南 缺口县区测算(地方填报)_财力性转移支付2010年预算参考数" xfId="2669"/>
    <cellStyle name="好_云南省2008年转移支付测算——州市本级考核部分及政策性测算_财力性转移支付2010年预算参考数" xfId="2670"/>
    <cellStyle name="好_支出汇总" xfId="2671"/>
    <cellStyle name="好_转移支付" xfId="2672"/>
    <cellStyle name="好_自行调整差异系数顺序" xfId="2673"/>
    <cellStyle name="好_自行调整差异系数顺序_财力性转移支付2010年预算参考数" xfId="2674"/>
    <cellStyle name="好_总人口" xfId="2675"/>
    <cellStyle name="后继超链接" xfId="2676"/>
    <cellStyle name="汇总 2" xfId="2677"/>
    <cellStyle name="汇总 2 3" xfId="2678"/>
    <cellStyle name="汇总 2 4" xfId="2679"/>
    <cellStyle name="汇总 3 2" xfId="2680"/>
    <cellStyle name="汇总 3_1.3日 2017年预算草案 - 副本" xfId="2681"/>
    <cellStyle name="汇总 4" xfId="2682"/>
    <cellStyle name="货" xfId="2683"/>
    <cellStyle name="计算 2 3" xfId="2684"/>
    <cellStyle name="计算 2 4" xfId="2685"/>
    <cellStyle name="计算 2_1.3日 2017年预算草案 - 副本" xfId="2686"/>
    <cellStyle name="计算 3_1.3日 2017年预算草案 - 副本" xfId="2687"/>
    <cellStyle name="检查单元格 2 4" xfId="2688"/>
    <cellStyle name="强调文字颜色 3 3" xfId="2689"/>
    <cellStyle name="检查单元格 2_1.3日 2017年预算草案 - 副本" xfId="2690"/>
    <cellStyle name="检查单元格 3" xfId="2691"/>
    <cellStyle name="检查单元格 3 2" xfId="2692"/>
    <cellStyle name="解释性文本 2 2" xfId="2693"/>
    <cellStyle name="解释性文本 3" xfId="2694"/>
    <cellStyle name="样式 1 2" xfId="2695"/>
    <cellStyle name="警告文本 2 4" xfId="2696"/>
    <cellStyle name="链接单元格 2" xfId="2697"/>
    <cellStyle name="链接单元格 2 3" xfId="2698"/>
    <cellStyle name="链接单元格 3" xfId="2699"/>
    <cellStyle name="霓付 [0]_ +Foil &amp; -FOIL &amp; PAPER" xfId="2700"/>
    <cellStyle name="霓付_ +Foil &amp; -FOIL &amp; PAPER" xfId="2701"/>
    <cellStyle name="千" xfId="2702"/>
    <cellStyle name="千_NJ09-05" xfId="2703"/>
    <cellStyle name="千_NJ17-06" xfId="2704"/>
    <cellStyle name="千_NJ17-24" xfId="2705"/>
    <cellStyle name="千_NJ17-26" xfId="2706"/>
    <cellStyle name="千_NJ18-15" xfId="2707"/>
    <cellStyle name="千位[0]" xfId="2708"/>
    <cellStyle name="千位分隔 2" xfId="2709"/>
    <cellStyle name="千位分隔 2 2" xfId="2710"/>
    <cellStyle name="千位分季_新建 Microsoft Excel 工作表" xfId="2711"/>
    <cellStyle name="钎霖_4岿角利" xfId="2712"/>
    <cellStyle name="强调 1" xfId="2713"/>
    <cellStyle name="强调 2" xfId="2714"/>
    <cellStyle name="强调文字颜色 1 2 3" xfId="2715"/>
    <cellStyle name="强调文字颜色 1 2 4" xfId="2716"/>
    <cellStyle name="强调文字颜色 1 2_3.2017全省支出" xfId="2717"/>
    <cellStyle name="强调文字颜色 1 3" xfId="2718"/>
    <cellStyle name="强调文字颜色 1 3 2" xfId="2719"/>
    <cellStyle name="强调文字颜色 2 2" xfId="2720"/>
    <cellStyle name="强调文字颜色 2 2_3.2017全省支出" xfId="2721"/>
    <cellStyle name="强调文字颜色 3 2" xfId="2722"/>
    <cellStyle name="强调文字颜色 3 2 3" xfId="2723"/>
    <cellStyle name="强调文字颜色 3 2_3.2017全省支出" xfId="2724"/>
    <cellStyle name="强调文字颜色 4 2 4" xfId="2725"/>
    <cellStyle name="强调文字颜色 4 4" xfId="2726"/>
    <cellStyle name="强调文字颜色 5 2 4" xfId="2727"/>
    <cellStyle name="强调文字颜色 5 3" xfId="2728"/>
    <cellStyle name="强调文字颜色 6 2 2" xfId="2729"/>
    <cellStyle name="强调文字颜色 6 2 3" xfId="2730"/>
    <cellStyle name="强调文字颜色 6 2 4" xfId="2731"/>
    <cellStyle name="强调文字颜色 6 3" xfId="2732"/>
    <cellStyle name="适中 2 2" xfId="2733"/>
    <cellStyle name="适中 2 4" xfId="2734"/>
    <cellStyle name="适中 2_3.2017全省支出" xfId="2735"/>
    <cellStyle name="适中 3" xfId="2736"/>
    <cellStyle name="适中 3 2" xfId="2737"/>
    <cellStyle name="输出 2" xfId="2738"/>
    <cellStyle name="输出 2 3" xfId="2739"/>
    <cellStyle name="输出 2 4" xfId="2740"/>
    <cellStyle name="输出 2_1.3日 2017年预算草案 - 副本" xfId="2741"/>
    <cellStyle name="输出 3_1.3日 2017年预算草案 - 副本" xfId="2742"/>
    <cellStyle name="输出 4" xfId="2743"/>
    <cellStyle name="输入 2 3" xfId="2744"/>
    <cellStyle name="输入 2_1.3日 2017年预算草案 - 副本" xfId="2745"/>
    <cellStyle name="输入 3" xfId="2746"/>
    <cellStyle name="输入 3 2" xfId="2747"/>
    <cellStyle name="输入 3_1.3日 2017年预算草案 - 副本" xfId="2748"/>
    <cellStyle name="数字" xfId="2749"/>
    <cellStyle name="未定义" xfId="2750"/>
    <cellStyle name="未定义 2" xfId="2751"/>
    <cellStyle name="小数" xfId="2752"/>
    <cellStyle name="样式 1" xfId="2753"/>
    <cellStyle name="着色 3" xfId="2754"/>
    <cellStyle name="着色 4" xfId="2755"/>
    <cellStyle name="着色 5" xfId="2756"/>
    <cellStyle name="着色 6" xfId="2757"/>
    <cellStyle name="注释 2 2" xfId="2758"/>
    <cellStyle name="注释 3" xfId="2759"/>
    <cellStyle name="注释 3_1.3日 2017年预算草案 - 副本" xfId="2760"/>
    <cellStyle name="콤마_BOILER-CO1" xfId="2761"/>
    <cellStyle name="표준_0N-HANDLING " xfId="2762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CCE8C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3.xml"/><Relationship Id="rId30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.xml"/><Relationship Id="rId28" Type="http://schemas.openxmlformats.org/officeDocument/2006/relationships/customXml" Target="../customXml/item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001\e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4102040203_&#21494;&#21439;_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八"/>
      <sheetName val="表九"/>
      <sheetName val="表十"/>
      <sheetName val="表十一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L7">
            <v>0</v>
          </cell>
        </row>
        <row r="8">
          <cell r="L8">
            <v>0</v>
          </cell>
        </row>
        <row r="14">
          <cell r="L14">
            <v>0</v>
          </cell>
        </row>
        <row r="20">
          <cell r="L20">
            <v>0</v>
          </cell>
        </row>
        <row r="23">
          <cell r="L23">
            <v>9293</v>
          </cell>
        </row>
        <row r="24">
          <cell r="L24">
            <v>9115</v>
          </cell>
        </row>
        <row r="28">
          <cell r="L28">
            <v>178</v>
          </cell>
        </row>
        <row r="32">
          <cell r="L32">
            <v>0</v>
          </cell>
        </row>
        <row r="35">
          <cell r="L35">
            <v>0</v>
          </cell>
        </row>
        <row r="36">
          <cell r="L36">
            <v>0</v>
          </cell>
        </row>
        <row r="41">
          <cell r="L41">
            <v>0</v>
          </cell>
        </row>
        <row r="46">
          <cell r="L46">
            <v>106072</v>
          </cell>
        </row>
        <row r="47">
          <cell r="L47">
            <v>94222</v>
          </cell>
        </row>
        <row r="63">
          <cell r="L63">
            <v>1600</v>
          </cell>
        </row>
        <row r="67">
          <cell r="L67">
            <v>800</v>
          </cell>
        </row>
        <row r="68">
          <cell r="L68">
            <v>650</v>
          </cell>
        </row>
        <row r="74">
          <cell r="L74">
            <v>600</v>
          </cell>
        </row>
        <row r="78">
          <cell r="L78">
            <v>0</v>
          </cell>
        </row>
        <row r="82">
          <cell r="L82">
            <v>8200</v>
          </cell>
        </row>
        <row r="86">
          <cell r="L86">
            <v>0</v>
          </cell>
        </row>
        <row r="92">
          <cell r="L92">
            <v>0</v>
          </cell>
        </row>
        <row r="95">
          <cell r="L95">
            <v>0</v>
          </cell>
        </row>
        <row r="104">
          <cell r="L104">
            <v>287</v>
          </cell>
        </row>
        <row r="105">
          <cell r="L105">
            <v>287</v>
          </cell>
        </row>
        <row r="110">
          <cell r="L110">
            <v>0</v>
          </cell>
        </row>
        <row r="115">
          <cell r="L115">
            <v>0</v>
          </cell>
        </row>
        <row r="120">
          <cell r="L120">
            <v>0</v>
          </cell>
        </row>
        <row r="121">
          <cell r="L121">
            <v>0</v>
          </cell>
        </row>
        <row r="126">
          <cell r="L126">
            <v>0</v>
          </cell>
        </row>
        <row r="131">
          <cell r="L131">
            <v>0</v>
          </cell>
        </row>
        <row r="140">
          <cell r="L140">
            <v>0</v>
          </cell>
        </row>
        <row r="147">
          <cell r="L147">
            <v>0</v>
          </cell>
        </row>
        <row r="156">
          <cell r="L156">
            <v>0</v>
          </cell>
        </row>
        <row r="159">
          <cell r="L159">
            <v>0</v>
          </cell>
        </row>
        <row r="163">
          <cell r="L163">
            <v>0</v>
          </cell>
        </row>
        <row r="164">
          <cell r="L164">
            <v>0</v>
          </cell>
        </row>
        <row r="167">
          <cell r="L167">
            <v>27162</v>
          </cell>
        </row>
        <row r="168">
          <cell r="L168">
            <v>25546</v>
          </cell>
        </row>
        <row r="172">
          <cell r="L172">
            <v>0</v>
          </cell>
        </row>
        <row r="181">
          <cell r="L181">
            <v>1616</v>
          </cell>
        </row>
        <row r="192">
          <cell r="L192">
            <v>7559</v>
          </cell>
        </row>
        <row r="208">
          <cell r="L208">
            <v>0</v>
          </cell>
        </row>
        <row r="224">
          <cell r="L224">
            <v>0</v>
          </cell>
        </row>
        <row r="251">
          <cell r="L251">
            <v>150373</v>
          </cell>
        </row>
        <row r="253">
          <cell r="E253">
            <v>3797</v>
          </cell>
        </row>
        <row r="255">
          <cell r="E255">
            <v>51801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F1006"/>
  <sheetViews>
    <sheetView zoomScaleSheetLayoutView="60" workbookViewId="0">
      <selection activeCell="G8" sqref="G8"/>
    </sheetView>
  </sheetViews>
  <sheetFormatPr defaultColWidth="9.12396694214876" defaultRowHeight="15.7" outlineLevelCol="5"/>
  <cols>
    <col min="1" max="1" width="27.2479338842975" style="302" customWidth="1"/>
    <col min="2" max="2" width="21.1239669421488" style="303" customWidth="1"/>
    <col min="3" max="3" width="22.504132231405" style="302" customWidth="1"/>
    <col min="4" max="4" width="16.3719008264463" style="303" customWidth="1"/>
    <col min="5" max="218" width="9.12396694214876" style="302" customWidth="1"/>
    <col min="219" max="16384" width="9.12396694214876" style="302"/>
  </cols>
  <sheetData>
    <row r="1" s="297" customFormat="1" ht="20.45" customHeight="1" spans="1:4">
      <c r="A1" s="283" t="s">
        <v>0</v>
      </c>
      <c r="B1" s="304"/>
      <c r="D1" s="304"/>
    </row>
    <row r="2" s="298" customFormat="1" ht="49.5" customHeight="1" spans="1:5">
      <c r="A2" s="132" t="s">
        <v>1</v>
      </c>
      <c r="B2" s="132"/>
      <c r="C2" s="132"/>
      <c r="D2" s="132"/>
      <c r="E2" s="305"/>
    </row>
    <row r="3" s="299" customFormat="1" ht="30.75" customHeight="1" spans="1:5">
      <c r="A3" s="291" t="s">
        <v>2</v>
      </c>
      <c r="B3" s="291"/>
      <c r="C3" s="291"/>
      <c r="D3" s="291"/>
      <c r="E3" s="305"/>
    </row>
    <row r="4" s="299" customFormat="1" ht="30.75" customHeight="1" spans="1:5">
      <c r="A4" s="70" t="s">
        <v>3</v>
      </c>
      <c r="B4" s="70" t="s">
        <v>4</v>
      </c>
      <c r="C4" s="70" t="s">
        <v>3</v>
      </c>
      <c r="D4" s="70" t="s">
        <v>5</v>
      </c>
      <c r="E4" s="305"/>
    </row>
    <row r="5" s="300" customFormat="1" ht="30.75" customHeight="1" spans="1:5">
      <c r="A5" s="70" t="s">
        <v>6</v>
      </c>
      <c r="B5" s="269">
        <v>126600</v>
      </c>
      <c r="C5" s="70" t="s">
        <v>7</v>
      </c>
      <c r="D5" s="281">
        <v>411683</v>
      </c>
      <c r="E5" s="138"/>
    </row>
    <row r="6" s="300" customFormat="1" ht="30.75" customHeight="1" spans="1:6">
      <c r="A6" s="70" t="s">
        <v>8</v>
      </c>
      <c r="B6" s="281">
        <v>208627</v>
      </c>
      <c r="C6" s="70" t="s">
        <v>9</v>
      </c>
      <c r="D6" s="281">
        <v>37818</v>
      </c>
      <c r="E6" s="138"/>
      <c r="F6" s="306"/>
    </row>
    <row r="7" s="300" customFormat="1" ht="30.75" customHeight="1" spans="1:5">
      <c r="A7" s="70" t="s">
        <v>10</v>
      </c>
      <c r="B7" s="281">
        <v>5910</v>
      </c>
      <c r="C7" s="70"/>
      <c r="D7" s="70"/>
      <c r="E7" s="138"/>
    </row>
    <row r="8" s="300" customFormat="1" ht="30.75" customHeight="1" spans="1:6">
      <c r="A8" s="70" t="s">
        <v>11</v>
      </c>
      <c r="B8" s="281">
        <v>200135</v>
      </c>
      <c r="C8" s="70"/>
      <c r="D8" s="70"/>
      <c r="E8" s="138"/>
      <c r="F8" s="306"/>
    </row>
    <row r="9" s="300" customFormat="1" ht="30.75" customHeight="1" spans="1:6">
      <c r="A9" s="70" t="s">
        <v>12</v>
      </c>
      <c r="B9" s="281">
        <v>2582</v>
      </c>
      <c r="C9" s="70"/>
      <c r="D9" s="70"/>
      <c r="E9" s="138"/>
      <c r="F9" s="306"/>
    </row>
    <row r="10" s="300" customFormat="1" ht="30.75" customHeight="1" spans="1:6">
      <c r="A10" s="70" t="s">
        <v>13</v>
      </c>
      <c r="B10" s="269">
        <v>22</v>
      </c>
      <c r="C10" s="70" t="s">
        <v>14</v>
      </c>
      <c r="D10" s="269">
        <v>231</v>
      </c>
      <c r="E10" s="138"/>
      <c r="F10" s="306"/>
    </row>
    <row r="11" s="300" customFormat="1" ht="30.75" customHeight="1" spans="1:5">
      <c r="A11" s="70" t="s">
        <v>15</v>
      </c>
      <c r="B11" s="70"/>
      <c r="C11" s="70" t="s">
        <v>16</v>
      </c>
      <c r="D11" s="70"/>
      <c r="E11" s="138"/>
    </row>
    <row r="12" s="300" customFormat="1" ht="30.75" customHeight="1" spans="1:5">
      <c r="A12" s="70" t="s">
        <v>17</v>
      </c>
      <c r="B12" s="70"/>
      <c r="C12" s="70" t="s">
        <v>18</v>
      </c>
      <c r="D12" s="70"/>
      <c r="E12" s="138"/>
    </row>
    <row r="13" s="300" customFormat="1" ht="30.75" customHeight="1" spans="1:5">
      <c r="A13" s="70" t="s">
        <v>19</v>
      </c>
      <c r="B13" s="269">
        <v>114483</v>
      </c>
      <c r="C13" s="70" t="s">
        <v>20</v>
      </c>
      <c r="D13" s="70"/>
      <c r="E13" s="138"/>
    </row>
    <row r="14" s="300" customFormat="1" ht="30.75" customHeight="1" spans="1:5">
      <c r="A14" s="70"/>
      <c r="B14" s="70"/>
      <c r="C14" s="70"/>
      <c r="D14" s="70"/>
      <c r="E14" s="138"/>
    </row>
    <row r="15" s="300" customFormat="1" ht="30.75" customHeight="1" spans="1:6">
      <c r="A15" s="70" t="s">
        <v>21</v>
      </c>
      <c r="B15" s="281">
        <v>449732</v>
      </c>
      <c r="C15" s="70" t="s">
        <v>22</v>
      </c>
      <c r="D15" s="281">
        <v>449732</v>
      </c>
      <c r="E15" s="138"/>
      <c r="F15" s="306"/>
    </row>
    <row r="16" s="299" customFormat="1" ht="19.5" customHeight="1" spans="2:4">
      <c r="B16" s="300"/>
      <c r="D16" s="300"/>
    </row>
    <row r="17" s="299" customFormat="1" ht="12.1" spans="2:4">
      <c r="B17" s="300"/>
      <c r="D17" s="300"/>
    </row>
    <row r="18" s="299" customFormat="1" ht="12.1" spans="2:4">
      <c r="B18" s="300"/>
      <c r="D18" s="300"/>
    </row>
    <row r="19" s="299" customFormat="1" ht="12.1" spans="2:4">
      <c r="B19" s="300"/>
      <c r="D19" s="300"/>
    </row>
    <row r="20" s="299" customFormat="1" ht="12.1" spans="2:4">
      <c r="B20" s="300"/>
      <c r="D20" s="300"/>
    </row>
    <row r="21" s="299" customFormat="1" ht="12.1" spans="2:4">
      <c r="B21" s="300"/>
      <c r="D21" s="300"/>
    </row>
    <row r="22" s="299" customFormat="1" ht="12.1" spans="2:4">
      <c r="B22" s="300"/>
      <c r="D22" s="300"/>
    </row>
    <row r="23" s="299" customFormat="1" ht="12.1" spans="2:4">
      <c r="B23" s="300"/>
      <c r="D23" s="300"/>
    </row>
    <row r="24" s="299" customFormat="1" ht="12.1" spans="2:4">
      <c r="B24" s="300"/>
      <c r="D24" s="300"/>
    </row>
    <row r="25" s="299" customFormat="1" ht="12.1" spans="2:4">
      <c r="B25" s="300"/>
      <c r="D25" s="300"/>
    </row>
    <row r="26" s="299" customFormat="1" ht="12.1" spans="2:4">
      <c r="B26" s="300"/>
      <c r="D26" s="300"/>
    </row>
    <row r="27" s="299" customFormat="1" ht="12.1" spans="2:4">
      <c r="B27" s="300"/>
      <c r="D27" s="300"/>
    </row>
    <row r="28" s="299" customFormat="1" ht="12.1" spans="2:4">
      <c r="B28" s="300"/>
      <c r="D28" s="300"/>
    </row>
    <row r="29" s="299" customFormat="1" ht="12.1" spans="2:4">
      <c r="B29" s="300"/>
      <c r="D29" s="300"/>
    </row>
    <row r="30" s="299" customFormat="1" ht="12.1" spans="2:4">
      <c r="B30" s="300"/>
      <c r="D30" s="300"/>
    </row>
    <row r="31" s="299" customFormat="1" ht="12.1" spans="2:4">
      <c r="B31" s="300"/>
      <c r="D31" s="300"/>
    </row>
    <row r="32" s="299" customFormat="1" ht="12.1" spans="2:4">
      <c r="B32" s="300"/>
      <c r="D32" s="300"/>
    </row>
    <row r="33" s="299" customFormat="1" ht="12.1" spans="2:4">
      <c r="B33" s="300"/>
      <c r="D33" s="300"/>
    </row>
    <row r="34" s="299" customFormat="1" ht="12.1" spans="2:4">
      <c r="B34" s="300"/>
      <c r="D34" s="306"/>
    </row>
    <row r="35" s="299" customFormat="1" ht="12.1" spans="2:4">
      <c r="B35" s="300"/>
      <c r="D35" s="300"/>
    </row>
    <row r="36" s="299" customFormat="1" ht="12.1" spans="2:4">
      <c r="B36" s="300"/>
      <c r="D36" s="300"/>
    </row>
    <row r="37" s="299" customFormat="1" ht="12.1" spans="2:4">
      <c r="B37" s="300"/>
      <c r="D37" s="300"/>
    </row>
    <row r="38" s="299" customFormat="1" ht="12.1" spans="2:4">
      <c r="B38" s="300"/>
      <c r="D38" s="300"/>
    </row>
    <row r="39" s="299" customFormat="1" ht="12.1" spans="2:4">
      <c r="B39" s="300"/>
      <c r="D39" s="300"/>
    </row>
    <row r="40" s="299" customFormat="1" ht="12.1" spans="2:4">
      <c r="B40" s="300"/>
      <c r="D40" s="300"/>
    </row>
    <row r="41" s="299" customFormat="1" ht="12.1" spans="2:4">
      <c r="B41" s="300"/>
      <c r="D41" s="300"/>
    </row>
    <row r="42" s="299" customFormat="1" ht="12.1" spans="2:4">
      <c r="B42" s="300"/>
      <c r="D42" s="300"/>
    </row>
    <row r="43" s="299" customFormat="1" ht="12.1" spans="2:4">
      <c r="B43" s="300"/>
      <c r="D43" s="300"/>
    </row>
    <row r="44" s="299" customFormat="1" ht="12.1" spans="2:4">
      <c r="B44" s="300"/>
      <c r="D44" s="300"/>
    </row>
    <row r="45" s="299" customFormat="1" ht="12.1" spans="2:4">
      <c r="B45" s="300"/>
      <c r="D45" s="300"/>
    </row>
    <row r="46" s="299" customFormat="1" ht="12.1" spans="2:4">
      <c r="B46" s="300"/>
      <c r="D46" s="300"/>
    </row>
    <row r="47" s="299" customFormat="1" ht="12.1" spans="2:4">
      <c r="B47" s="300"/>
      <c r="D47" s="300"/>
    </row>
    <row r="48" s="299" customFormat="1" ht="12.1" spans="2:4">
      <c r="B48" s="300"/>
      <c r="D48" s="300"/>
    </row>
    <row r="49" s="299" customFormat="1" ht="12.1" spans="2:4">
      <c r="B49" s="300"/>
      <c r="D49" s="300"/>
    </row>
    <row r="50" s="299" customFormat="1" ht="12.1" spans="2:4">
      <c r="B50" s="300"/>
      <c r="D50" s="300"/>
    </row>
    <row r="51" s="299" customFormat="1" ht="12.1" spans="2:4">
      <c r="B51" s="300"/>
      <c r="D51" s="300"/>
    </row>
    <row r="52" s="299" customFormat="1" ht="12.1" spans="2:4">
      <c r="B52" s="300"/>
      <c r="D52" s="300"/>
    </row>
    <row r="53" s="299" customFormat="1" ht="12.1" spans="2:4">
      <c r="B53" s="300"/>
      <c r="D53" s="300"/>
    </row>
    <row r="54" s="299" customFormat="1" ht="12.1" spans="2:4">
      <c r="B54" s="300"/>
      <c r="D54" s="300"/>
    </row>
    <row r="55" s="299" customFormat="1" ht="12.1" spans="2:4">
      <c r="B55" s="300"/>
      <c r="D55" s="300"/>
    </row>
    <row r="56" s="299" customFormat="1" ht="12.1" spans="2:4">
      <c r="B56" s="300"/>
      <c r="D56" s="300"/>
    </row>
    <row r="57" s="299" customFormat="1" ht="12.1" spans="2:4">
      <c r="B57" s="300"/>
      <c r="D57" s="300"/>
    </row>
    <row r="58" s="299" customFormat="1" ht="12.1" spans="2:4">
      <c r="B58" s="300"/>
      <c r="D58" s="300"/>
    </row>
    <row r="59" s="299" customFormat="1" ht="12.1" spans="2:4">
      <c r="B59" s="300"/>
      <c r="D59" s="300"/>
    </row>
    <row r="60" s="299" customFormat="1" ht="12.1" spans="2:4">
      <c r="B60" s="300"/>
      <c r="D60" s="300"/>
    </row>
    <row r="61" s="299" customFormat="1" ht="12.1" spans="2:4">
      <c r="B61" s="300"/>
      <c r="D61" s="300"/>
    </row>
    <row r="62" s="299" customFormat="1" ht="12.1" spans="2:4">
      <c r="B62" s="300"/>
      <c r="D62" s="300"/>
    </row>
    <row r="63" s="299" customFormat="1" ht="12.1" spans="2:4">
      <c r="B63" s="300"/>
      <c r="D63" s="300"/>
    </row>
    <row r="64" s="299" customFormat="1" ht="12.1" spans="2:4">
      <c r="B64" s="300"/>
      <c r="D64" s="300"/>
    </row>
    <row r="65" s="299" customFormat="1" ht="12.1" spans="2:4">
      <c r="B65" s="300"/>
      <c r="D65" s="300"/>
    </row>
    <row r="66" s="299" customFormat="1" ht="12.1" spans="2:4">
      <c r="B66" s="300"/>
      <c r="D66" s="300"/>
    </row>
    <row r="67" s="299" customFormat="1" ht="12.1" spans="2:4">
      <c r="B67" s="300"/>
      <c r="D67" s="300"/>
    </row>
    <row r="68" s="299" customFormat="1" ht="12.1" spans="2:4">
      <c r="B68" s="300"/>
      <c r="D68" s="300"/>
    </row>
    <row r="69" s="299" customFormat="1" ht="12.1" spans="2:4">
      <c r="B69" s="300"/>
      <c r="D69" s="300"/>
    </row>
    <row r="70" s="299" customFormat="1" ht="12.1" spans="2:4">
      <c r="B70" s="300"/>
      <c r="D70" s="300"/>
    </row>
    <row r="71" s="299" customFormat="1" ht="12.1" spans="2:4">
      <c r="B71" s="300"/>
      <c r="D71" s="300"/>
    </row>
    <row r="72" s="299" customFormat="1" ht="12.1" spans="2:4">
      <c r="B72" s="300"/>
      <c r="D72" s="300"/>
    </row>
    <row r="73" s="299" customFormat="1" ht="12.1" spans="2:4">
      <c r="B73" s="300"/>
      <c r="D73" s="300"/>
    </row>
    <row r="74" s="299" customFormat="1" ht="12.1" spans="2:4">
      <c r="B74" s="300"/>
      <c r="D74" s="300"/>
    </row>
    <row r="75" s="299" customFormat="1" ht="12.1" spans="2:4">
      <c r="B75" s="300"/>
      <c r="D75" s="300"/>
    </row>
    <row r="76" s="299" customFormat="1" ht="12.1" spans="2:4">
      <c r="B76" s="300"/>
      <c r="D76" s="300"/>
    </row>
    <row r="77" s="299" customFormat="1" ht="12.1" spans="2:4">
      <c r="B77" s="300"/>
      <c r="D77" s="300"/>
    </row>
    <row r="78" s="299" customFormat="1" ht="12.1" spans="2:4">
      <c r="B78" s="300"/>
      <c r="D78" s="300"/>
    </row>
    <row r="79" s="299" customFormat="1" ht="12.1" spans="2:4">
      <c r="B79" s="300"/>
      <c r="D79" s="300"/>
    </row>
    <row r="80" s="299" customFormat="1" ht="12.1" spans="2:4">
      <c r="B80" s="300"/>
      <c r="D80" s="300"/>
    </row>
    <row r="81" s="299" customFormat="1" ht="12.1" spans="2:4">
      <c r="B81" s="300"/>
      <c r="D81" s="300"/>
    </row>
    <row r="82" s="299" customFormat="1" ht="12.1" spans="2:4">
      <c r="B82" s="300"/>
      <c r="D82" s="300"/>
    </row>
    <row r="83" s="299" customFormat="1" ht="12.1" spans="2:4">
      <c r="B83" s="300"/>
      <c r="D83" s="300"/>
    </row>
    <row r="84" s="299" customFormat="1" ht="12.1" spans="2:4">
      <c r="B84" s="300"/>
      <c r="D84" s="300"/>
    </row>
    <row r="85" s="299" customFormat="1" ht="12.1" spans="2:4">
      <c r="B85" s="300"/>
      <c r="D85" s="300"/>
    </row>
    <row r="86" s="299" customFormat="1" ht="12.1" spans="2:4">
      <c r="B86" s="300"/>
      <c r="D86" s="300"/>
    </row>
    <row r="87" s="299" customFormat="1" ht="12.1" spans="2:4">
      <c r="B87" s="300"/>
      <c r="D87" s="300"/>
    </row>
    <row r="88" s="299" customFormat="1" ht="12.1" spans="2:4">
      <c r="B88" s="300"/>
      <c r="D88" s="300"/>
    </row>
    <row r="89" s="299" customFormat="1" ht="12.1" spans="2:4">
      <c r="B89" s="300"/>
      <c r="D89" s="300"/>
    </row>
    <row r="90" s="299" customFormat="1" ht="12.1" spans="2:4">
      <c r="B90" s="300"/>
      <c r="D90" s="300"/>
    </row>
    <row r="91" s="299" customFormat="1" ht="12.1" spans="2:4">
      <c r="B91" s="300"/>
      <c r="D91" s="300"/>
    </row>
    <row r="92" s="299" customFormat="1" ht="12.1" spans="2:4">
      <c r="B92" s="300"/>
      <c r="D92" s="300"/>
    </row>
    <row r="93" s="299" customFormat="1" ht="12.1" spans="2:4">
      <c r="B93" s="300"/>
      <c r="D93" s="300"/>
    </row>
    <row r="94" s="299" customFormat="1" ht="12.1" spans="2:4">
      <c r="B94" s="300"/>
      <c r="D94" s="300"/>
    </row>
    <row r="95" s="299" customFormat="1" ht="12.1" spans="2:4">
      <c r="B95" s="300"/>
      <c r="D95" s="300"/>
    </row>
    <row r="96" s="299" customFormat="1" ht="12.1" spans="2:4">
      <c r="B96" s="300"/>
      <c r="D96" s="300"/>
    </row>
    <row r="97" s="299" customFormat="1" ht="12.1" spans="2:4">
      <c r="B97" s="300"/>
      <c r="D97" s="300"/>
    </row>
    <row r="98" s="299" customFormat="1" ht="12.1" spans="2:4">
      <c r="B98" s="300"/>
      <c r="D98" s="300"/>
    </row>
    <row r="99" s="299" customFormat="1" ht="12.1" spans="2:4">
      <c r="B99" s="300"/>
      <c r="D99" s="300"/>
    </row>
    <row r="100" s="299" customFormat="1" ht="12.1" spans="2:4">
      <c r="B100" s="300"/>
      <c r="D100" s="300"/>
    </row>
    <row r="101" s="299" customFormat="1" ht="12.1" spans="2:4">
      <c r="B101" s="300"/>
      <c r="D101" s="300"/>
    </row>
    <row r="102" s="299" customFormat="1" ht="12.1" spans="2:4">
      <c r="B102" s="300"/>
      <c r="D102" s="300"/>
    </row>
    <row r="103" s="299" customFormat="1" ht="12.1" spans="2:4">
      <c r="B103" s="300"/>
      <c r="D103" s="300"/>
    </row>
    <row r="104" s="299" customFormat="1" ht="12.1" spans="2:4">
      <c r="B104" s="300"/>
      <c r="D104" s="300"/>
    </row>
    <row r="105" s="299" customFormat="1" ht="12.1" spans="2:4">
      <c r="B105" s="300"/>
      <c r="D105" s="300"/>
    </row>
    <row r="106" s="299" customFormat="1" ht="12.1" spans="2:4">
      <c r="B106" s="300"/>
      <c r="D106" s="300"/>
    </row>
    <row r="107" s="299" customFormat="1" ht="12.1" spans="2:4">
      <c r="B107" s="300"/>
      <c r="D107" s="300"/>
    </row>
    <row r="108" s="299" customFormat="1" ht="12.1" spans="2:4">
      <c r="B108" s="300"/>
      <c r="D108" s="300"/>
    </row>
    <row r="109" s="299" customFormat="1" ht="12.1" spans="2:4">
      <c r="B109" s="300"/>
      <c r="D109" s="300"/>
    </row>
    <row r="110" s="299" customFormat="1" ht="12.1" spans="2:4">
      <c r="B110" s="300"/>
      <c r="D110" s="300"/>
    </row>
    <row r="111" s="299" customFormat="1" ht="12.1" spans="2:4">
      <c r="B111" s="300"/>
      <c r="D111" s="300"/>
    </row>
    <row r="112" s="299" customFormat="1" ht="12.1" spans="2:4">
      <c r="B112" s="300"/>
      <c r="D112" s="300"/>
    </row>
    <row r="113" s="299" customFormat="1" ht="12.1" spans="2:4">
      <c r="B113" s="300"/>
      <c r="D113" s="300"/>
    </row>
    <row r="114" s="299" customFormat="1" ht="12.1" spans="2:4">
      <c r="B114" s="300"/>
      <c r="D114" s="300"/>
    </row>
    <row r="115" s="299" customFormat="1" ht="12.1" spans="2:4">
      <c r="B115" s="300"/>
      <c r="D115" s="300"/>
    </row>
    <row r="116" s="299" customFormat="1" ht="12.1" spans="2:4">
      <c r="B116" s="300"/>
      <c r="D116" s="300"/>
    </row>
    <row r="117" s="299" customFormat="1" ht="12.1" spans="2:4">
      <c r="B117" s="300"/>
      <c r="D117" s="300"/>
    </row>
    <row r="118" s="299" customFormat="1" ht="12.1" spans="2:4">
      <c r="B118" s="300"/>
      <c r="D118" s="300"/>
    </row>
    <row r="119" s="299" customFormat="1" ht="12.1" spans="2:4">
      <c r="B119" s="300"/>
      <c r="D119" s="300"/>
    </row>
    <row r="120" s="299" customFormat="1" ht="12.1" spans="2:4">
      <c r="B120" s="300"/>
      <c r="D120" s="300"/>
    </row>
    <row r="121" s="299" customFormat="1" ht="12.1" spans="2:4">
      <c r="B121" s="300"/>
      <c r="D121" s="300"/>
    </row>
    <row r="122" s="299" customFormat="1" ht="12.1" spans="2:4">
      <c r="B122" s="300"/>
      <c r="D122" s="300"/>
    </row>
    <row r="123" s="299" customFormat="1" ht="12.1" spans="2:4">
      <c r="B123" s="300"/>
      <c r="D123" s="300"/>
    </row>
    <row r="124" s="299" customFormat="1" ht="12.1" spans="2:4">
      <c r="B124" s="300"/>
      <c r="D124" s="300"/>
    </row>
    <row r="125" s="299" customFormat="1" ht="12.1" spans="2:4">
      <c r="B125" s="300"/>
      <c r="D125" s="300"/>
    </row>
    <row r="126" s="299" customFormat="1" ht="12.1" spans="2:4">
      <c r="B126" s="300"/>
      <c r="D126" s="300"/>
    </row>
    <row r="127" s="299" customFormat="1" ht="12.1" spans="2:4">
      <c r="B127" s="300"/>
      <c r="D127" s="300"/>
    </row>
    <row r="128" s="299" customFormat="1" ht="12.1" spans="2:4">
      <c r="B128" s="300"/>
      <c r="D128" s="300"/>
    </row>
    <row r="129" s="299" customFormat="1" ht="12.1" spans="2:4">
      <c r="B129" s="300"/>
      <c r="D129" s="300"/>
    </row>
    <row r="130" s="299" customFormat="1" ht="12.1" spans="2:4">
      <c r="B130" s="300"/>
      <c r="D130" s="300"/>
    </row>
    <row r="131" s="299" customFormat="1" ht="12.1" spans="2:4">
      <c r="B131" s="300"/>
      <c r="D131" s="300"/>
    </row>
    <row r="132" s="299" customFormat="1" ht="12.1" spans="2:4">
      <c r="B132" s="300"/>
      <c r="D132" s="300"/>
    </row>
    <row r="133" s="299" customFormat="1" ht="12.1" spans="2:4">
      <c r="B133" s="300"/>
      <c r="D133" s="300"/>
    </row>
    <row r="134" s="299" customFormat="1" ht="12.1" spans="2:4">
      <c r="B134" s="300"/>
      <c r="D134" s="300"/>
    </row>
    <row r="135" s="299" customFormat="1" ht="12.1" spans="2:4">
      <c r="B135" s="300"/>
      <c r="D135" s="300"/>
    </row>
    <row r="136" s="299" customFormat="1" ht="12.1" spans="2:4">
      <c r="B136" s="300"/>
      <c r="D136" s="300"/>
    </row>
    <row r="137" s="299" customFormat="1" ht="12.1" spans="2:4">
      <c r="B137" s="300"/>
      <c r="D137" s="300"/>
    </row>
    <row r="138" s="299" customFormat="1" ht="12.1" spans="2:4">
      <c r="B138" s="300"/>
      <c r="D138" s="300"/>
    </row>
    <row r="139" s="299" customFormat="1" ht="12.1" spans="2:4">
      <c r="B139" s="300"/>
      <c r="D139" s="300"/>
    </row>
    <row r="140" s="299" customFormat="1" ht="12.1" spans="2:4">
      <c r="B140" s="300"/>
      <c r="D140" s="300"/>
    </row>
    <row r="141" s="299" customFormat="1" ht="12.1" spans="2:4">
      <c r="B141" s="300"/>
      <c r="D141" s="300"/>
    </row>
    <row r="142" s="299" customFormat="1" ht="12.1" spans="2:4">
      <c r="B142" s="300"/>
      <c r="D142" s="300"/>
    </row>
    <row r="143" s="299" customFormat="1" ht="12.1" spans="2:4">
      <c r="B143" s="300"/>
      <c r="D143" s="300"/>
    </row>
    <row r="144" s="299" customFormat="1" ht="12.1" spans="2:4">
      <c r="B144" s="300"/>
      <c r="D144" s="300"/>
    </row>
    <row r="145" s="299" customFormat="1" ht="12.1" spans="2:4">
      <c r="B145" s="300"/>
      <c r="D145" s="300"/>
    </row>
    <row r="146" s="299" customFormat="1" ht="12.1" spans="2:4">
      <c r="B146" s="300"/>
      <c r="D146" s="300"/>
    </row>
    <row r="147" s="299" customFormat="1" ht="12.1" spans="2:4">
      <c r="B147" s="300"/>
      <c r="D147" s="300"/>
    </row>
    <row r="148" s="299" customFormat="1" ht="12.1" spans="2:4">
      <c r="B148" s="300"/>
      <c r="D148" s="300"/>
    </row>
    <row r="149" s="299" customFormat="1" ht="12.1" spans="2:4">
      <c r="B149" s="300"/>
      <c r="D149" s="300"/>
    </row>
    <row r="150" s="299" customFormat="1" ht="12.1" spans="2:4">
      <c r="B150" s="300"/>
      <c r="D150" s="300"/>
    </row>
    <row r="151" s="299" customFormat="1" ht="12.1" spans="2:4">
      <c r="B151" s="300"/>
      <c r="D151" s="300"/>
    </row>
    <row r="152" s="299" customFormat="1" ht="12.1" spans="2:4">
      <c r="B152" s="300"/>
      <c r="D152" s="300"/>
    </row>
    <row r="153" s="299" customFormat="1" ht="12.1" spans="2:4">
      <c r="B153" s="300"/>
      <c r="D153" s="300"/>
    </row>
    <row r="154" s="299" customFormat="1" ht="12.1" spans="2:4">
      <c r="B154" s="300"/>
      <c r="D154" s="300"/>
    </row>
    <row r="155" s="299" customFormat="1" ht="12.1" spans="2:4">
      <c r="B155" s="300"/>
      <c r="D155" s="300"/>
    </row>
    <row r="156" s="299" customFormat="1" ht="12.1" spans="2:4">
      <c r="B156" s="300"/>
      <c r="D156" s="300"/>
    </row>
    <row r="157" s="299" customFormat="1" ht="12.1" spans="2:4">
      <c r="B157" s="300"/>
      <c r="D157" s="300"/>
    </row>
    <row r="158" s="299" customFormat="1" ht="12.1" spans="2:4">
      <c r="B158" s="300"/>
      <c r="D158" s="300"/>
    </row>
    <row r="159" s="299" customFormat="1" ht="12.1" spans="2:4">
      <c r="B159" s="300"/>
      <c r="D159" s="300"/>
    </row>
    <row r="160" s="299" customFormat="1" ht="12.1" spans="2:4">
      <c r="B160" s="300"/>
      <c r="D160" s="300"/>
    </row>
    <row r="161" s="299" customFormat="1" ht="12.1" spans="2:4">
      <c r="B161" s="300"/>
      <c r="D161" s="300"/>
    </row>
    <row r="162" s="299" customFormat="1" ht="12.1" spans="2:4">
      <c r="B162" s="300"/>
      <c r="D162" s="300"/>
    </row>
    <row r="163" s="299" customFormat="1" ht="12.1" spans="2:4">
      <c r="B163" s="300"/>
      <c r="D163" s="300"/>
    </row>
    <row r="164" s="299" customFormat="1" ht="12.1" spans="2:4">
      <c r="B164" s="300"/>
      <c r="D164" s="300"/>
    </row>
    <row r="165" s="299" customFormat="1" ht="12.1" spans="2:4">
      <c r="B165" s="300"/>
      <c r="D165" s="300"/>
    </row>
    <row r="166" s="299" customFormat="1" ht="12.1" spans="2:4">
      <c r="B166" s="300"/>
      <c r="D166" s="300"/>
    </row>
    <row r="167" s="299" customFormat="1" ht="12.1" spans="2:4">
      <c r="B167" s="300"/>
      <c r="D167" s="300"/>
    </row>
    <row r="168" s="299" customFormat="1" ht="12.1" spans="2:4">
      <c r="B168" s="300"/>
      <c r="D168" s="300"/>
    </row>
    <row r="169" s="299" customFormat="1" ht="12.1" spans="2:4">
      <c r="B169" s="300"/>
      <c r="D169" s="300"/>
    </row>
    <row r="170" s="299" customFormat="1" ht="12.1" spans="2:4">
      <c r="B170" s="300"/>
      <c r="D170" s="300"/>
    </row>
    <row r="171" s="299" customFormat="1" ht="12.1" spans="2:4">
      <c r="B171" s="300"/>
      <c r="D171" s="300"/>
    </row>
    <row r="172" s="299" customFormat="1" ht="12.1" spans="2:4">
      <c r="B172" s="300"/>
      <c r="D172" s="300"/>
    </row>
    <row r="173" s="299" customFormat="1" ht="12.1" spans="2:4">
      <c r="B173" s="300"/>
      <c r="D173" s="300"/>
    </row>
    <row r="174" s="301" customFormat="1" spans="2:4">
      <c r="B174" s="307"/>
      <c r="D174" s="307"/>
    </row>
    <row r="175" s="301" customFormat="1" spans="2:4">
      <c r="B175" s="307"/>
      <c r="D175" s="307"/>
    </row>
    <row r="176" s="301" customFormat="1" spans="2:4">
      <c r="B176" s="307"/>
      <c r="D176" s="307"/>
    </row>
    <row r="177" s="301" customFormat="1" spans="2:4">
      <c r="B177" s="307"/>
      <c r="D177" s="307"/>
    </row>
    <row r="178" s="301" customFormat="1" spans="2:4">
      <c r="B178" s="307"/>
      <c r="D178" s="307"/>
    </row>
    <row r="179" s="301" customFormat="1" spans="2:4">
      <c r="B179" s="307"/>
      <c r="D179" s="307"/>
    </row>
    <row r="180" s="301" customFormat="1" spans="2:4">
      <c r="B180" s="307"/>
      <c r="D180" s="307"/>
    </row>
    <row r="181" s="301" customFormat="1" spans="2:4">
      <c r="B181" s="307"/>
      <c r="D181" s="307"/>
    </row>
    <row r="182" s="301" customFormat="1" spans="2:4">
      <c r="B182" s="307"/>
      <c r="D182" s="307"/>
    </row>
    <row r="183" s="301" customFormat="1" spans="2:4">
      <c r="B183" s="307"/>
      <c r="D183" s="307"/>
    </row>
    <row r="184" s="301" customFormat="1" spans="2:4">
      <c r="B184" s="307"/>
      <c r="D184" s="307"/>
    </row>
    <row r="185" s="301" customFormat="1" spans="2:4">
      <c r="B185" s="307"/>
      <c r="D185" s="307"/>
    </row>
    <row r="186" s="301" customFormat="1" spans="2:4">
      <c r="B186" s="307"/>
      <c r="D186" s="307"/>
    </row>
    <row r="187" s="301" customFormat="1" spans="2:4">
      <c r="B187" s="307"/>
      <c r="D187" s="307"/>
    </row>
    <row r="188" s="301" customFormat="1" spans="2:4">
      <c r="B188" s="307"/>
      <c r="D188" s="307"/>
    </row>
    <row r="189" s="301" customFormat="1" spans="2:4">
      <c r="B189" s="307"/>
      <c r="D189" s="307"/>
    </row>
    <row r="190" s="301" customFormat="1" spans="2:4">
      <c r="B190" s="307"/>
      <c r="D190" s="307"/>
    </row>
    <row r="191" s="301" customFormat="1" spans="2:4">
      <c r="B191" s="307"/>
      <c r="D191" s="307"/>
    </row>
    <row r="192" s="301" customFormat="1" spans="2:4">
      <c r="B192" s="307"/>
      <c r="D192" s="307"/>
    </row>
    <row r="193" s="301" customFormat="1" spans="2:4">
      <c r="B193" s="307"/>
      <c r="D193" s="307"/>
    </row>
    <row r="194" s="301" customFormat="1" spans="2:4">
      <c r="B194" s="307"/>
      <c r="D194" s="307"/>
    </row>
    <row r="195" s="301" customFormat="1" spans="2:4">
      <c r="B195" s="307"/>
      <c r="D195" s="307"/>
    </row>
    <row r="196" s="301" customFormat="1" spans="2:4">
      <c r="B196" s="307"/>
      <c r="D196" s="307"/>
    </row>
    <row r="197" s="301" customFormat="1" spans="2:4">
      <c r="B197" s="307"/>
      <c r="D197" s="307"/>
    </row>
    <row r="198" s="301" customFormat="1" spans="2:4">
      <c r="B198" s="307"/>
      <c r="D198" s="307"/>
    </row>
    <row r="199" s="301" customFormat="1" spans="2:4">
      <c r="B199" s="307"/>
      <c r="D199" s="307"/>
    </row>
    <row r="200" s="301" customFormat="1" spans="2:4">
      <c r="B200" s="307"/>
      <c r="D200" s="307"/>
    </row>
    <row r="201" s="301" customFormat="1" spans="2:4">
      <c r="B201" s="307"/>
      <c r="D201" s="307"/>
    </row>
    <row r="202" s="301" customFormat="1" spans="2:4">
      <c r="B202" s="307"/>
      <c r="D202" s="307"/>
    </row>
    <row r="203" s="301" customFormat="1" spans="2:4">
      <c r="B203" s="307"/>
      <c r="D203" s="307"/>
    </row>
    <row r="204" s="301" customFormat="1" spans="2:4">
      <c r="B204" s="307"/>
      <c r="D204" s="307"/>
    </row>
    <row r="205" s="301" customFormat="1" spans="2:4">
      <c r="B205" s="307"/>
      <c r="D205" s="307"/>
    </row>
    <row r="206" s="301" customFormat="1" spans="2:4">
      <c r="B206" s="307"/>
      <c r="D206" s="307"/>
    </row>
    <row r="207" s="301" customFormat="1" spans="2:4">
      <c r="B207" s="307"/>
      <c r="D207" s="307"/>
    </row>
    <row r="208" s="301" customFormat="1" spans="2:4">
      <c r="B208" s="307"/>
      <c r="D208" s="307"/>
    </row>
    <row r="209" s="301" customFormat="1" spans="2:4">
      <c r="B209" s="307"/>
      <c r="D209" s="307"/>
    </row>
    <row r="210" s="301" customFormat="1" spans="2:4">
      <c r="B210" s="307"/>
      <c r="D210" s="307"/>
    </row>
    <row r="211" s="301" customFormat="1" spans="2:4">
      <c r="B211" s="307"/>
      <c r="D211" s="307"/>
    </row>
    <row r="212" s="301" customFormat="1" spans="2:4">
      <c r="B212" s="307"/>
      <c r="D212" s="307"/>
    </row>
    <row r="213" s="301" customFormat="1" spans="2:4">
      <c r="B213" s="307"/>
      <c r="D213" s="307"/>
    </row>
    <row r="214" s="301" customFormat="1" spans="2:4">
      <c r="B214" s="307"/>
      <c r="D214" s="307"/>
    </row>
    <row r="215" s="301" customFormat="1" spans="2:4">
      <c r="B215" s="307"/>
      <c r="D215" s="307"/>
    </row>
    <row r="216" s="301" customFormat="1" spans="2:4">
      <c r="B216" s="307"/>
      <c r="D216" s="307"/>
    </row>
    <row r="217" s="301" customFormat="1" spans="2:4">
      <c r="B217" s="307"/>
      <c r="D217" s="307"/>
    </row>
    <row r="218" s="301" customFormat="1" spans="2:4">
      <c r="B218" s="307"/>
      <c r="D218" s="307"/>
    </row>
    <row r="219" s="301" customFormat="1" spans="2:4">
      <c r="B219" s="307"/>
      <c r="D219" s="307"/>
    </row>
    <row r="220" s="301" customFormat="1" spans="2:4">
      <c r="B220" s="307"/>
      <c r="D220" s="307"/>
    </row>
    <row r="221" s="301" customFormat="1" spans="2:4">
      <c r="B221" s="307"/>
      <c r="D221" s="307"/>
    </row>
    <row r="222" s="301" customFormat="1" spans="2:4">
      <c r="B222" s="307"/>
      <c r="D222" s="307"/>
    </row>
    <row r="223" s="301" customFormat="1" spans="2:4">
      <c r="B223" s="307"/>
      <c r="D223" s="307"/>
    </row>
    <row r="224" s="301" customFormat="1" spans="2:4">
      <c r="B224" s="307"/>
      <c r="D224" s="307"/>
    </row>
    <row r="225" s="301" customFormat="1" spans="2:4">
      <c r="B225" s="307"/>
      <c r="D225" s="307"/>
    </row>
    <row r="226" s="301" customFormat="1" spans="2:4">
      <c r="B226" s="307"/>
      <c r="D226" s="307"/>
    </row>
    <row r="227" s="301" customFormat="1" spans="2:4">
      <c r="B227" s="307"/>
      <c r="D227" s="307"/>
    </row>
    <row r="228" s="301" customFormat="1" spans="2:4">
      <c r="B228" s="307"/>
      <c r="D228" s="307"/>
    </row>
    <row r="229" s="301" customFormat="1" spans="2:4">
      <c r="B229" s="307"/>
      <c r="D229" s="307"/>
    </row>
    <row r="230" s="301" customFormat="1" spans="2:4">
      <c r="B230" s="307"/>
      <c r="D230" s="307"/>
    </row>
    <row r="231" s="301" customFormat="1" spans="2:4">
      <c r="B231" s="307"/>
      <c r="D231" s="307"/>
    </row>
    <row r="232" s="301" customFormat="1" spans="2:4">
      <c r="B232" s="307"/>
      <c r="D232" s="307"/>
    </row>
    <row r="233" s="301" customFormat="1" spans="2:4">
      <c r="B233" s="307"/>
      <c r="D233" s="307"/>
    </row>
    <row r="234" s="301" customFormat="1" spans="2:4">
      <c r="B234" s="307"/>
      <c r="D234" s="307"/>
    </row>
    <row r="235" s="301" customFormat="1" spans="2:4">
      <c r="B235" s="307"/>
      <c r="D235" s="307"/>
    </row>
    <row r="236" s="301" customFormat="1" spans="2:4">
      <c r="B236" s="307"/>
      <c r="D236" s="307"/>
    </row>
    <row r="237" s="301" customFormat="1" spans="2:4">
      <c r="B237" s="307"/>
      <c r="D237" s="307"/>
    </row>
    <row r="238" s="301" customFormat="1" spans="2:4">
      <c r="B238" s="307"/>
      <c r="D238" s="307"/>
    </row>
    <row r="239" s="301" customFormat="1" spans="2:4">
      <c r="B239" s="307"/>
      <c r="D239" s="307"/>
    </row>
    <row r="240" s="301" customFormat="1" spans="2:4">
      <c r="B240" s="307"/>
      <c r="D240" s="307"/>
    </row>
    <row r="241" s="301" customFormat="1" spans="2:4">
      <c r="B241" s="307"/>
      <c r="D241" s="307"/>
    </row>
    <row r="242" s="301" customFormat="1" spans="2:4">
      <c r="B242" s="307"/>
      <c r="D242" s="307"/>
    </row>
    <row r="243" s="301" customFormat="1" spans="2:4">
      <c r="B243" s="307"/>
      <c r="D243" s="307"/>
    </row>
    <row r="244" s="301" customFormat="1" spans="2:4">
      <c r="B244" s="307"/>
      <c r="D244" s="307"/>
    </row>
    <row r="245" s="301" customFormat="1" spans="2:4">
      <c r="B245" s="307"/>
      <c r="D245" s="307"/>
    </row>
    <row r="246" s="301" customFormat="1" spans="2:4">
      <c r="B246" s="307"/>
      <c r="D246" s="307"/>
    </row>
    <row r="247" s="301" customFormat="1" spans="2:4">
      <c r="B247" s="307"/>
      <c r="D247" s="307"/>
    </row>
    <row r="248" s="301" customFormat="1" spans="2:4">
      <c r="B248" s="307"/>
      <c r="D248" s="307"/>
    </row>
    <row r="249" s="301" customFormat="1" spans="2:4">
      <c r="B249" s="307"/>
      <c r="D249" s="307"/>
    </row>
    <row r="250" s="301" customFormat="1" spans="2:4">
      <c r="B250" s="307"/>
      <c r="D250" s="307"/>
    </row>
    <row r="251" s="301" customFormat="1" spans="2:4">
      <c r="B251" s="307"/>
      <c r="D251" s="307"/>
    </row>
    <row r="252" s="301" customFormat="1" spans="2:4">
      <c r="B252" s="307"/>
      <c r="D252" s="307"/>
    </row>
    <row r="253" s="301" customFormat="1" spans="2:4">
      <c r="B253" s="307"/>
      <c r="D253" s="307"/>
    </row>
    <row r="254" s="301" customFormat="1" spans="2:4">
      <c r="B254" s="307"/>
      <c r="D254" s="307"/>
    </row>
    <row r="255" s="301" customFormat="1" spans="2:4">
      <c r="B255" s="307"/>
      <c r="D255" s="307"/>
    </row>
    <row r="256" s="301" customFormat="1" spans="2:4">
      <c r="B256" s="307"/>
      <c r="D256" s="307"/>
    </row>
    <row r="257" s="301" customFormat="1" spans="2:4">
      <c r="B257" s="307"/>
      <c r="D257" s="307"/>
    </row>
    <row r="258" s="301" customFormat="1" spans="2:4">
      <c r="B258" s="307"/>
      <c r="D258" s="307"/>
    </row>
    <row r="259" s="301" customFormat="1" spans="2:4">
      <c r="B259" s="307"/>
      <c r="D259" s="307"/>
    </row>
    <row r="260" s="301" customFormat="1" spans="2:4">
      <c r="B260" s="307"/>
      <c r="D260" s="307"/>
    </row>
    <row r="261" s="301" customFormat="1" spans="2:4">
      <c r="B261" s="307"/>
      <c r="D261" s="307"/>
    </row>
    <row r="262" s="301" customFormat="1" spans="2:4">
      <c r="B262" s="307"/>
      <c r="D262" s="307"/>
    </row>
    <row r="263" s="301" customFormat="1" spans="2:4">
      <c r="B263" s="307"/>
      <c r="D263" s="307"/>
    </row>
    <row r="264" s="301" customFormat="1" spans="2:4">
      <c r="B264" s="307"/>
      <c r="D264" s="307"/>
    </row>
    <row r="265" s="301" customFormat="1" spans="2:4">
      <c r="B265" s="307"/>
      <c r="D265" s="307"/>
    </row>
    <row r="266" s="301" customFormat="1" spans="2:4">
      <c r="B266" s="307"/>
      <c r="D266" s="307"/>
    </row>
    <row r="267" s="301" customFormat="1" spans="2:4">
      <c r="B267" s="307"/>
      <c r="D267" s="307"/>
    </row>
    <row r="268" s="301" customFormat="1" spans="2:4">
      <c r="B268" s="307"/>
      <c r="D268" s="307"/>
    </row>
    <row r="269" s="301" customFormat="1" spans="2:4">
      <c r="B269" s="307"/>
      <c r="D269" s="307"/>
    </row>
    <row r="270" s="301" customFormat="1" spans="2:4">
      <c r="B270" s="307"/>
      <c r="D270" s="307"/>
    </row>
    <row r="271" s="301" customFormat="1" spans="2:4">
      <c r="B271" s="307"/>
      <c r="D271" s="307"/>
    </row>
    <row r="272" s="301" customFormat="1" spans="2:4">
      <c r="B272" s="307"/>
      <c r="D272" s="307"/>
    </row>
    <row r="273" s="301" customFormat="1" spans="2:4">
      <c r="B273" s="307"/>
      <c r="D273" s="307"/>
    </row>
    <row r="274" s="301" customFormat="1" spans="2:4">
      <c r="B274" s="307"/>
      <c r="D274" s="307"/>
    </row>
    <row r="275" s="301" customFormat="1" spans="2:4">
      <c r="B275" s="307"/>
      <c r="D275" s="307"/>
    </row>
    <row r="276" s="301" customFormat="1" spans="2:4">
      <c r="B276" s="307"/>
      <c r="D276" s="307"/>
    </row>
    <row r="277" s="301" customFormat="1" spans="2:4">
      <c r="B277" s="307"/>
      <c r="D277" s="307"/>
    </row>
    <row r="278" s="301" customFormat="1" spans="2:4">
      <c r="B278" s="307"/>
      <c r="D278" s="307"/>
    </row>
    <row r="279" s="301" customFormat="1" spans="2:4">
      <c r="B279" s="307"/>
      <c r="D279" s="307"/>
    </row>
    <row r="280" s="301" customFormat="1" spans="2:4">
      <c r="B280" s="307"/>
      <c r="D280" s="307"/>
    </row>
    <row r="281" s="301" customFormat="1" spans="2:4">
      <c r="B281" s="307"/>
      <c r="D281" s="307"/>
    </row>
    <row r="282" s="301" customFormat="1" spans="2:4">
      <c r="B282" s="307"/>
      <c r="D282" s="307"/>
    </row>
    <row r="283" s="301" customFormat="1" spans="2:4">
      <c r="B283" s="307"/>
      <c r="D283" s="307"/>
    </row>
    <row r="284" s="301" customFormat="1" spans="2:4">
      <c r="B284" s="307"/>
      <c r="D284" s="307"/>
    </row>
    <row r="285" s="301" customFormat="1" spans="2:4">
      <c r="B285" s="307"/>
      <c r="D285" s="307"/>
    </row>
    <row r="286" s="301" customFormat="1" spans="2:4">
      <c r="B286" s="307"/>
      <c r="D286" s="307"/>
    </row>
    <row r="287" s="301" customFormat="1" spans="2:4">
      <c r="B287" s="307"/>
      <c r="D287" s="307"/>
    </row>
    <row r="288" s="301" customFormat="1" spans="2:4">
      <c r="B288" s="307"/>
      <c r="D288" s="307"/>
    </row>
    <row r="289" s="301" customFormat="1" spans="2:4">
      <c r="B289" s="307"/>
      <c r="D289" s="307"/>
    </row>
    <row r="290" s="301" customFormat="1" spans="2:4">
      <c r="B290" s="307"/>
      <c r="D290" s="307"/>
    </row>
    <row r="291" s="301" customFormat="1" spans="2:4">
      <c r="B291" s="307"/>
      <c r="D291" s="307"/>
    </row>
    <row r="292" s="301" customFormat="1" spans="2:4">
      <c r="B292" s="307"/>
      <c r="D292" s="307"/>
    </row>
    <row r="293" s="301" customFormat="1" spans="2:4">
      <c r="B293" s="307"/>
      <c r="D293" s="307"/>
    </row>
    <row r="294" s="301" customFormat="1" spans="2:4">
      <c r="B294" s="307"/>
      <c r="D294" s="307"/>
    </row>
    <row r="295" s="301" customFormat="1" spans="2:4">
      <c r="B295" s="307"/>
      <c r="D295" s="307"/>
    </row>
    <row r="296" s="301" customFormat="1" spans="2:4">
      <c r="B296" s="307"/>
      <c r="D296" s="307"/>
    </row>
    <row r="297" s="301" customFormat="1" spans="2:4">
      <c r="B297" s="307"/>
      <c r="D297" s="307"/>
    </row>
    <row r="298" s="301" customFormat="1" spans="2:4">
      <c r="B298" s="307"/>
      <c r="D298" s="307"/>
    </row>
    <row r="299" s="301" customFormat="1" spans="2:4">
      <c r="B299" s="307"/>
      <c r="D299" s="307"/>
    </row>
    <row r="300" s="301" customFormat="1" spans="2:4">
      <c r="B300" s="307"/>
      <c r="D300" s="307"/>
    </row>
    <row r="301" s="301" customFormat="1" spans="2:4">
      <c r="B301" s="307"/>
      <c r="D301" s="307"/>
    </row>
    <row r="302" s="301" customFormat="1" spans="2:4">
      <c r="B302" s="307"/>
      <c r="D302" s="307"/>
    </row>
    <row r="303" s="301" customFormat="1" spans="2:4">
      <c r="B303" s="307"/>
      <c r="D303" s="307"/>
    </row>
    <row r="304" s="301" customFormat="1" spans="2:4">
      <c r="B304" s="307"/>
      <c r="D304" s="307"/>
    </row>
    <row r="305" s="301" customFormat="1" spans="2:4">
      <c r="B305" s="307"/>
      <c r="D305" s="307"/>
    </row>
    <row r="306" s="301" customFormat="1" spans="2:4">
      <c r="B306" s="307"/>
      <c r="D306" s="307"/>
    </row>
    <row r="307" s="301" customFormat="1" spans="2:4">
      <c r="B307" s="307"/>
      <c r="D307" s="307"/>
    </row>
    <row r="308" s="301" customFormat="1" spans="2:4">
      <c r="B308" s="307"/>
      <c r="D308" s="307"/>
    </row>
    <row r="309" s="301" customFormat="1" spans="2:4">
      <c r="B309" s="307"/>
      <c r="D309" s="307"/>
    </row>
    <row r="310" s="301" customFormat="1" spans="2:4">
      <c r="B310" s="307"/>
      <c r="D310" s="307"/>
    </row>
    <row r="311" s="301" customFormat="1" spans="2:4">
      <c r="B311" s="307"/>
      <c r="D311" s="307"/>
    </row>
    <row r="312" s="301" customFormat="1" spans="2:4">
      <c r="B312" s="307"/>
      <c r="D312" s="307"/>
    </row>
    <row r="313" s="301" customFormat="1" spans="2:4">
      <c r="B313" s="307"/>
      <c r="D313" s="307"/>
    </row>
    <row r="314" s="301" customFormat="1" spans="2:4">
      <c r="B314" s="307"/>
      <c r="D314" s="307"/>
    </row>
    <row r="315" s="301" customFormat="1" spans="2:4">
      <c r="B315" s="307"/>
      <c r="D315" s="307"/>
    </row>
    <row r="316" s="301" customFormat="1" spans="2:4">
      <c r="B316" s="307"/>
      <c r="D316" s="307"/>
    </row>
    <row r="317" s="301" customFormat="1" spans="2:4">
      <c r="B317" s="307"/>
      <c r="D317" s="307"/>
    </row>
    <row r="318" s="301" customFormat="1" spans="2:4">
      <c r="B318" s="307"/>
      <c r="D318" s="307"/>
    </row>
    <row r="319" s="301" customFormat="1" spans="2:4">
      <c r="B319" s="307"/>
      <c r="D319" s="307"/>
    </row>
    <row r="320" s="301" customFormat="1" spans="2:4">
      <c r="B320" s="307"/>
      <c r="D320" s="307"/>
    </row>
    <row r="321" s="301" customFormat="1" spans="2:4">
      <c r="B321" s="307"/>
      <c r="D321" s="307"/>
    </row>
    <row r="322" s="301" customFormat="1" spans="2:4">
      <c r="B322" s="307"/>
      <c r="D322" s="307"/>
    </row>
    <row r="323" s="301" customFormat="1" spans="2:4">
      <c r="B323" s="307"/>
      <c r="D323" s="307"/>
    </row>
    <row r="324" s="301" customFormat="1" spans="2:4">
      <c r="B324" s="307"/>
      <c r="D324" s="307"/>
    </row>
    <row r="325" s="301" customFormat="1" spans="2:4">
      <c r="B325" s="307"/>
      <c r="D325" s="307"/>
    </row>
    <row r="326" s="301" customFormat="1" spans="2:4">
      <c r="B326" s="307"/>
      <c r="D326" s="307"/>
    </row>
    <row r="327" s="301" customFormat="1" spans="2:4">
      <c r="B327" s="307"/>
      <c r="D327" s="307"/>
    </row>
    <row r="328" s="301" customFormat="1" spans="2:4">
      <c r="B328" s="307"/>
      <c r="D328" s="307"/>
    </row>
    <row r="329" s="301" customFormat="1" spans="2:4">
      <c r="B329" s="307"/>
      <c r="D329" s="307"/>
    </row>
    <row r="330" s="301" customFormat="1" spans="2:4">
      <c r="B330" s="307"/>
      <c r="D330" s="307"/>
    </row>
    <row r="331" s="301" customFormat="1" spans="2:4">
      <c r="B331" s="307"/>
      <c r="D331" s="307"/>
    </row>
    <row r="332" s="301" customFormat="1" spans="2:4">
      <c r="B332" s="307"/>
      <c r="D332" s="307"/>
    </row>
    <row r="333" s="301" customFormat="1" spans="2:4">
      <c r="B333" s="307"/>
      <c r="D333" s="307"/>
    </row>
    <row r="334" s="301" customFormat="1" spans="2:4">
      <c r="B334" s="307"/>
      <c r="D334" s="307"/>
    </row>
    <row r="335" s="301" customFormat="1" spans="2:4">
      <c r="B335" s="307"/>
      <c r="D335" s="307"/>
    </row>
    <row r="336" s="301" customFormat="1" spans="2:4">
      <c r="B336" s="307"/>
      <c r="D336" s="307"/>
    </row>
    <row r="337" s="301" customFormat="1" spans="2:4">
      <c r="B337" s="307"/>
      <c r="D337" s="307"/>
    </row>
    <row r="338" s="301" customFormat="1" spans="2:4">
      <c r="B338" s="307"/>
      <c r="D338" s="307"/>
    </row>
    <row r="339" s="301" customFormat="1" spans="2:4">
      <c r="B339" s="307"/>
      <c r="D339" s="307"/>
    </row>
    <row r="340" s="301" customFormat="1" spans="2:4">
      <c r="B340" s="307"/>
      <c r="D340" s="307"/>
    </row>
    <row r="341" s="301" customFormat="1" spans="2:4">
      <c r="B341" s="307"/>
      <c r="D341" s="307"/>
    </row>
    <row r="342" s="301" customFormat="1" spans="2:4">
      <c r="B342" s="307"/>
      <c r="D342" s="307"/>
    </row>
    <row r="343" s="301" customFormat="1" spans="2:4">
      <c r="B343" s="307"/>
      <c r="D343" s="307"/>
    </row>
    <row r="344" s="301" customFormat="1" spans="2:4">
      <c r="B344" s="307"/>
      <c r="D344" s="307"/>
    </row>
    <row r="345" s="301" customFormat="1" spans="2:4">
      <c r="B345" s="307"/>
      <c r="D345" s="307"/>
    </row>
    <row r="346" s="301" customFormat="1" spans="2:4">
      <c r="B346" s="307"/>
      <c r="D346" s="307"/>
    </row>
    <row r="347" s="301" customFormat="1" spans="2:4">
      <c r="B347" s="307"/>
      <c r="D347" s="307"/>
    </row>
    <row r="348" s="301" customFormat="1" spans="2:4">
      <c r="B348" s="307"/>
      <c r="D348" s="307"/>
    </row>
    <row r="349" s="301" customFormat="1" spans="2:4">
      <c r="B349" s="307"/>
      <c r="D349" s="307"/>
    </row>
    <row r="350" s="301" customFormat="1" spans="2:4">
      <c r="B350" s="307"/>
      <c r="D350" s="307"/>
    </row>
    <row r="351" s="301" customFormat="1" spans="2:4">
      <c r="B351" s="307"/>
      <c r="D351" s="307"/>
    </row>
    <row r="352" s="301" customFormat="1" spans="2:4">
      <c r="B352" s="307"/>
      <c r="D352" s="307"/>
    </row>
    <row r="353" s="301" customFormat="1" spans="2:4">
      <c r="B353" s="307"/>
      <c r="D353" s="307"/>
    </row>
    <row r="354" s="301" customFormat="1" spans="2:4">
      <c r="B354" s="307"/>
      <c r="D354" s="307"/>
    </row>
    <row r="355" s="301" customFormat="1" spans="2:4">
      <c r="B355" s="307"/>
      <c r="D355" s="307"/>
    </row>
    <row r="356" s="301" customFormat="1" spans="2:4">
      <c r="B356" s="307"/>
      <c r="D356" s="307"/>
    </row>
    <row r="357" s="301" customFormat="1" spans="2:4">
      <c r="B357" s="307"/>
      <c r="D357" s="307"/>
    </row>
    <row r="358" s="301" customFormat="1" spans="2:4">
      <c r="B358" s="307"/>
      <c r="D358" s="307"/>
    </row>
    <row r="359" s="301" customFormat="1" spans="2:4">
      <c r="B359" s="307"/>
      <c r="D359" s="307"/>
    </row>
    <row r="360" s="301" customFormat="1" spans="2:4">
      <c r="B360" s="307"/>
      <c r="D360" s="307"/>
    </row>
    <row r="361" s="301" customFormat="1" spans="2:4">
      <c r="B361" s="307"/>
      <c r="D361" s="307"/>
    </row>
    <row r="362" s="301" customFormat="1" spans="2:4">
      <c r="B362" s="307"/>
      <c r="D362" s="307"/>
    </row>
    <row r="363" s="301" customFormat="1" spans="2:4">
      <c r="B363" s="307"/>
      <c r="D363" s="307"/>
    </row>
    <row r="364" s="301" customFormat="1" spans="2:4">
      <c r="B364" s="307"/>
      <c r="D364" s="307"/>
    </row>
    <row r="365" s="301" customFormat="1" spans="2:4">
      <c r="B365" s="307"/>
      <c r="D365" s="307"/>
    </row>
    <row r="366" s="301" customFormat="1" spans="2:4">
      <c r="B366" s="307"/>
      <c r="D366" s="307"/>
    </row>
    <row r="367" s="301" customFormat="1" spans="2:4">
      <c r="B367" s="307"/>
      <c r="D367" s="307"/>
    </row>
    <row r="368" s="301" customFormat="1" spans="2:4">
      <c r="B368" s="307"/>
      <c r="D368" s="307"/>
    </row>
    <row r="369" s="301" customFormat="1" spans="2:4">
      <c r="B369" s="307"/>
      <c r="D369" s="307"/>
    </row>
    <row r="370" s="301" customFormat="1" spans="2:4">
      <c r="B370" s="307"/>
      <c r="D370" s="307"/>
    </row>
    <row r="371" s="301" customFormat="1" spans="2:4">
      <c r="B371" s="307"/>
      <c r="D371" s="307"/>
    </row>
    <row r="372" s="301" customFormat="1" spans="2:4">
      <c r="B372" s="307"/>
      <c r="D372" s="307"/>
    </row>
    <row r="373" s="301" customFormat="1" spans="2:4">
      <c r="B373" s="307"/>
      <c r="D373" s="307"/>
    </row>
    <row r="374" s="301" customFormat="1" spans="2:4">
      <c r="B374" s="307"/>
      <c r="D374" s="307"/>
    </row>
    <row r="375" s="301" customFormat="1" spans="2:4">
      <c r="B375" s="307"/>
      <c r="D375" s="307"/>
    </row>
    <row r="376" s="301" customFormat="1" spans="2:4">
      <c r="B376" s="307"/>
      <c r="D376" s="307"/>
    </row>
    <row r="377" s="301" customFormat="1" spans="2:4">
      <c r="B377" s="307"/>
      <c r="D377" s="307"/>
    </row>
    <row r="378" s="301" customFormat="1" spans="2:4">
      <c r="B378" s="307"/>
      <c r="D378" s="307"/>
    </row>
    <row r="379" s="301" customFormat="1" spans="2:4">
      <c r="B379" s="307"/>
      <c r="D379" s="307"/>
    </row>
    <row r="380" s="301" customFormat="1" spans="2:4">
      <c r="B380" s="307"/>
      <c r="D380" s="307"/>
    </row>
    <row r="381" s="301" customFormat="1" spans="2:4">
      <c r="B381" s="307"/>
      <c r="D381" s="307"/>
    </row>
    <row r="382" s="301" customFormat="1" spans="2:4">
      <c r="B382" s="307"/>
      <c r="D382" s="307"/>
    </row>
    <row r="383" s="301" customFormat="1" spans="2:4">
      <c r="B383" s="307"/>
      <c r="D383" s="307"/>
    </row>
    <row r="384" s="301" customFormat="1" spans="2:4">
      <c r="B384" s="307"/>
      <c r="D384" s="307"/>
    </row>
    <row r="385" s="301" customFormat="1" spans="2:4">
      <c r="B385" s="307"/>
      <c r="D385" s="307"/>
    </row>
    <row r="386" s="301" customFormat="1" spans="2:4">
      <c r="B386" s="307"/>
      <c r="D386" s="307"/>
    </row>
    <row r="387" s="301" customFormat="1" spans="2:4">
      <c r="B387" s="307"/>
      <c r="D387" s="307"/>
    </row>
    <row r="388" s="301" customFormat="1" spans="2:4">
      <c r="B388" s="307"/>
      <c r="D388" s="307"/>
    </row>
    <row r="389" s="301" customFormat="1" spans="2:4">
      <c r="B389" s="307"/>
      <c r="D389" s="307"/>
    </row>
    <row r="390" s="301" customFormat="1" spans="2:4">
      <c r="B390" s="307"/>
      <c r="D390" s="307"/>
    </row>
    <row r="391" s="301" customFormat="1" spans="2:4">
      <c r="B391" s="307"/>
      <c r="D391" s="307"/>
    </row>
    <row r="392" s="301" customFormat="1" spans="2:4">
      <c r="B392" s="307"/>
      <c r="D392" s="307"/>
    </row>
    <row r="393" s="301" customFormat="1" spans="2:4">
      <c r="B393" s="307"/>
      <c r="D393" s="307"/>
    </row>
    <row r="394" s="301" customFormat="1" spans="2:4">
      <c r="B394" s="307"/>
      <c r="D394" s="307"/>
    </row>
    <row r="395" s="301" customFormat="1" spans="2:4">
      <c r="B395" s="307"/>
      <c r="D395" s="307"/>
    </row>
    <row r="396" s="301" customFormat="1" spans="2:4">
      <c r="B396" s="307"/>
      <c r="D396" s="307"/>
    </row>
    <row r="397" s="301" customFormat="1" spans="2:4">
      <c r="B397" s="307"/>
      <c r="D397" s="307"/>
    </row>
    <row r="398" s="301" customFormat="1" spans="2:4">
      <c r="B398" s="307"/>
      <c r="D398" s="307"/>
    </row>
    <row r="399" s="301" customFormat="1" spans="2:4">
      <c r="B399" s="307"/>
      <c r="D399" s="307"/>
    </row>
    <row r="400" s="301" customFormat="1" spans="2:4">
      <c r="B400" s="307"/>
      <c r="D400" s="307"/>
    </row>
    <row r="401" s="301" customFormat="1" spans="2:4">
      <c r="B401" s="307"/>
      <c r="D401" s="307"/>
    </row>
    <row r="402" s="301" customFormat="1" spans="2:4">
      <c r="B402" s="307"/>
      <c r="D402" s="307"/>
    </row>
    <row r="403" s="301" customFormat="1" spans="2:4">
      <c r="B403" s="307"/>
      <c r="D403" s="307"/>
    </row>
    <row r="404" s="301" customFormat="1" spans="2:4">
      <c r="B404" s="307"/>
      <c r="D404" s="307"/>
    </row>
    <row r="405" s="301" customFormat="1" spans="2:4">
      <c r="B405" s="307"/>
      <c r="D405" s="307"/>
    </row>
    <row r="406" s="301" customFormat="1" spans="2:4">
      <c r="B406" s="307"/>
      <c r="D406" s="307"/>
    </row>
    <row r="407" s="301" customFormat="1" spans="2:4">
      <c r="B407" s="307"/>
      <c r="D407" s="307"/>
    </row>
    <row r="408" s="301" customFormat="1" spans="2:4">
      <c r="B408" s="307"/>
      <c r="D408" s="307"/>
    </row>
    <row r="409" s="301" customFormat="1" spans="2:4">
      <c r="B409" s="307"/>
      <c r="D409" s="307"/>
    </row>
    <row r="410" s="301" customFormat="1" spans="2:4">
      <c r="B410" s="307"/>
      <c r="D410" s="307"/>
    </row>
    <row r="411" s="301" customFormat="1" spans="2:4">
      <c r="B411" s="307"/>
      <c r="D411" s="307"/>
    </row>
    <row r="412" s="301" customFormat="1" spans="2:4">
      <c r="B412" s="307"/>
      <c r="D412" s="307"/>
    </row>
    <row r="413" s="301" customFormat="1" spans="2:4">
      <c r="B413" s="307"/>
      <c r="D413" s="307"/>
    </row>
    <row r="414" s="301" customFormat="1" spans="2:4">
      <c r="B414" s="307"/>
      <c r="D414" s="307"/>
    </row>
    <row r="415" s="301" customFormat="1" spans="2:4">
      <c r="B415" s="307"/>
      <c r="D415" s="307"/>
    </row>
    <row r="416" s="301" customFormat="1" spans="2:4">
      <c r="B416" s="307"/>
      <c r="D416" s="307"/>
    </row>
    <row r="417" s="301" customFormat="1" spans="2:4">
      <c r="B417" s="307"/>
      <c r="D417" s="307"/>
    </row>
    <row r="418" s="301" customFormat="1" spans="2:4">
      <c r="B418" s="307"/>
      <c r="D418" s="307"/>
    </row>
    <row r="419" s="301" customFormat="1" spans="2:4">
      <c r="B419" s="307"/>
      <c r="D419" s="307"/>
    </row>
    <row r="420" s="301" customFormat="1" spans="2:4">
      <c r="B420" s="307"/>
      <c r="D420" s="307"/>
    </row>
    <row r="421" s="301" customFormat="1" spans="2:4">
      <c r="B421" s="307"/>
      <c r="D421" s="307"/>
    </row>
    <row r="422" s="301" customFormat="1" spans="2:4">
      <c r="B422" s="307"/>
      <c r="D422" s="307"/>
    </row>
    <row r="423" s="301" customFormat="1" spans="2:4">
      <c r="B423" s="307"/>
      <c r="D423" s="307"/>
    </row>
    <row r="424" s="301" customFormat="1" spans="2:4">
      <c r="B424" s="307"/>
      <c r="D424" s="307"/>
    </row>
    <row r="425" s="301" customFormat="1" spans="2:4">
      <c r="B425" s="307"/>
      <c r="D425" s="307"/>
    </row>
    <row r="426" s="301" customFormat="1" spans="2:4">
      <c r="B426" s="307"/>
      <c r="D426" s="307"/>
    </row>
    <row r="427" s="301" customFormat="1" spans="2:4">
      <c r="B427" s="307"/>
      <c r="D427" s="307"/>
    </row>
    <row r="428" s="301" customFormat="1" spans="2:4">
      <c r="B428" s="307"/>
      <c r="D428" s="307"/>
    </row>
    <row r="429" s="301" customFormat="1" spans="2:4">
      <c r="B429" s="307"/>
      <c r="D429" s="307"/>
    </row>
    <row r="430" s="301" customFormat="1" spans="2:4">
      <c r="B430" s="307"/>
      <c r="D430" s="307"/>
    </row>
    <row r="431" s="301" customFormat="1" spans="2:4">
      <c r="B431" s="307"/>
      <c r="D431" s="307"/>
    </row>
    <row r="432" s="301" customFormat="1" spans="2:4">
      <c r="B432" s="307"/>
      <c r="D432" s="307"/>
    </row>
    <row r="433" s="301" customFormat="1" spans="2:4">
      <c r="B433" s="307"/>
      <c r="D433" s="307"/>
    </row>
    <row r="434" s="301" customFormat="1" spans="2:4">
      <c r="B434" s="307"/>
      <c r="D434" s="307"/>
    </row>
    <row r="435" s="301" customFormat="1" spans="2:4">
      <c r="B435" s="307"/>
      <c r="D435" s="307"/>
    </row>
    <row r="436" s="301" customFormat="1" spans="2:4">
      <c r="B436" s="307"/>
      <c r="D436" s="307"/>
    </row>
    <row r="437" s="301" customFormat="1" spans="2:4">
      <c r="B437" s="307"/>
      <c r="D437" s="307"/>
    </row>
    <row r="438" s="301" customFormat="1" spans="2:4">
      <c r="B438" s="307"/>
      <c r="D438" s="307"/>
    </row>
    <row r="439" s="301" customFormat="1" spans="2:4">
      <c r="B439" s="307"/>
      <c r="D439" s="307"/>
    </row>
    <row r="440" s="301" customFormat="1" spans="2:4">
      <c r="B440" s="307"/>
      <c r="D440" s="307"/>
    </row>
    <row r="441" s="301" customFormat="1" spans="2:4">
      <c r="B441" s="307"/>
      <c r="D441" s="307"/>
    </row>
    <row r="442" s="301" customFormat="1" spans="2:4">
      <c r="B442" s="307"/>
      <c r="D442" s="307"/>
    </row>
    <row r="443" s="301" customFormat="1" spans="2:4">
      <c r="B443" s="307"/>
      <c r="D443" s="307"/>
    </row>
    <row r="444" s="301" customFormat="1" spans="2:4">
      <c r="B444" s="307"/>
      <c r="D444" s="307"/>
    </row>
    <row r="445" s="301" customFormat="1" spans="2:4">
      <c r="B445" s="307"/>
      <c r="D445" s="307"/>
    </row>
    <row r="446" s="301" customFormat="1" spans="2:4">
      <c r="B446" s="307"/>
      <c r="D446" s="307"/>
    </row>
    <row r="447" s="301" customFormat="1" spans="2:4">
      <c r="B447" s="307"/>
      <c r="D447" s="307"/>
    </row>
    <row r="448" s="301" customFormat="1" spans="2:4">
      <c r="B448" s="307"/>
      <c r="D448" s="307"/>
    </row>
    <row r="449" s="301" customFormat="1" spans="2:4">
      <c r="B449" s="307"/>
      <c r="D449" s="307"/>
    </row>
    <row r="450" s="301" customFormat="1" spans="2:4">
      <c r="B450" s="307"/>
      <c r="D450" s="307"/>
    </row>
    <row r="451" s="301" customFormat="1" spans="2:4">
      <c r="B451" s="307"/>
      <c r="D451" s="307"/>
    </row>
    <row r="452" s="301" customFormat="1" spans="2:4">
      <c r="B452" s="307"/>
      <c r="D452" s="307"/>
    </row>
    <row r="453" s="301" customFormat="1" spans="2:4">
      <c r="B453" s="307"/>
      <c r="D453" s="307"/>
    </row>
    <row r="454" s="301" customFormat="1" spans="2:4">
      <c r="B454" s="307"/>
      <c r="D454" s="307"/>
    </row>
    <row r="455" s="301" customFormat="1" spans="2:4">
      <c r="B455" s="307"/>
      <c r="D455" s="307"/>
    </row>
    <row r="456" s="301" customFormat="1" spans="2:4">
      <c r="B456" s="307"/>
      <c r="D456" s="307"/>
    </row>
    <row r="457" s="301" customFormat="1" spans="2:4">
      <c r="B457" s="307"/>
      <c r="D457" s="307"/>
    </row>
    <row r="458" s="301" customFormat="1" spans="2:4">
      <c r="B458" s="307"/>
      <c r="D458" s="307"/>
    </row>
    <row r="459" s="301" customFormat="1" spans="2:4">
      <c r="B459" s="307"/>
      <c r="D459" s="307"/>
    </row>
    <row r="460" s="301" customFormat="1" spans="2:4">
      <c r="B460" s="307"/>
      <c r="D460" s="307"/>
    </row>
    <row r="461" s="301" customFormat="1" spans="2:4">
      <c r="B461" s="307"/>
      <c r="D461" s="307"/>
    </row>
    <row r="462" s="301" customFormat="1" spans="2:4">
      <c r="B462" s="307"/>
      <c r="D462" s="307"/>
    </row>
    <row r="463" s="301" customFormat="1" spans="2:4">
      <c r="B463" s="307"/>
      <c r="D463" s="307"/>
    </row>
    <row r="464" s="301" customFormat="1" spans="2:4">
      <c r="B464" s="307"/>
      <c r="D464" s="307"/>
    </row>
    <row r="465" s="301" customFormat="1" spans="2:4">
      <c r="B465" s="307"/>
      <c r="D465" s="307"/>
    </row>
    <row r="466" s="301" customFormat="1" spans="2:4">
      <c r="B466" s="307"/>
      <c r="D466" s="307"/>
    </row>
    <row r="467" s="301" customFormat="1" spans="2:4">
      <c r="B467" s="307"/>
      <c r="D467" s="307"/>
    </row>
    <row r="468" s="301" customFormat="1" spans="2:4">
      <c r="B468" s="307"/>
      <c r="D468" s="307"/>
    </row>
    <row r="469" s="301" customFormat="1" spans="2:4">
      <c r="B469" s="307"/>
      <c r="D469" s="307"/>
    </row>
    <row r="470" s="301" customFormat="1" spans="2:4">
      <c r="B470" s="307"/>
      <c r="D470" s="307"/>
    </row>
    <row r="471" s="301" customFormat="1" spans="2:4">
      <c r="B471" s="307"/>
      <c r="D471" s="307"/>
    </row>
    <row r="472" s="301" customFormat="1" spans="2:4">
      <c r="B472" s="307"/>
      <c r="D472" s="307"/>
    </row>
    <row r="473" s="301" customFormat="1" spans="2:4">
      <c r="B473" s="307"/>
      <c r="D473" s="307"/>
    </row>
    <row r="474" s="301" customFormat="1" spans="2:4">
      <c r="B474" s="307"/>
      <c r="D474" s="307"/>
    </row>
    <row r="475" s="301" customFormat="1" spans="2:4">
      <c r="B475" s="307"/>
      <c r="D475" s="307"/>
    </row>
    <row r="476" s="301" customFormat="1" spans="2:4">
      <c r="B476" s="307"/>
      <c r="D476" s="307"/>
    </row>
    <row r="477" s="301" customFormat="1" spans="2:4">
      <c r="B477" s="307"/>
      <c r="D477" s="307"/>
    </row>
    <row r="478" s="301" customFormat="1" spans="2:4">
      <c r="B478" s="307"/>
      <c r="D478" s="307"/>
    </row>
    <row r="479" s="301" customFormat="1" spans="2:4">
      <c r="B479" s="307"/>
      <c r="D479" s="307"/>
    </row>
    <row r="480" s="301" customFormat="1" spans="2:4">
      <c r="B480" s="307"/>
      <c r="D480" s="307"/>
    </row>
    <row r="481" s="301" customFormat="1" spans="2:4">
      <c r="B481" s="307"/>
      <c r="D481" s="307"/>
    </row>
    <row r="482" s="301" customFormat="1" spans="2:4">
      <c r="B482" s="307"/>
      <c r="D482" s="307"/>
    </row>
    <row r="483" s="301" customFormat="1" spans="2:4">
      <c r="B483" s="307"/>
      <c r="D483" s="307"/>
    </row>
    <row r="484" s="301" customFormat="1" spans="2:4">
      <c r="B484" s="307"/>
      <c r="D484" s="307"/>
    </row>
    <row r="485" s="301" customFormat="1" spans="2:4">
      <c r="B485" s="307"/>
      <c r="D485" s="307"/>
    </row>
    <row r="486" s="301" customFormat="1" spans="2:4">
      <c r="B486" s="307"/>
      <c r="D486" s="307"/>
    </row>
    <row r="487" s="301" customFormat="1" spans="2:4">
      <c r="B487" s="307"/>
      <c r="D487" s="307"/>
    </row>
    <row r="488" s="301" customFormat="1" spans="2:4">
      <c r="B488" s="307"/>
      <c r="D488" s="307"/>
    </row>
    <row r="489" s="301" customFormat="1" spans="2:4">
      <c r="B489" s="307"/>
      <c r="D489" s="307"/>
    </row>
    <row r="490" s="301" customFormat="1" spans="2:4">
      <c r="B490" s="307"/>
      <c r="D490" s="307"/>
    </row>
    <row r="491" s="301" customFormat="1" spans="2:4">
      <c r="B491" s="307"/>
      <c r="D491" s="307"/>
    </row>
    <row r="492" s="301" customFormat="1" spans="2:4">
      <c r="B492" s="307"/>
      <c r="D492" s="307"/>
    </row>
    <row r="493" s="301" customFormat="1" spans="2:4">
      <c r="B493" s="307"/>
      <c r="D493" s="307"/>
    </row>
    <row r="494" s="301" customFormat="1" spans="2:4">
      <c r="B494" s="307"/>
      <c r="D494" s="307"/>
    </row>
    <row r="495" s="301" customFormat="1" spans="2:4">
      <c r="B495" s="307"/>
      <c r="D495" s="307"/>
    </row>
    <row r="496" s="301" customFormat="1" spans="2:4">
      <c r="B496" s="307"/>
      <c r="D496" s="307"/>
    </row>
    <row r="497" s="301" customFormat="1" spans="2:4">
      <c r="B497" s="307"/>
      <c r="D497" s="307"/>
    </row>
    <row r="498" s="301" customFormat="1" spans="2:4">
      <c r="B498" s="307"/>
      <c r="D498" s="307"/>
    </row>
    <row r="499" s="301" customFormat="1" spans="2:4">
      <c r="B499" s="307"/>
      <c r="D499" s="307"/>
    </row>
    <row r="500" s="301" customFormat="1" spans="2:4">
      <c r="B500" s="307"/>
      <c r="D500" s="307"/>
    </row>
    <row r="501" s="301" customFormat="1" spans="2:4">
      <c r="B501" s="307"/>
      <c r="D501" s="307"/>
    </row>
    <row r="502" s="301" customFormat="1" spans="2:4">
      <c r="B502" s="307"/>
      <c r="D502" s="307"/>
    </row>
    <row r="503" s="301" customFormat="1" spans="2:4">
      <c r="B503" s="307"/>
      <c r="D503" s="307"/>
    </row>
    <row r="504" s="301" customFormat="1" spans="2:4">
      <c r="B504" s="307"/>
      <c r="D504" s="307"/>
    </row>
    <row r="505" s="301" customFormat="1" spans="2:4">
      <c r="B505" s="307"/>
      <c r="D505" s="307"/>
    </row>
    <row r="506" s="301" customFormat="1" spans="2:4">
      <c r="B506" s="307"/>
      <c r="D506" s="307"/>
    </row>
    <row r="507" s="301" customFormat="1" spans="2:4">
      <c r="B507" s="307"/>
      <c r="D507" s="307"/>
    </row>
    <row r="508" s="301" customFormat="1" spans="2:4">
      <c r="B508" s="307"/>
      <c r="D508" s="307"/>
    </row>
    <row r="509" s="301" customFormat="1" spans="2:4">
      <c r="B509" s="307"/>
      <c r="D509" s="307"/>
    </row>
    <row r="510" s="301" customFormat="1" spans="2:4">
      <c r="B510" s="307"/>
      <c r="D510" s="307"/>
    </row>
    <row r="511" s="301" customFormat="1" spans="2:4">
      <c r="B511" s="307"/>
      <c r="D511" s="307"/>
    </row>
    <row r="512" s="301" customFormat="1" spans="2:4">
      <c r="B512" s="307"/>
      <c r="D512" s="307"/>
    </row>
    <row r="513" s="301" customFormat="1" spans="2:4">
      <c r="B513" s="307"/>
      <c r="D513" s="307"/>
    </row>
    <row r="514" s="301" customFormat="1" spans="2:4">
      <c r="B514" s="307"/>
      <c r="D514" s="307"/>
    </row>
    <row r="515" s="301" customFormat="1" spans="2:4">
      <c r="B515" s="307"/>
      <c r="D515" s="307"/>
    </row>
    <row r="516" s="301" customFormat="1" spans="2:4">
      <c r="B516" s="307"/>
      <c r="D516" s="307"/>
    </row>
    <row r="517" s="301" customFormat="1" spans="2:4">
      <c r="B517" s="307"/>
      <c r="D517" s="307"/>
    </row>
    <row r="518" s="301" customFormat="1" spans="2:4">
      <c r="B518" s="307"/>
      <c r="D518" s="307"/>
    </row>
    <row r="519" s="301" customFormat="1" spans="2:4">
      <c r="B519" s="307"/>
      <c r="D519" s="307"/>
    </row>
    <row r="520" s="301" customFormat="1" spans="2:4">
      <c r="B520" s="307"/>
      <c r="D520" s="307"/>
    </row>
    <row r="521" s="301" customFormat="1" spans="2:4">
      <c r="B521" s="307"/>
      <c r="D521" s="307"/>
    </row>
    <row r="522" s="301" customFormat="1" spans="2:4">
      <c r="B522" s="307"/>
      <c r="D522" s="307"/>
    </row>
    <row r="523" s="301" customFormat="1" spans="2:4">
      <c r="B523" s="307"/>
      <c r="D523" s="307"/>
    </row>
    <row r="524" s="301" customFormat="1" spans="2:4">
      <c r="B524" s="307"/>
      <c r="D524" s="307"/>
    </row>
    <row r="525" s="301" customFormat="1" spans="2:4">
      <c r="B525" s="307"/>
      <c r="D525" s="307"/>
    </row>
    <row r="526" s="301" customFormat="1" spans="2:4">
      <c r="B526" s="307"/>
      <c r="D526" s="307"/>
    </row>
    <row r="527" s="301" customFormat="1" spans="2:4">
      <c r="B527" s="307"/>
      <c r="D527" s="307"/>
    </row>
    <row r="528" s="301" customFormat="1" spans="2:4">
      <c r="B528" s="307"/>
      <c r="D528" s="307"/>
    </row>
    <row r="529" s="301" customFormat="1" spans="2:4">
      <c r="B529" s="307"/>
      <c r="D529" s="307"/>
    </row>
    <row r="530" s="301" customFormat="1" spans="2:4">
      <c r="B530" s="307"/>
      <c r="D530" s="307"/>
    </row>
    <row r="531" s="301" customFormat="1" spans="2:4">
      <c r="B531" s="307"/>
      <c r="D531" s="307"/>
    </row>
    <row r="532" s="301" customFormat="1" spans="2:4">
      <c r="B532" s="307"/>
      <c r="D532" s="307"/>
    </row>
    <row r="533" s="301" customFormat="1" spans="2:4">
      <c r="B533" s="307"/>
      <c r="D533" s="307"/>
    </row>
    <row r="534" s="301" customFormat="1" spans="2:4">
      <c r="B534" s="307"/>
      <c r="D534" s="307"/>
    </row>
    <row r="535" s="301" customFormat="1" spans="2:4">
      <c r="B535" s="307"/>
      <c r="D535" s="307"/>
    </row>
    <row r="536" s="301" customFormat="1" spans="2:4">
      <c r="B536" s="307"/>
      <c r="D536" s="307"/>
    </row>
    <row r="537" s="301" customFormat="1" spans="2:4">
      <c r="B537" s="307"/>
      <c r="D537" s="307"/>
    </row>
    <row r="538" s="301" customFormat="1" spans="2:4">
      <c r="B538" s="307"/>
      <c r="D538" s="307"/>
    </row>
    <row r="539" s="301" customFormat="1" spans="2:4">
      <c r="B539" s="307"/>
      <c r="D539" s="307"/>
    </row>
    <row r="540" s="301" customFormat="1" spans="2:4">
      <c r="B540" s="307"/>
      <c r="D540" s="307"/>
    </row>
    <row r="541" s="301" customFormat="1" spans="2:4">
      <c r="B541" s="307"/>
      <c r="D541" s="307"/>
    </row>
    <row r="542" s="301" customFormat="1" spans="2:4">
      <c r="B542" s="307"/>
      <c r="D542" s="307"/>
    </row>
    <row r="543" s="301" customFormat="1" spans="2:4">
      <c r="B543" s="307"/>
      <c r="D543" s="307"/>
    </row>
    <row r="544" s="301" customFormat="1" spans="2:4">
      <c r="B544" s="307"/>
      <c r="D544" s="307"/>
    </row>
    <row r="545" s="301" customFormat="1" spans="2:4">
      <c r="B545" s="307"/>
      <c r="D545" s="307"/>
    </row>
    <row r="546" s="301" customFormat="1" spans="2:4">
      <c r="B546" s="307"/>
      <c r="D546" s="307"/>
    </row>
    <row r="547" s="301" customFormat="1" spans="2:4">
      <c r="B547" s="307"/>
      <c r="D547" s="307"/>
    </row>
    <row r="548" s="301" customFormat="1" spans="2:4">
      <c r="B548" s="307"/>
      <c r="D548" s="307"/>
    </row>
    <row r="549" s="301" customFormat="1" spans="2:4">
      <c r="B549" s="307"/>
      <c r="D549" s="307"/>
    </row>
    <row r="550" s="301" customFormat="1" spans="2:4">
      <c r="B550" s="307"/>
      <c r="D550" s="307"/>
    </row>
    <row r="551" s="301" customFormat="1" spans="2:4">
      <c r="B551" s="307"/>
      <c r="D551" s="307"/>
    </row>
    <row r="552" s="301" customFormat="1" spans="2:4">
      <c r="B552" s="307"/>
      <c r="D552" s="307"/>
    </row>
    <row r="553" s="301" customFormat="1" spans="2:4">
      <c r="B553" s="307"/>
      <c r="D553" s="307"/>
    </row>
    <row r="554" s="301" customFormat="1" spans="2:4">
      <c r="B554" s="307"/>
      <c r="D554" s="307"/>
    </row>
    <row r="555" s="301" customFormat="1" spans="2:4">
      <c r="B555" s="307"/>
      <c r="D555" s="307"/>
    </row>
    <row r="556" s="301" customFormat="1" spans="2:4">
      <c r="B556" s="307"/>
      <c r="D556" s="307"/>
    </row>
    <row r="557" s="301" customFormat="1" spans="2:4">
      <c r="B557" s="307"/>
      <c r="D557" s="307"/>
    </row>
    <row r="558" s="301" customFormat="1" spans="2:4">
      <c r="B558" s="307"/>
      <c r="D558" s="307"/>
    </row>
    <row r="559" s="301" customFormat="1" spans="2:4">
      <c r="B559" s="307"/>
      <c r="D559" s="307"/>
    </row>
    <row r="560" s="301" customFormat="1" spans="2:4">
      <c r="B560" s="307"/>
      <c r="D560" s="307"/>
    </row>
    <row r="561" s="301" customFormat="1" spans="2:4">
      <c r="B561" s="307"/>
      <c r="D561" s="307"/>
    </row>
    <row r="562" s="301" customFormat="1" spans="2:4">
      <c r="B562" s="307"/>
      <c r="D562" s="307"/>
    </row>
    <row r="563" s="301" customFormat="1" spans="2:4">
      <c r="B563" s="307"/>
      <c r="D563" s="307"/>
    </row>
    <row r="564" s="301" customFormat="1" spans="2:4">
      <c r="B564" s="307"/>
      <c r="D564" s="307"/>
    </row>
    <row r="565" s="301" customFormat="1" spans="2:4">
      <c r="B565" s="307"/>
      <c r="D565" s="307"/>
    </row>
    <row r="566" s="301" customFormat="1" spans="2:4">
      <c r="B566" s="307"/>
      <c r="D566" s="307"/>
    </row>
    <row r="567" s="301" customFormat="1" spans="2:4">
      <c r="B567" s="307"/>
      <c r="D567" s="307"/>
    </row>
    <row r="568" s="301" customFormat="1" spans="2:4">
      <c r="B568" s="307"/>
      <c r="D568" s="307"/>
    </row>
    <row r="569" s="301" customFormat="1" spans="2:4">
      <c r="B569" s="307"/>
      <c r="D569" s="307"/>
    </row>
    <row r="570" s="301" customFormat="1" spans="2:4">
      <c r="B570" s="307"/>
      <c r="D570" s="307"/>
    </row>
    <row r="571" s="301" customFormat="1" spans="2:4">
      <c r="B571" s="307"/>
      <c r="D571" s="307"/>
    </row>
    <row r="572" s="301" customFormat="1" spans="2:4">
      <c r="B572" s="307"/>
      <c r="D572" s="307"/>
    </row>
    <row r="573" s="301" customFormat="1" spans="2:4">
      <c r="B573" s="307"/>
      <c r="D573" s="307"/>
    </row>
    <row r="574" s="301" customFormat="1" spans="2:4">
      <c r="B574" s="307"/>
      <c r="D574" s="307"/>
    </row>
    <row r="575" s="301" customFormat="1" spans="2:4">
      <c r="B575" s="307"/>
      <c r="D575" s="307"/>
    </row>
    <row r="576" s="301" customFormat="1" spans="2:4">
      <c r="B576" s="307"/>
      <c r="D576" s="307"/>
    </row>
    <row r="577" s="301" customFormat="1" spans="2:4">
      <c r="B577" s="307"/>
      <c r="D577" s="307"/>
    </row>
    <row r="578" s="301" customFormat="1" spans="2:4">
      <c r="B578" s="307"/>
      <c r="D578" s="307"/>
    </row>
    <row r="579" s="301" customFormat="1" spans="2:4">
      <c r="B579" s="307"/>
      <c r="D579" s="307"/>
    </row>
    <row r="580" s="301" customFormat="1" spans="2:4">
      <c r="B580" s="307"/>
      <c r="D580" s="307"/>
    </row>
    <row r="581" s="301" customFormat="1" spans="2:4">
      <c r="B581" s="307"/>
      <c r="D581" s="307"/>
    </row>
    <row r="582" s="301" customFormat="1" spans="2:4">
      <c r="B582" s="307"/>
      <c r="D582" s="307"/>
    </row>
    <row r="583" s="301" customFormat="1" spans="2:4">
      <c r="B583" s="307"/>
      <c r="D583" s="307"/>
    </row>
    <row r="584" s="301" customFormat="1" spans="2:4">
      <c r="B584" s="307"/>
      <c r="D584" s="307"/>
    </row>
    <row r="585" s="301" customFormat="1" spans="2:4">
      <c r="B585" s="307"/>
      <c r="D585" s="307"/>
    </row>
    <row r="586" s="301" customFormat="1" spans="2:4">
      <c r="B586" s="307"/>
      <c r="D586" s="307"/>
    </row>
    <row r="587" s="301" customFormat="1" spans="2:4">
      <c r="B587" s="307"/>
      <c r="D587" s="307"/>
    </row>
    <row r="588" s="301" customFormat="1" spans="2:4">
      <c r="B588" s="307"/>
      <c r="D588" s="307"/>
    </row>
    <row r="589" s="301" customFormat="1" spans="2:4">
      <c r="B589" s="307"/>
      <c r="D589" s="307"/>
    </row>
    <row r="590" s="301" customFormat="1" spans="2:4">
      <c r="B590" s="307"/>
      <c r="D590" s="307"/>
    </row>
    <row r="591" s="301" customFormat="1" spans="2:4">
      <c r="B591" s="307"/>
      <c r="D591" s="307"/>
    </row>
    <row r="592" s="301" customFormat="1" spans="2:4">
      <c r="B592" s="307"/>
      <c r="D592" s="307"/>
    </row>
    <row r="593" s="301" customFormat="1" spans="2:4">
      <c r="B593" s="307"/>
      <c r="D593" s="307"/>
    </row>
    <row r="594" s="301" customFormat="1" spans="2:4">
      <c r="B594" s="307"/>
      <c r="D594" s="307"/>
    </row>
    <row r="595" s="301" customFormat="1" spans="2:4">
      <c r="B595" s="307"/>
      <c r="D595" s="307"/>
    </row>
    <row r="596" s="301" customFormat="1" spans="2:4">
      <c r="B596" s="307"/>
      <c r="D596" s="307"/>
    </row>
    <row r="597" s="301" customFormat="1" spans="2:4">
      <c r="B597" s="307"/>
      <c r="D597" s="307"/>
    </row>
    <row r="598" s="301" customFormat="1" spans="2:4">
      <c r="B598" s="307"/>
      <c r="D598" s="307"/>
    </row>
    <row r="599" s="301" customFormat="1" spans="2:4">
      <c r="B599" s="307"/>
      <c r="D599" s="307"/>
    </row>
    <row r="600" s="301" customFormat="1" spans="2:4">
      <c r="B600" s="307"/>
      <c r="D600" s="307"/>
    </row>
    <row r="601" s="301" customFormat="1" spans="2:4">
      <c r="B601" s="307"/>
      <c r="D601" s="307"/>
    </row>
    <row r="602" s="301" customFormat="1" spans="2:4">
      <c r="B602" s="307"/>
      <c r="D602" s="307"/>
    </row>
    <row r="603" s="301" customFormat="1" spans="2:4">
      <c r="B603" s="307"/>
      <c r="D603" s="307"/>
    </row>
    <row r="604" s="301" customFormat="1" spans="2:4">
      <c r="B604" s="307"/>
      <c r="D604" s="307"/>
    </row>
    <row r="605" s="301" customFormat="1" spans="2:4">
      <c r="B605" s="307"/>
      <c r="D605" s="307"/>
    </row>
    <row r="606" s="301" customFormat="1" spans="2:4">
      <c r="B606" s="307"/>
      <c r="D606" s="307"/>
    </row>
    <row r="607" s="301" customFormat="1" spans="2:4">
      <c r="B607" s="307"/>
      <c r="D607" s="307"/>
    </row>
    <row r="608" s="301" customFormat="1" spans="2:4">
      <c r="B608" s="307"/>
      <c r="D608" s="307"/>
    </row>
    <row r="609" s="301" customFormat="1" spans="2:4">
      <c r="B609" s="307"/>
      <c r="D609" s="307"/>
    </row>
    <row r="610" s="301" customFormat="1" spans="2:4">
      <c r="B610" s="307"/>
      <c r="D610" s="307"/>
    </row>
    <row r="611" s="301" customFormat="1" spans="2:4">
      <c r="B611" s="307"/>
      <c r="D611" s="307"/>
    </row>
    <row r="612" s="301" customFormat="1" spans="2:4">
      <c r="B612" s="307"/>
      <c r="D612" s="307"/>
    </row>
    <row r="613" s="301" customFormat="1" spans="2:4">
      <c r="B613" s="307"/>
      <c r="D613" s="307"/>
    </row>
    <row r="614" s="301" customFormat="1" spans="2:4">
      <c r="B614" s="307"/>
      <c r="D614" s="307"/>
    </row>
    <row r="615" s="301" customFormat="1" spans="2:4">
      <c r="B615" s="307"/>
      <c r="D615" s="307"/>
    </row>
    <row r="616" s="301" customFormat="1" spans="2:4">
      <c r="B616" s="307"/>
      <c r="D616" s="307"/>
    </row>
    <row r="617" s="301" customFormat="1" spans="2:4">
      <c r="B617" s="307"/>
      <c r="D617" s="307"/>
    </row>
    <row r="618" s="301" customFormat="1" spans="2:4">
      <c r="B618" s="307"/>
      <c r="D618" s="307"/>
    </row>
    <row r="619" s="301" customFormat="1" spans="2:4">
      <c r="B619" s="307"/>
      <c r="D619" s="307"/>
    </row>
    <row r="620" s="301" customFormat="1" spans="2:4">
      <c r="B620" s="307"/>
      <c r="D620" s="307"/>
    </row>
    <row r="621" s="301" customFormat="1" spans="2:4">
      <c r="B621" s="307"/>
      <c r="D621" s="307"/>
    </row>
    <row r="622" s="301" customFormat="1" spans="2:4">
      <c r="B622" s="307"/>
      <c r="D622" s="307"/>
    </row>
    <row r="623" s="301" customFormat="1" spans="2:4">
      <c r="B623" s="307"/>
      <c r="D623" s="307"/>
    </row>
    <row r="624" s="301" customFormat="1" spans="2:4">
      <c r="B624" s="307"/>
      <c r="D624" s="307"/>
    </row>
    <row r="625" s="301" customFormat="1" spans="2:4">
      <c r="B625" s="307"/>
      <c r="D625" s="307"/>
    </row>
    <row r="626" s="301" customFormat="1" spans="2:4">
      <c r="B626" s="307"/>
      <c r="D626" s="307"/>
    </row>
    <row r="627" s="301" customFormat="1" spans="2:4">
      <c r="B627" s="307"/>
      <c r="D627" s="307"/>
    </row>
    <row r="628" s="301" customFormat="1" spans="2:4">
      <c r="B628" s="307"/>
      <c r="D628" s="307"/>
    </row>
    <row r="629" s="301" customFormat="1" spans="2:4">
      <c r="B629" s="307"/>
      <c r="D629" s="307"/>
    </row>
    <row r="630" s="301" customFormat="1" spans="2:4">
      <c r="B630" s="307"/>
      <c r="D630" s="307"/>
    </row>
    <row r="631" s="301" customFormat="1" spans="2:4">
      <c r="B631" s="307"/>
      <c r="D631" s="307"/>
    </row>
    <row r="632" s="301" customFormat="1" spans="2:4">
      <c r="B632" s="307"/>
      <c r="D632" s="307"/>
    </row>
    <row r="633" s="301" customFormat="1" spans="2:4">
      <c r="B633" s="307"/>
      <c r="D633" s="307"/>
    </row>
    <row r="634" s="301" customFormat="1" spans="2:4">
      <c r="B634" s="307"/>
      <c r="D634" s="307"/>
    </row>
    <row r="635" s="301" customFormat="1" spans="2:4">
      <c r="B635" s="307"/>
      <c r="D635" s="307"/>
    </row>
    <row r="636" s="301" customFormat="1" spans="2:4">
      <c r="B636" s="307"/>
      <c r="D636" s="307"/>
    </row>
    <row r="637" s="301" customFormat="1" spans="2:4">
      <c r="B637" s="307"/>
      <c r="D637" s="307"/>
    </row>
    <row r="638" s="301" customFormat="1" spans="2:4">
      <c r="B638" s="307"/>
      <c r="D638" s="307"/>
    </row>
    <row r="639" s="301" customFormat="1" spans="2:4">
      <c r="B639" s="307"/>
      <c r="D639" s="307"/>
    </row>
    <row r="640" s="301" customFormat="1" spans="2:4">
      <c r="B640" s="307"/>
      <c r="D640" s="307"/>
    </row>
    <row r="641" s="301" customFormat="1" spans="2:4">
      <c r="B641" s="307"/>
      <c r="D641" s="307"/>
    </row>
    <row r="642" s="301" customFormat="1" spans="2:4">
      <c r="B642" s="307"/>
      <c r="D642" s="307"/>
    </row>
    <row r="643" s="301" customFormat="1" spans="2:4">
      <c r="B643" s="307"/>
      <c r="D643" s="307"/>
    </row>
    <row r="644" s="301" customFormat="1" spans="2:4">
      <c r="B644" s="307"/>
      <c r="D644" s="307"/>
    </row>
    <row r="645" s="301" customFormat="1" spans="2:4">
      <c r="B645" s="307"/>
      <c r="D645" s="307"/>
    </row>
    <row r="646" s="301" customFormat="1" spans="2:4">
      <c r="B646" s="307"/>
      <c r="D646" s="307"/>
    </row>
    <row r="647" s="301" customFormat="1" spans="2:4">
      <c r="B647" s="307"/>
      <c r="D647" s="307"/>
    </row>
    <row r="648" s="301" customFormat="1" spans="2:4">
      <c r="B648" s="307"/>
      <c r="D648" s="307"/>
    </row>
    <row r="649" s="301" customFormat="1" spans="2:4">
      <c r="B649" s="307"/>
      <c r="D649" s="307"/>
    </row>
    <row r="650" s="301" customFormat="1" spans="2:4">
      <c r="B650" s="307"/>
      <c r="D650" s="307"/>
    </row>
    <row r="651" s="301" customFormat="1" spans="2:4">
      <c r="B651" s="307"/>
      <c r="D651" s="307"/>
    </row>
    <row r="652" s="301" customFormat="1" spans="2:4">
      <c r="B652" s="307"/>
      <c r="D652" s="307"/>
    </row>
    <row r="653" s="301" customFormat="1" spans="2:4">
      <c r="B653" s="307"/>
      <c r="D653" s="307"/>
    </row>
    <row r="654" s="301" customFormat="1" spans="2:4">
      <c r="B654" s="307"/>
      <c r="D654" s="307"/>
    </row>
    <row r="655" s="301" customFormat="1" spans="2:4">
      <c r="B655" s="307"/>
      <c r="D655" s="307"/>
    </row>
    <row r="656" s="301" customFormat="1" spans="2:4">
      <c r="B656" s="307"/>
      <c r="D656" s="307"/>
    </row>
    <row r="657" s="301" customFormat="1" spans="2:4">
      <c r="B657" s="307"/>
      <c r="D657" s="307"/>
    </row>
    <row r="658" s="301" customFormat="1" spans="2:4">
      <c r="B658" s="307"/>
      <c r="D658" s="307"/>
    </row>
    <row r="659" s="301" customFormat="1" spans="2:4">
      <c r="B659" s="307"/>
      <c r="D659" s="307"/>
    </row>
    <row r="660" s="301" customFormat="1" spans="2:4">
      <c r="B660" s="307"/>
      <c r="D660" s="307"/>
    </row>
    <row r="661" s="301" customFormat="1" spans="2:4">
      <c r="B661" s="307"/>
      <c r="D661" s="307"/>
    </row>
    <row r="662" s="301" customFormat="1" spans="2:4">
      <c r="B662" s="307"/>
      <c r="D662" s="307"/>
    </row>
    <row r="663" s="301" customFormat="1" spans="2:4">
      <c r="B663" s="307"/>
      <c r="D663" s="307"/>
    </row>
    <row r="664" s="301" customFormat="1" spans="2:4">
      <c r="B664" s="307"/>
      <c r="D664" s="307"/>
    </row>
    <row r="665" s="301" customFormat="1" spans="2:4">
      <c r="B665" s="307"/>
      <c r="D665" s="307"/>
    </row>
    <row r="666" s="301" customFormat="1" spans="2:4">
      <c r="B666" s="307"/>
      <c r="D666" s="307"/>
    </row>
    <row r="667" s="301" customFormat="1" spans="2:4">
      <c r="B667" s="307"/>
      <c r="D667" s="307"/>
    </row>
    <row r="668" s="301" customFormat="1" spans="2:4">
      <c r="B668" s="307"/>
      <c r="D668" s="307"/>
    </row>
    <row r="669" s="301" customFormat="1" spans="2:4">
      <c r="B669" s="307"/>
      <c r="D669" s="307"/>
    </row>
    <row r="670" s="301" customFormat="1" spans="2:4">
      <c r="B670" s="307"/>
      <c r="D670" s="307"/>
    </row>
    <row r="671" s="301" customFormat="1" spans="2:4">
      <c r="B671" s="307"/>
      <c r="D671" s="307"/>
    </row>
    <row r="672" s="301" customFormat="1" spans="2:4">
      <c r="B672" s="307"/>
      <c r="D672" s="307"/>
    </row>
    <row r="673" s="301" customFormat="1" spans="2:4">
      <c r="B673" s="307"/>
      <c r="D673" s="307"/>
    </row>
    <row r="674" s="301" customFormat="1" spans="2:4">
      <c r="B674" s="307"/>
      <c r="D674" s="307"/>
    </row>
    <row r="675" s="301" customFormat="1" spans="2:4">
      <c r="B675" s="307"/>
      <c r="D675" s="307"/>
    </row>
    <row r="676" s="301" customFormat="1" spans="2:4">
      <c r="B676" s="307"/>
      <c r="D676" s="307"/>
    </row>
    <row r="677" s="301" customFormat="1" spans="2:4">
      <c r="B677" s="307"/>
      <c r="D677" s="307"/>
    </row>
    <row r="678" s="301" customFormat="1" spans="2:4">
      <c r="B678" s="307"/>
      <c r="D678" s="307"/>
    </row>
    <row r="679" s="301" customFormat="1" spans="2:4">
      <c r="B679" s="307"/>
      <c r="D679" s="307"/>
    </row>
    <row r="680" s="301" customFormat="1" spans="2:4">
      <c r="B680" s="307"/>
      <c r="D680" s="307"/>
    </row>
    <row r="681" s="301" customFormat="1" spans="2:4">
      <c r="B681" s="307"/>
      <c r="D681" s="307"/>
    </row>
    <row r="682" s="301" customFormat="1" spans="2:4">
      <c r="B682" s="307"/>
      <c r="D682" s="307"/>
    </row>
    <row r="683" s="301" customFormat="1" spans="2:4">
      <c r="B683" s="307"/>
      <c r="D683" s="307"/>
    </row>
    <row r="684" s="301" customFormat="1" spans="2:4">
      <c r="B684" s="307"/>
      <c r="D684" s="307"/>
    </row>
    <row r="685" s="301" customFormat="1" spans="2:4">
      <c r="B685" s="307"/>
      <c r="D685" s="307"/>
    </row>
    <row r="686" s="301" customFormat="1" spans="2:4">
      <c r="B686" s="307"/>
      <c r="D686" s="307"/>
    </row>
    <row r="687" s="301" customFormat="1" spans="2:4">
      <c r="B687" s="307"/>
      <c r="D687" s="307"/>
    </row>
    <row r="688" s="301" customFormat="1" spans="2:4">
      <c r="B688" s="307"/>
      <c r="D688" s="307"/>
    </row>
    <row r="689" s="301" customFormat="1" spans="2:4">
      <c r="B689" s="307"/>
      <c r="D689" s="307"/>
    </row>
    <row r="690" s="301" customFormat="1" spans="2:4">
      <c r="B690" s="307"/>
      <c r="D690" s="307"/>
    </row>
    <row r="691" s="301" customFormat="1" spans="2:4">
      <c r="B691" s="307"/>
      <c r="D691" s="307"/>
    </row>
    <row r="692" s="301" customFormat="1" spans="2:4">
      <c r="B692" s="307"/>
      <c r="D692" s="307"/>
    </row>
    <row r="693" s="301" customFormat="1" spans="2:4">
      <c r="B693" s="307"/>
      <c r="D693" s="307"/>
    </row>
    <row r="694" s="301" customFormat="1" spans="2:4">
      <c r="B694" s="307"/>
      <c r="D694" s="307"/>
    </row>
    <row r="695" s="301" customFormat="1" spans="2:4">
      <c r="B695" s="307"/>
      <c r="D695" s="307"/>
    </row>
    <row r="696" s="301" customFormat="1" spans="2:4">
      <c r="B696" s="307"/>
      <c r="D696" s="307"/>
    </row>
    <row r="697" s="301" customFormat="1" spans="2:4">
      <c r="B697" s="307"/>
      <c r="D697" s="307"/>
    </row>
    <row r="698" s="301" customFormat="1" spans="2:4">
      <c r="B698" s="307"/>
      <c r="D698" s="307"/>
    </row>
    <row r="699" s="301" customFormat="1" spans="2:4">
      <c r="B699" s="307"/>
      <c r="D699" s="307"/>
    </row>
    <row r="700" s="301" customFormat="1" spans="2:4">
      <c r="B700" s="307"/>
      <c r="D700" s="307"/>
    </row>
    <row r="701" s="301" customFormat="1" spans="2:4">
      <c r="B701" s="307"/>
      <c r="D701" s="307"/>
    </row>
    <row r="702" s="301" customFormat="1" spans="2:4">
      <c r="B702" s="307"/>
      <c r="D702" s="307"/>
    </row>
    <row r="703" s="301" customFormat="1" spans="2:4">
      <c r="B703" s="307"/>
      <c r="D703" s="307"/>
    </row>
    <row r="704" s="301" customFormat="1" spans="2:4">
      <c r="B704" s="307"/>
      <c r="D704" s="307"/>
    </row>
    <row r="705" s="301" customFormat="1" spans="2:4">
      <c r="B705" s="307"/>
      <c r="D705" s="307"/>
    </row>
    <row r="706" s="301" customFormat="1" spans="2:4">
      <c r="B706" s="307"/>
      <c r="D706" s="307"/>
    </row>
    <row r="707" s="301" customFormat="1" spans="2:4">
      <c r="B707" s="307"/>
      <c r="D707" s="307"/>
    </row>
    <row r="708" s="301" customFormat="1" spans="2:4">
      <c r="B708" s="307"/>
      <c r="D708" s="307"/>
    </row>
    <row r="709" s="301" customFormat="1" spans="2:4">
      <c r="B709" s="307"/>
      <c r="D709" s="307"/>
    </row>
    <row r="710" s="301" customFormat="1" spans="2:4">
      <c r="B710" s="307"/>
      <c r="D710" s="307"/>
    </row>
    <row r="711" s="301" customFormat="1" spans="2:4">
      <c r="B711" s="307"/>
      <c r="D711" s="307"/>
    </row>
    <row r="712" s="301" customFormat="1" spans="2:4">
      <c r="B712" s="307"/>
      <c r="D712" s="307"/>
    </row>
    <row r="713" s="301" customFormat="1" spans="2:4">
      <c r="B713" s="307"/>
      <c r="D713" s="307"/>
    </row>
    <row r="714" s="301" customFormat="1" spans="2:4">
      <c r="B714" s="307"/>
      <c r="D714" s="307"/>
    </row>
    <row r="715" s="301" customFormat="1" spans="2:4">
      <c r="B715" s="307"/>
      <c r="D715" s="307"/>
    </row>
    <row r="716" s="301" customFormat="1" spans="2:4">
      <c r="B716" s="307"/>
      <c r="D716" s="307"/>
    </row>
    <row r="717" s="301" customFormat="1" spans="2:4">
      <c r="B717" s="307"/>
      <c r="D717" s="307"/>
    </row>
    <row r="718" s="301" customFormat="1" spans="2:4">
      <c r="B718" s="307"/>
      <c r="D718" s="307"/>
    </row>
    <row r="719" s="301" customFormat="1" spans="2:4">
      <c r="B719" s="307"/>
      <c r="D719" s="307"/>
    </row>
    <row r="720" s="301" customFormat="1" spans="2:4">
      <c r="B720" s="307"/>
      <c r="D720" s="307"/>
    </row>
    <row r="721" s="301" customFormat="1" spans="2:4">
      <c r="B721" s="307"/>
      <c r="D721" s="307"/>
    </row>
    <row r="722" s="301" customFormat="1" spans="2:4">
      <c r="B722" s="307"/>
      <c r="D722" s="307"/>
    </row>
    <row r="723" s="301" customFormat="1" spans="2:4">
      <c r="B723" s="307"/>
      <c r="D723" s="307"/>
    </row>
    <row r="724" s="301" customFormat="1" spans="2:4">
      <c r="B724" s="307"/>
      <c r="D724" s="307"/>
    </row>
    <row r="725" s="301" customFormat="1" spans="2:4">
      <c r="B725" s="307"/>
      <c r="D725" s="307"/>
    </row>
    <row r="726" s="301" customFormat="1" spans="2:4">
      <c r="B726" s="307"/>
      <c r="D726" s="307"/>
    </row>
    <row r="727" s="301" customFormat="1" spans="2:4">
      <c r="B727" s="307"/>
      <c r="D727" s="307"/>
    </row>
    <row r="728" s="301" customFormat="1" spans="2:4">
      <c r="B728" s="307"/>
      <c r="D728" s="307"/>
    </row>
    <row r="729" s="301" customFormat="1" spans="2:4">
      <c r="B729" s="307"/>
      <c r="D729" s="307"/>
    </row>
    <row r="730" s="301" customFormat="1" spans="2:4">
      <c r="B730" s="307"/>
      <c r="D730" s="307"/>
    </row>
    <row r="731" s="301" customFormat="1" spans="2:4">
      <c r="B731" s="307"/>
      <c r="D731" s="307"/>
    </row>
    <row r="732" s="301" customFormat="1" spans="2:4">
      <c r="B732" s="307"/>
      <c r="D732" s="307"/>
    </row>
    <row r="733" s="301" customFormat="1" spans="2:4">
      <c r="B733" s="307"/>
      <c r="D733" s="307"/>
    </row>
    <row r="734" s="301" customFormat="1" spans="2:4">
      <c r="B734" s="307"/>
      <c r="D734" s="307"/>
    </row>
    <row r="735" s="301" customFormat="1" spans="2:4">
      <c r="B735" s="307"/>
      <c r="D735" s="307"/>
    </row>
    <row r="736" s="301" customFormat="1" spans="2:4">
      <c r="B736" s="307"/>
      <c r="D736" s="307"/>
    </row>
    <row r="737" s="301" customFormat="1" spans="2:4">
      <c r="B737" s="307"/>
      <c r="D737" s="307"/>
    </row>
    <row r="738" s="301" customFormat="1" spans="2:4">
      <c r="B738" s="307"/>
      <c r="D738" s="307"/>
    </row>
    <row r="739" s="301" customFormat="1" spans="2:4">
      <c r="B739" s="307"/>
      <c r="D739" s="307"/>
    </row>
    <row r="740" s="301" customFormat="1" spans="2:4">
      <c r="B740" s="307"/>
      <c r="D740" s="307"/>
    </row>
    <row r="741" s="301" customFormat="1" spans="2:4">
      <c r="B741" s="307"/>
      <c r="D741" s="307"/>
    </row>
    <row r="742" s="301" customFormat="1" spans="2:4">
      <c r="B742" s="307"/>
      <c r="D742" s="307"/>
    </row>
    <row r="743" s="301" customFormat="1" spans="2:4">
      <c r="B743" s="307"/>
      <c r="D743" s="307"/>
    </row>
    <row r="744" s="301" customFormat="1" spans="2:4">
      <c r="B744" s="307"/>
      <c r="D744" s="307"/>
    </row>
    <row r="745" s="301" customFormat="1" spans="2:4">
      <c r="B745" s="307"/>
      <c r="D745" s="307"/>
    </row>
    <row r="746" s="301" customFormat="1" spans="2:4">
      <c r="B746" s="307"/>
      <c r="D746" s="307"/>
    </row>
    <row r="747" s="301" customFormat="1" spans="2:4">
      <c r="B747" s="307"/>
      <c r="D747" s="307"/>
    </row>
    <row r="748" s="301" customFormat="1" spans="2:4">
      <c r="B748" s="307"/>
      <c r="D748" s="307"/>
    </row>
    <row r="749" s="301" customFormat="1" spans="2:4">
      <c r="B749" s="307"/>
      <c r="D749" s="307"/>
    </row>
    <row r="750" s="301" customFormat="1" spans="2:4">
      <c r="B750" s="307"/>
      <c r="D750" s="307"/>
    </row>
    <row r="751" s="301" customFormat="1" spans="2:4">
      <c r="B751" s="307"/>
      <c r="D751" s="307"/>
    </row>
    <row r="752" s="301" customFormat="1" spans="2:4">
      <c r="B752" s="307"/>
      <c r="D752" s="307"/>
    </row>
    <row r="753" s="301" customFormat="1" spans="2:4">
      <c r="B753" s="307"/>
      <c r="D753" s="307"/>
    </row>
    <row r="754" s="301" customFormat="1" spans="2:4">
      <c r="B754" s="307"/>
      <c r="D754" s="307"/>
    </row>
    <row r="755" s="301" customFormat="1" spans="2:4">
      <c r="B755" s="307"/>
      <c r="D755" s="307"/>
    </row>
    <row r="756" s="301" customFormat="1" spans="2:4">
      <c r="B756" s="307"/>
      <c r="D756" s="307"/>
    </row>
    <row r="757" s="301" customFormat="1" spans="2:4">
      <c r="B757" s="307"/>
      <c r="D757" s="307"/>
    </row>
    <row r="758" s="301" customFormat="1" spans="2:4">
      <c r="B758" s="307"/>
      <c r="D758" s="307"/>
    </row>
    <row r="759" s="301" customFormat="1" spans="2:4">
      <c r="B759" s="307"/>
      <c r="D759" s="307"/>
    </row>
    <row r="760" s="301" customFormat="1" spans="2:4">
      <c r="B760" s="307"/>
      <c r="D760" s="307"/>
    </row>
    <row r="761" s="301" customFormat="1" spans="2:4">
      <c r="B761" s="307"/>
      <c r="D761" s="307"/>
    </row>
    <row r="762" s="301" customFormat="1" spans="2:4">
      <c r="B762" s="307"/>
      <c r="D762" s="307"/>
    </row>
    <row r="763" s="301" customFormat="1" spans="2:4">
      <c r="B763" s="307"/>
      <c r="D763" s="307"/>
    </row>
    <row r="764" s="301" customFormat="1" spans="2:4">
      <c r="B764" s="307"/>
      <c r="D764" s="307"/>
    </row>
    <row r="765" s="301" customFormat="1" spans="2:4">
      <c r="B765" s="307"/>
      <c r="D765" s="307"/>
    </row>
    <row r="766" s="301" customFormat="1" spans="2:4">
      <c r="B766" s="307"/>
      <c r="D766" s="307"/>
    </row>
    <row r="767" s="301" customFormat="1" spans="2:4">
      <c r="B767" s="307"/>
      <c r="D767" s="307"/>
    </row>
    <row r="768" s="301" customFormat="1" spans="2:4">
      <c r="B768" s="307"/>
      <c r="D768" s="307"/>
    </row>
    <row r="769" s="301" customFormat="1" spans="2:4">
      <c r="B769" s="307"/>
      <c r="D769" s="307"/>
    </row>
    <row r="770" s="301" customFormat="1" spans="2:4">
      <c r="B770" s="307"/>
      <c r="D770" s="307"/>
    </row>
    <row r="771" s="301" customFormat="1" spans="2:4">
      <c r="B771" s="307"/>
      <c r="D771" s="307"/>
    </row>
    <row r="772" s="301" customFormat="1" spans="2:4">
      <c r="B772" s="307"/>
      <c r="D772" s="307"/>
    </row>
    <row r="773" s="301" customFormat="1" spans="2:4">
      <c r="B773" s="307"/>
      <c r="D773" s="307"/>
    </row>
    <row r="774" s="301" customFormat="1" spans="2:4">
      <c r="B774" s="307"/>
      <c r="D774" s="307"/>
    </row>
    <row r="775" s="301" customFormat="1" spans="2:4">
      <c r="B775" s="307"/>
      <c r="D775" s="307"/>
    </row>
    <row r="776" s="301" customFormat="1" spans="2:4">
      <c r="B776" s="307"/>
      <c r="D776" s="307"/>
    </row>
    <row r="777" s="301" customFormat="1" spans="2:4">
      <c r="B777" s="307"/>
      <c r="D777" s="307"/>
    </row>
    <row r="778" s="301" customFormat="1" spans="2:4">
      <c r="B778" s="307"/>
      <c r="D778" s="307"/>
    </row>
    <row r="779" s="301" customFormat="1" spans="2:4">
      <c r="B779" s="307"/>
      <c r="D779" s="307"/>
    </row>
    <row r="780" s="301" customFormat="1" spans="2:4">
      <c r="B780" s="307"/>
      <c r="D780" s="307"/>
    </row>
    <row r="781" s="301" customFormat="1" spans="2:4">
      <c r="B781" s="307"/>
      <c r="D781" s="307"/>
    </row>
    <row r="782" s="301" customFormat="1" spans="2:4">
      <c r="B782" s="307"/>
      <c r="D782" s="307"/>
    </row>
    <row r="783" s="301" customFormat="1" spans="2:4">
      <c r="B783" s="307"/>
      <c r="D783" s="307"/>
    </row>
    <row r="784" s="301" customFormat="1" spans="2:4">
      <c r="B784" s="307"/>
      <c r="D784" s="307"/>
    </row>
    <row r="785" s="301" customFormat="1" spans="2:4">
      <c r="B785" s="307"/>
      <c r="D785" s="307"/>
    </row>
    <row r="786" s="301" customFormat="1" spans="2:4">
      <c r="B786" s="307"/>
      <c r="D786" s="307"/>
    </row>
    <row r="787" s="301" customFormat="1" spans="2:4">
      <c r="B787" s="307"/>
      <c r="D787" s="307"/>
    </row>
    <row r="788" s="301" customFormat="1" spans="2:4">
      <c r="B788" s="307"/>
      <c r="D788" s="307"/>
    </row>
    <row r="789" s="301" customFormat="1" spans="2:4">
      <c r="B789" s="307"/>
      <c r="D789" s="307"/>
    </row>
    <row r="790" s="301" customFormat="1" spans="2:4">
      <c r="B790" s="307"/>
      <c r="D790" s="307"/>
    </row>
    <row r="791" s="301" customFormat="1" spans="2:4">
      <c r="B791" s="307"/>
      <c r="D791" s="307"/>
    </row>
    <row r="792" s="301" customFormat="1" spans="2:4">
      <c r="B792" s="307"/>
      <c r="D792" s="307"/>
    </row>
    <row r="793" s="301" customFormat="1" spans="2:4">
      <c r="B793" s="307"/>
      <c r="D793" s="307"/>
    </row>
    <row r="794" s="301" customFormat="1" spans="2:4">
      <c r="B794" s="307"/>
      <c r="D794" s="307"/>
    </row>
    <row r="795" s="301" customFormat="1" spans="2:4">
      <c r="B795" s="307"/>
      <c r="D795" s="307"/>
    </row>
    <row r="796" s="301" customFormat="1" spans="2:4">
      <c r="B796" s="307"/>
      <c r="D796" s="307"/>
    </row>
    <row r="797" s="301" customFormat="1" spans="2:4">
      <c r="B797" s="307"/>
      <c r="D797" s="307"/>
    </row>
    <row r="798" s="301" customFormat="1" spans="2:4">
      <c r="B798" s="307"/>
      <c r="D798" s="307"/>
    </row>
    <row r="799" s="301" customFormat="1" spans="2:4">
      <c r="B799" s="307"/>
      <c r="D799" s="307"/>
    </row>
    <row r="800" s="301" customFormat="1" spans="2:4">
      <c r="B800" s="307"/>
      <c r="D800" s="307"/>
    </row>
    <row r="801" s="301" customFormat="1" spans="2:4">
      <c r="B801" s="307"/>
      <c r="D801" s="307"/>
    </row>
    <row r="802" s="301" customFormat="1" spans="2:4">
      <c r="B802" s="307"/>
      <c r="D802" s="307"/>
    </row>
    <row r="803" s="301" customFormat="1" spans="2:4">
      <c r="B803" s="307"/>
      <c r="D803" s="307"/>
    </row>
    <row r="804" s="301" customFormat="1" spans="2:4">
      <c r="B804" s="307"/>
      <c r="D804" s="307"/>
    </row>
    <row r="805" s="301" customFormat="1" spans="2:4">
      <c r="B805" s="307"/>
      <c r="D805" s="307"/>
    </row>
    <row r="806" s="301" customFormat="1" spans="2:4">
      <c r="B806" s="307"/>
      <c r="D806" s="307"/>
    </row>
    <row r="807" s="301" customFormat="1" spans="2:4">
      <c r="B807" s="307"/>
      <c r="D807" s="307"/>
    </row>
    <row r="808" s="301" customFormat="1" spans="2:4">
      <c r="B808" s="307"/>
      <c r="D808" s="307"/>
    </row>
    <row r="809" s="301" customFormat="1" spans="2:4">
      <c r="B809" s="307"/>
      <c r="D809" s="307"/>
    </row>
    <row r="810" s="301" customFormat="1" spans="2:4">
      <c r="B810" s="307"/>
      <c r="D810" s="307"/>
    </row>
    <row r="811" s="301" customFormat="1" spans="2:4">
      <c r="B811" s="307"/>
      <c r="D811" s="307"/>
    </row>
    <row r="812" s="301" customFormat="1" spans="2:4">
      <c r="B812" s="307"/>
      <c r="D812" s="307"/>
    </row>
    <row r="813" s="301" customFormat="1" spans="2:4">
      <c r="B813" s="307"/>
      <c r="D813" s="307"/>
    </row>
    <row r="814" s="301" customFormat="1" spans="2:4">
      <c r="B814" s="307"/>
      <c r="D814" s="307"/>
    </row>
    <row r="815" s="301" customFormat="1" spans="2:4">
      <c r="B815" s="307"/>
      <c r="D815" s="307"/>
    </row>
    <row r="816" s="301" customFormat="1" spans="2:4">
      <c r="B816" s="307"/>
      <c r="D816" s="307"/>
    </row>
    <row r="817" s="301" customFormat="1" spans="2:4">
      <c r="B817" s="307"/>
      <c r="D817" s="307"/>
    </row>
    <row r="818" s="301" customFormat="1" spans="2:4">
      <c r="B818" s="307"/>
      <c r="D818" s="307"/>
    </row>
    <row r="819" s="301" customFormat="1" spans="2:4">
      <c r="B819" s="307"/>
      <c r="D819" s="307"/>
    </row>
    <row r="820" s="301" customFormat="1" spans="2:4">
      <c r="B820" s="307"/>
      <c r="D820" s="307"/>
    </row>
    <row r="821" s="301" customFormat="1" spans="2:4">
      <c r="B821" s="307"/>
      <c r="D821" s="307"/>
    </row>
    <row r="822" s="301" customFormat="1" spans="2:4">
      <c r="B822" s="307"/>
      <c r="D822" s="307"/>
    </row>
    <row r="823" s="301" customFormat="1" spans="2:4">
      <c r="B823" s="307"/>
      <c r="D823" s="307"/>
    </row>
    <row r="824" s="301" customFormat="1" spans="2:4">
      <c r="B824" s="307"/>
      <c r="D824" s="307"/>
    </row>
    <row r="825" s="301" customFormat="1" spans="2:4">
      <c r="B825" s="307"/>
      <c r="D825" s="307"/>
    </row>
    <row r="826" s="301" customFormat="1" spans="2:4">
      <c r="B826" s="307"/>
      <c r="D826" s="307"/>
    </row>
    <row r="827" s="301" customFormat="1" spans="2:4">
      <c r="B827" s="307"/>
      <c r="D827" s="307"/>
    </row>
    <row r="828" s="301" customFormat="1" spans="2:4">
      <c r="B828" s="307"/>
      <c r="D828" s="307"/>
    </row>
    <row r="829" s="301" customFormat="1" spans="2:4">
      <c r="B829" s="307"/>
      <c r="D829" s="307"/>
    </row>
    <row r="830" s="301" customFormat="1" spans="2:4">
      <c r="B830" s="307"/>
      <c r="D830" s="307"/>
    </row>
    <row r="831" s="301" customFormat="1" spans="2:4">
      <c r="B831" s="307"/>
      <c r="D831" s="307"/>
    </row>
    <row r="832" s="301" customFormat="1" spans="2:4">
      <c r="B832" s="307"/>
      <c r="D832" s="307"/>
    </row>
    <row r="833" s="301" customFormat="1" spans="2:4">
      <c r="B833" s="307"/>
      <c r="D833" s="307"/>
    </row>
    <row r="834" s="301" customFormat="1" spans="2:4">
      <c r="B834" s="307"/>
      <c r="D834" s="307"/>
    </row>
    <row r="835" s="301" customFormat="1" spans="2:4">
      <c r="B835" s="307"/>
      <c r="D835" s="307"/>
    </row>
    <row r="836" s="301" customFormat="1" spans="2:4">
      <c r="B836" s="307"/>
      <c r="D836" s="307"/>
    </row>
    <row r="837" s="301" customFormat="1" spans="2:4">
      <c r="B837" s="307"/>
      <c r="D837" s="307"/>
    </row>
    <row r="838" s="301" customFormat="1" spans="2:4">
      <c r="B838" s="307"/>
      <c r="D838" s="307"/>
    </row>
    <row r="839" s="301" customFormat="1" spans="2:4">
      <c r="B839" s="307"/>
      <c r="D839" s="307"/>
    </row>
    <row r="840" s="301" customFormat="1" spans="2:4">
      <c r="B840" s="307"/>
      <c r="D840" s="307"/>
    </row>
    <row r="841" s="301" customFormat="1" spans="2:4">
      <c r="B841" s="307"/>
      <c r="D841" s="307"/>
    </row>
    <row r="842" s="301" customFormat="1" spans="2:4">
      <c r="B842" s="307"/>
      <c r="D842" s="307"/>
    </row>
    <row r="843" s="301" customFormat="1" spans="2:4">
      <c r="B843" s="307"/>
      <c r="D843" s="307"/>
    </row>
    <row r="844" s="301" customFormat="1" spans="2:4">
      <c r="B844" s="307"/>
      <c r="D844" s="307"/>
    </row>
    <row r="845" s="301" customFormat="1" spans="2:4">
      <c r="B845" s="307"/>
      <c r="D845" s="307"/>
    </row>
    <row r="846" s="301" customFormat="1" spans="2:4">
      <c r="B846" s="307"/>
      <c r="D846" s="307"/>
    </row>
    <row r="847" s="301" customFormat="1" spans="2:4">
      <c r="B847" s="307"/>
      <c r="D847" s="307"/>
    </row>
    <row r="848" s="301" customFormat="1" spans="2:4">
      <c r="B848" s="307"/>
      <c r="D848" s="307"/>
    </row>
    <row r="849" s="301" customFormat="1" spans="2:4">
      <c r="B849" s="307"/>
      <c r="D849" s="307"/>
    </row>
    <row r="850" s="301" customFormat="1" spans="2:4">
      <c r="B850" s="307"/>
      <c r="D850" s="307"/>
    </row>
    <row r="851" s="301" customFormat="1" spans="2:4">
      <c r="B851" s="307"/>
      <c r="D851" s="307"/>
    </row>
    <row r="852" s="301" customFormat="1" spans="2:4">
      <c r="B852" s="307"/>
      <c r="D852" s="307"/>
    </row>
    <row r="853" s="301" customFormat="1" spans="2:4">
      <c r="B853" s="307"/>
      <c r="D853" s="307"/>
    </row>
    <row r="854" s="301" customFormat="1" spans="2:4">
      <c r="B854" s="307"/>
      <c r="D854" s="307"/>
    </row>
    <row r="855" s="301" customFormat="1" spans="2:4">
      <c r="B855" s="307"/>
      <c r="D855" s="307"/>
    </row>
    <row r="856" s="301" customFormat="1" spans="2:4">
      <c r="B856" s="307"/>
      <c r="D856" s="307"/>
    </row>
    <row r="857" s="301" customFormat="1" spans="2:4">
      <c r="B857" s="307"/>
      <c r="D857" s="307"/>
    </row>
    <row r="858" s="301" customFormat="1" spans="2:4">
      <c r="B858" s="307"/>
      <c r="D858" s="307"/>
    </row>
    <row r="859" s="301" customFormat="1" spans="2:4">
      <c r="B859" s="307"/>
      <c r="D859" s="307"/>
    </row>
    <row r="860" s="301" customFormat="1" spans="2:4">
      <c r="B860" s="307"/>
      <c r="D860" s="307"/>
    </row>
    <row r="861" s="301" customFormat="1" spans="2:4">
      <c r="B861" s="307"/>
      <c r="D861" s="307"/>
    </row>
    <row r="862" s="301" customFormat="1" spans="2:4">
      <c r="B862" s="307"/>
      <c r="D862" s="307"/>
    </row>
    <row r="863" s="301" customFormat="1" spans="2:4">
      <c r="B863" s="307"/>
      <c r="D863" s="307"/>
    </row>
    <row r="864" s="301" customFormat="1" spans="2:4">
      <c r="B864" s="307"/>
      <c r="D864" s="307"/>
    </row>
    <row r="865" s="301" customFormat="1" spans="2:4">
      <c r="B865" s="307"/>
      <c r="D865" s="307"/>
    </row>
    <row r="866" s="301" customFormat="1" spans="2:4">
      <c r="B866" s="307"/>
      <c r="D866" s="307"/>
    </row>
    <row r="867" s="301" customFormat="1" spans="2:4">
      <c r="B867" s="307"/>
      <c r="D867" s="307"/>
    </row>
    <row r="868" s="301" customFormat="1" spans="2:4">
      <c r="B868" s="307"/>
      <c r="D868" s="307"/>
    </row>
    <row r="869" s="301" customFormat="1" spans="2:4">
      <c r="B869" s="307"/>
      <c r="D869" s="307"/>
    </row>
    <row r="870" s="301" customFormat="1" spans="2:4">
      <c r="B870" s="307"/>
      <c r="D870" s="307"/>
    </row>
    <row r="871" s="301" customFormat="1" spans="2:4">
      <c r="B871" s="307"/>
      <c r="D871" s="307"/>
    </row>
    <row r="872" s="301" customFormat="1" spans="2:4">
      <c r="B872" s="307"/>
      <c r="D872" s="307"/>
    </row>
    <row r="873" s="301" customFormat="1" spans="2:4">
      <c r="B873" s="307"/>
      <c r="D873" s="307"/>
    </row>
    <row r="874" s="301" customFormat="1" spans="2:4">
      <c r="B874" s="307"/>
      <c r="D874" s="307"/>
    </row>
    <row r="875" s="301" customFormat="1" spans="2:4">
      <c r="B875" s="307"/>
      <c r="D875" s="307"/>
    </row>
    <row r="876" s="301" customFormat="1" spans="2:4">
      <c r="B876" s="307"/>
      <c r="D876" s="307"/>
    </row>
    <row r="877" s="301" customFormat="1" spans="2:4">
      <c r="B877" s="307"/>
      <c r="D877" s="307"/>
    </row>
    <row r="878" s="301" customFormat="1" spans="2:4">
      <c r="B878" s="307"/>
      <c r="D878" s="307"/>
    </row>
    <row r="879" s="301" customFormat="1" spans="2:4">
      <c r="B879" s="307"/>
      <c r="D879" s="307"/>
    </row>
    <row r="880" s="301" customFormat="1" spans="2:4">
      <c r="B880" s="307"/>
      <c r="D880" s="307"/>
    </row>
    <row r="881" s="301" customFormat="1" spans="2:4">
      <c r="B881" s="307"/>
      <c r="D881" s="307"/>
    </row>
    <row r="882" s="301" customFormat="1" spans="2:4">
      <c r="B882" s="307"/>
      <c r="D882" s="307"/>
    </row>
    <row r="883" s="301" customFormat="1" spans="2:4">
      <c r="B883" s="307"/>
      <c r="D883" s="307"/>
    </row>
    <row r="884" s="301" customFormat="1" spans="2:4">
      <c r="B884" s="307"/>
      <c r="D884" s="307"/>
    </row>
    <row r="885" s="301" customFormat="1" spans="2:4">
      <c r="B885" s="307"/>
      <c r="D885" s="307"/>
    </row>
    <row r="886" s="301" customFormat="1" spans="2:4">
      <c r="B886" s="307"/>
      <c r="D886" s="307"/>
    </row>
    <row r="887" s="301" customFormat="1" spans="2:4">
      <c r="B887" s="307"/>
      <c r="D887" s="307"/>
    </row>
    <row r="888" s="301" customFormat="1" spans="2:4">
      <c r="B888" s="307"/>
      <c r="D888" s="307"/>
    </row>
    <row r="889" s="301" customFormat="1" spans="2:4">
      <c r="B889" s="307"/>
      <c r="D889" s="307"/>
    </row>
    <row r="890" s="301" customFormat="1" spans="2:4">
      <c r="B890" s="307"/>
      <c r="D890" s="307"/>
    </row>
    <row r="891" s="301" customFormat="1" spans="2:4">
      <c r="B891" s="307"/>
      <c r="D891" s="307"/>
    </row>
    <row r="892" s="301" customFormat="1" spans="2:4">
      <c r="B892" s="307"/>
      <c r="D892" s="307"/>
    </row>
    <row r="893" s="301" customFormat="1" spans="2:4">
      <c r="B893" s="307"/>
      <c r="D893" s="307"/>
    </row>
    <row r="894" s="301" customFormat="1" spans="2:4">
      <c r="B894" s="307"/>
      <c r="D894" s="307"/>
    </row>
    <row r="895" s="301" customFormat="1" spans="2:4">
      <c r="B895" s="307"/>
      <c r="D895" s="307"/>
    </row>
    <row r="896" s="301" customFormat="1" spans="2:4">
      <c r="B896" s="307"/>
      <c r="D896" s="307"/>
    </row>
    <row r="897" s="301" customFormat="1" spans="2:4">
      <c r="B897" s="307"/>
      <c r="D897" s="307"/>
    </row>
    <row r="898" s="301" customFormat="1" spans="2:4">
      <c r="B898" s="307"/>
      <c r="D898" s="307"/>
    </row>
    <row r="899" s="301" customFormat="1" spans="2:4">
      <c r="B899" s="307"/>
      <c r="D899" s="307"/>
    </row>
    <row r="900" s="301" customFormat="1" spans="2:4">
      <c r="B900" s="307"/>
      <c r="D900" s="307"/>
    </row>
    <row r="901" s="301" customFormat="1" spans="2:4">
      <c r="B901" s="307"/>
      <c r="D901" s="307"/>
    </row>
    <row r="902" s="301" customFormat="1" spans="2:4">
      <c r="B902" s="307"/>
      <c r="D902" s="307"/>
    </row>
    <row r="903" s="301" customFormat="1" spans="2:4">
      <c r="B903" s="307"/>
      <c r="D903" s="307"/>
    </row>
    <row r="904" s="301" customFormat="1" spans="2:4">
      <c r="B904" s="307"/>
      <c r="D904" s="307"/>
    </row>
    <row r="905" s="301" customFormat="1" spans="2:4">
      <c r="B905" s="307"/>
      <c r="D905" s="307"/>
    </row>
    <row r="906" s="301" customFormat="1" spans="2:4">
      <c r="B906" s="307"/>
      <c r="D906" s="307"/>
    </row>
    <row r="907" s="301" customFormat="1" spans="2:4">
      <c r="B907" s="307"/>
      <c r="D907" s="307"/>
    </row>
    <row r="908" s="301" customFormat="1" spans="2:4">
      <c r="B908" s="307"/>
      <c r="D908" s="307"/>
    </row>
    <row r="909" s="301" customFormat="1" spans="2:4">
      <c r="B909" s="307"/>
      <c r="D909" s="307"/>
    </row>
    <row r="910" s="301" customFormat="1" spans="2:4">
      <c r="B910" s="307"/>
      <c r="D910" s="307"/>
    </row>
    <row r="911" s="301" customFormat="1" spans="2:4">
      <c r="B911" s="307"/>
      <c r="D911" s="307"/>
    </row>
    <row r="912" s="301" customFormat="1" spans="2:4">
      <c r="B912" s="307"/>
      <c r="D912" s="307"/>
    </row>
    <row r="913" s="301" customFormat="1" spans="2:4">
      <c r="B913" s="307"/>
      <c r="D913" s="307"/>
    </row>
    <row r="914" s="301" customFormat="1" spans="2:4">
      <c r="B914" s="307"/>
      <c r="D914" s="307"/>
    </row>
    <row r="915" s="301" customFormat="1" spans="2:4">
      <c r="B915" s="307"/>
      <c r="D915" s="307"/>
    </row>
    <row r="916" s="301" customFormat="1" spans="2:4">
      <c r="B916" s="307"/>
      <c r="D916" s="307"/>
    </row>
    <row r="917" s="301" customFormat="1" spans="2:4">
      <c r="B917" s="307"/>
      <c r="D917" s="307"/>
    </row>
    <row r="918" s="301" customFormat="1" spans="2:4">
      <c r="B918" s="307"/>
      <c r="D918" s="307"/>
    </row>
    <row r="919" s="301" customFormat="1" spans="2:4">
      <c r="B919" s="307"/>
      <c r="D919" s="307"/>
    </row>
    <row r="920" s="301" customFormat="1" spans="2:4">
      <c r="B920" s="307"/>
      <c r="D920" s="307"/>
    </row>
    <row r="921" s="301" customFormat="1" spans="2:4">
      <c r="B921" s="307"/>
      <c r="D921" s="307"/>
    </row>
    <row r="922" s="301" customFormat="1" spans="2:4">
      <c r="B922" s="307"/>
      <c r="D922" s="307"/>
    </row>
    <row r="923" s="301" customFormat="1" spans="2:4">
      <c r="B923" s="307"/>
      <c r="D923" s="307"/>
    </row>
    <row r="924" s="301" customFormat="1" spans="2:4">
      <c r="B924" s="307"/>
      <c r="D924" s="307"/>
    </row>
    <row r="925" s="301" customFormat="1" spans="2:4">
      <c r="B925" s="307"/>
      <c r="D925" s="307"/>
    </row>
    <row r="926" s="301" customFormat="1" spans="2:4">
      <c r="B926" s="307"/>
      <c r="D926" s="307"/>
    </row>
    <row r="927" s="301" customFormat="1" spans="2:4">
      <c r="B927" s="307"/>
      <c r="D927" s="307"/>
    </row>
    <row r="928" s="301" customFormat="1" spans="2:4">
      <c r="B928" s="307"/>
      <c r="D928" s="307"/>
    </row>
    <row r="929" s="301" customFormat="1" spans="2:4">
      <c r="B929" s="307"/>
      <c r="D929" s="307"/>
    </row>
    <row r="930" s="301" customFormat="1" spans="2:4">
      <c r="B930" s="307"/>
      <c r="D930" s="307"/>
    </row>
    <row r="931" s="301" customFormat="1" spans="2:4">
      <c r="B931" s="307"/>
      <c r="D931" s="307"/>
    </row>
    <row r="932" s="301" customFormat="1" spans="2:4">
      <c r="B932" s="307"/>
      <c r="D932" s="307"/>
    </row>
    <row r="933" s="301" customFormat="1" spans="2:4">
      <c r="B933" s="307"/>
      <c r="D933" s="307"/>
    </row>
    <row r="934" s="301" customFormat="1" spans="2:4">
      <c r="B934" s="307"/>
      <c r="D934" s="307"/>
    </row>
    <row r="935" s="301" customFormat="1" spans="2:4">
      <c r="B935" s="307"/>
      <c r="D935" s="307"/>
    </row>
    <row r="936" s="301" customFormat="1" spans="2:4">
      <c r="B936" s="307"/>
      <c r="D936" s="307"/>
    </row>
    <row r="937" s="301" customFormat="1" spans="2:4">
      <c r="B937" s="307"/>
      <c r="D937" s="307"/>
    </row>
    <row r="938" s="301" customFormat="1" spans="2:4">
      <c r="B938" s="307"/>
      <c r="D938" s="307"/>
    </row>
    <row r="939" s="301" customFormat="1" spans="2:4">
      <c r="B939" s="307"/>
      <c r="D939" s="307"/>
    </row>
    <row r="940" s="301" customFormat="1" spans="2:4">
      <c r="B940" s="307"/>
      <c r="D940" s="307"/>
    </row>
    <row r="941" s="301" customFormat="1" spans="2:4">
      <c r="B941" s="307"/>
      <c r="D941" s="307"/>
    </row>
    <row r="942" s="301" customFormat="1" spans="2:4">
      <c r="B942" s="307"/>
      <c r="D942" s="307"/>
    </row>
    <row r="943" s="301" customFormat="1" spans="2:4">
      <c r="B943" s="307"/>
      <c r="D943" s="307"/>
    </row>
    <row r="944" s="301" customFormat="1" spans="2:4">
      <c r="B944" s="307"/>
      <c r="D944" s="307"/>
    </row>
    <row r="945" s="301" customFormat="1" spans="2:4">
      <c r="B945" s="307"/>
      <c r="D945" s="307"/>
    </row>
    <row r="946" s="301" customFormat="1" spans="2:4">
      <c r="B946" s="307"/>
      <c r="D946" s="307"/>
    </row>
    <row r="947" s="301" customFormat="1" spans="2:4">
      <c r="B947" s="307"/>
      <c r="D947" s="307"/>
    </row>
    <row r="948" s="301" customFormat="1" spans="2:4">
      <c r="B948" s="307"/>
      <c r="D948" s="307"/>
    </row>
    <row r="949" s="301" customFormat="1" spans="2:4">
      <c r="B949" s="307"/>
      <c r="D949" s="307"/>
    </row>
    <row r="950" s="301" customFormat="1" spans="2:4">
      <c r="B950" s="307"/>
      <c r="D950" s="307"/>
    </row>
    <row r="951" s="301" customFormat="1" spans="2:4">
      <c r="B951" s="307"/>
      <c r="D951" s="307"/>
    </row>
    <row r="952" s="301" customFormat="1" spans="2:4">
      <c r="B952" s="307"/>
      <c r="D952" s="307"/>
    </row>
    <row r="953" s="301" customFormat="1" spans="2:4">
      <c r="B953" s="307"/>
      <c r="D953" s="307"/>
    </row>
    <row r="954" s="301" customFormat="1" spans="2:4">
      <c r="B954" s="307"/>
      <c r="D954" s="307"/>
    </row>
    <row r="955" s="301" customFormat="1" spans="2:4">
      <c r="B955" s="307"/>
      <c r="D955" s="307"/>
    </row>
    <row r="956" s="301" customFormat="1" spans="2:4">
      <c r="B956" s="307"/>
      <c r="D956" s="307"/>
    </row>
    <row r="957" s="301" customFormat="1" spans="2:4">
      <c r="B957" s="307"/>
      <c r="D957" s="307"/>
    </row>
    <row r="958" s="301" customFormat="1" spans="2:4">
      <c r="B958" s="307"/>
      <c r="D958" s="307"/>
    </row>
    <row r="959" s="301" customFormat="1" spans="2:4">
      <c r="B959" s="307"/>
      <c r="D959" s="307"/>
    </row>
    <row r="960" s="301" customFormat="1" spans="2:4">
      <c r="B960" s="307"/>
      <c r="D960" s="307"/>
    </row>
    <row r="961" s="301" customFormat="1" spans="2:4">
      <c r="B961" s="307"/>
      <c r="D961" s="307"/>
    </row>
    <row r="962" s="301" customFormat="1" spans="2:4">
      <c r="B962" s="307"/>
      <c r="D962" s="307"/>
    </row>
    <row r="963" s="301" customFormat="1" spans="2:4">
      <c r="B963" s="307"/>
      <c r="D963" s="307"/>
    </row>
    <row r="964" s="301" customFormat="1" spans="2:4">
      <c r="B964" s="307"/>
      <c r="D964" s="307"/>
    </row>
    <row r="965" s="301" customFormat="1" spans="2:4">
      <c r="B965" s="307"/>
      <c r="D965" s="307"/>
    </row>
    <row r="966" s="301" customFormat="1" spans="2:4">
      <c r="B966" s="307"/>
      <c r="D966" s="307"/>
    </row>
    <row r="967" s="301" customFormat="1" spans="2:4">
      <c r="B967" s="307"/>
      <c r="D967" s="307"/>
    </row>
    <row r="968" s="301" customFormat="1" spans="2:4">
      <c r="B968" s="307"/>
      <c r="D968" s="307"/>
    </row>
    <row r="969" s="301" customFormat="1" spans="2:4">
      <c r="B969" s="307"/>
      <c r="D969" s="307"/>
    </row>
    <row r="970" s="301" customFormat="1" spans="2:4">
      <c r="B970" s="307"/>
      <c r="D970" s="307"/>
    </row>
    <row r="971" s="301" customFormat="1" spans="2:4">
      <c r="B971" s="307"/>
      <c r="D971" s="307"/>
    </row>
    <row r="972" s="301" customFormat="1" spans="2:4">
      <c r="B972" s="307"/>
      <c r="D972" s="307"/>
    </row>
    <row r="973" s="301" customFormat="1" spans="2:4">
      <c r="B973" s="307"/>
      <c r="D973" s="307"/>
    </row>
    <row r="974" s="301" customFormat="1" spans="2:4">
      <c r="B974" s="307"/>
      <c r="D974" s="307"/>
    </row>
    <row r="975" s="301" customFormat="1" spans="2:4">
      <c r="B975" s="307"/>
      <c r="D975" s="307"/>
    </row>
    <row r="976" s="301" customFormat="1" spans="2:4">
      <c r="B976" s="307"/>
      <c r="D976" s="307"/>
    </row>
    <row r="977" s="301" customFormat="1" spans="2:4">
      <c r="B977" s="307"/>
      <c r="D977" s="307"/>
    </row>
    <row r="978" s="301" customFormat="1" spans="2:4">
      <c r="B978" s="307"/>
      <c r="D978" s="307"/>
    </row>
    <row r="979" s="301" customFormat="1" spans="2:4">
      <c r="B979" s="307"/>
      <c r="D979" s="307"/>
    </row>
    <row r="980" s="301" customFormat="1" spans="2:4">
      <c r="B980" s="307"/>
      <c r="D980" s="307"/>
    </row>
    <row r="981" s="301" customFormat="1" spans="2:4">
      <c r="B981" s="307"/>
      <c r="D981" s="307"/>
    </row>
    <row r="982" s="301" customFormat="1" spans="2:4">
      <c r="B982" s="307"/>
      <c r="D982" s="307"/>
    </row>
    <row r="983" s="301" customFormat="1" spans="2:4">
      <c r="B983" s="307"/>
      <c r="D983" s="307"/>
    </row>
    <row r="984" s="301" customFormat="1" spans="2:4">
      <c r="B984" s="307"/>
      <c r="D984" s="307"/>
    </row>
    <row r="985" s="301" customFormat="1" spans="2:4">
      <c r="B985" s="307"/>
      <c r="D985" s="307"/>
    </row>
    <row r="986" s="301" customFormat="1" spans="2:4">
      <c r="B986" s="307"/>
      <c r="D986" s="307"/>
    </row>
    <row r="987" s="301" customFormat="1" spans="2:4">
      <c r="B987" s="307"/>
      <c r="D987" s="307"/>
    </row>
    <row r="988" s="301" customFormat="1" spans="2:4">
      <c r="B988" s="307"/>
      <c r="D988" s="307"/>
    </row>
    <row r="989" s="301" customFormat="1" spans="2:4">
      <c r="B989" s="307"/>
      <c r="D989" s="307"/>
    </row>
    <row r="990" s="301" customFormat="1" spans="2:4">
      <c r="B990" s="307"/>
      <c r="D990" s="307"/>
    </row>
    <row r="991" s="301" customFormat="1" spans="2:4">
      <c r="B991" s="307"/>
      <c r="D991" s="307"/>
    </row>
    <row r="992" s="301" customFormat="1" spans="2:4">
      <c r="B992" s="307"/>
      <c r="D992" s="307"/>
    </row>
    <row r="993" s="301" customFormat="1" spans="2:4">
      <c r="B993" s="307"/>
      <c r="D993" s="307"/>
    </row>
    <row r="994" s="301" customFormat="1" spans="2:4">
      <c r="B994" s="307"/>
      <c r="D994" s="307"/>
    </row>
    <row r="995" s="301" customFormat="1" spans="2:4">
      <c r="B995" s="307"/>
      <c r="D995" s="307"/>
    </row>
    <row r="996" s="301" customFormat="1" spans="2:4">
      <c r="B996" s="307"/>
      <c r="D996" s="307"/>
    </row>
    <row r="997" s="301" customFormat="1" spans="2:4">
      <c r="B997" s="307"/>
      <c r="D997" s="307"/>
    </row>
    <row r="998" s="301" customFormat="1" spans="2:4">
      <c r="B998" s="307"/>
      <c r="D998" s="307"/>
    </row>
    <row r="999" s="301" customFormat="1" spans="2:4">
      <c r="B999" s="307"/>
      <c r="D999" s="307"/>
    </row>
    <row r="1000" s="301" customFormat="1" spans="2:4">
      <c r="B1000" s="307"/>
      <c r="D1000" s="307"/>
    </row>
    <row r="1001" s="301" customFormat="1" spans="2:4">
      <c r="B1001" s="307"/>
      <c r="D1001" s="307"/>
    </row>
    <row r="1002" s="301" customFormat="1" spans="2:4">
      <c r="B1002" s="307"/>
      <c r="D1002" s="307"/>
    </row>
    <row r="1003" s="301" customFormat="1" spans="2:4">
      <c r="B1003" s="307"/>
      <c r="D1003" s="307"/>
    </row>
    <row r="1004" s="301" customFormat="1" spans="2:4">
      <c r="B1004" s="307"/>
      <c r="D1004" s="307"/>
    </row>
    <row r="1005" s="301" customFormat="1" spans="2:4">
      <c r="B1005" s="307"/>
      <c r="D1005" s="307"/>
    </row>
    <row r="1006" s="301" customFormat="1" spans="2:4">
      <c r="B1006" s="307"/>
      <c r="D1006" s="307"/>
    </row>
  </sheetData>
  <mergeCells count="2">
    <mergeCell ref="A2:D2"/>
    <mergeCell ref="A3:D3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R1001"/>
  <sheetViews>
    <sheetView showZeros="0" zoomScaleSheetLayoutView="60" workbookViewId="0">
      <selection activeCell="A1" sqref="A1"/>
    </sheetView>
  </sheetViews>
  <sheetFormatPr defaultColWidth="13.3719008264463" defaultRowHeight="32.25" customHeight="1"/>
  <cols>
    <col min="1" max="1" width="50.504132231405" style="159" customWidth="1"/>
    <col min="2" max="2" width="48.7520661157025" style="160" customWidth="1"/>
    <col min="3" max="3" width="13.3719008264463" style="159"/>
    <col min="4" max="5" width="24.7520661157025" style="159" customWidth="1"/>
    <col min="6" max="16384" width="13.3719008264463" style="159"/>
  </cols>
  <sheetData>
    <row r="1" s="156" customFormat="1" ht="20.45" customHeight="1" spans="1:2">
      <c r="A1" s="161" t="s">
        <v>2441</v>
      </c>
      <c r="B1" s="162"/>
    </row>
    <row r="2" s="59" customFormat="1" ht="49.5" customHeight="1" spans="1:2">
      <c r="A2" s="132" t="s">
        <v>2442</v>
      </c>
      <c r="B2" s="132"/>
    </row>
    <row r="3" s="157" customFormat="1" ht="25.5" customHeight="1" spans="1:18">
      <c r="A3" s="133"/>
      <c r="B3" s="133" t="s">
        <v>2443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="38" customFormat="1" ht="28.5" customHeight="1" spans="1:2">
      <c r="A4" s="70" t="s">
        <v>2444</v>
      </c>
      <c r="B4" s="70" t="s">
        <v>2445</v>
      </c>
    </row>
    <row r="5" s="38" customFormat="1" ht="39.75" customHeight="1" spans="1:2">
      <c r="A5" s="134" t="s">
        <v>2446</v>
      </c>
      <c r="B5" s="70">
        <v>167103</v>
      </c>
    </row>
    <row r="6" s="38" customFormat="1" ht="39.75" customHeight="1" spans="1:2">
      <c r="A6" s="134" t="s">
        <v>2447</v>
      </c>
      <c r="B6" s="70">
        <v>143413</v>
      </c>
    </row>
    <row r="7" s="38" customFormat="1" ht="39.75" customHeight="1" spans="1:2">
      <c r="A7" s="134" t="s">
        <v>2448</v>
      </c>
      <c r="B7" s="70">
        <v>181703</v>
      </c>
    </row>
    <row r="8" s="38" customFormat="1" ht="39.75" customHeight="1" spans="1:2">
      <c r="A8" s="134" t="s">
        <v>2449</v>
      </c>
      <c r="B8" s="70">
        <v>34100</v>
      </c>
    </row>
    <row r="9" s="38" customFormat="1" ht="39.75" customHeight="1" spans="1:2">
      <c r="A9" s="134" t="s">
        <v>2450</v>
      </c>
      <c r="B9" s="70">
        <v>19873</v>
      </c>
    </row>
    <row r="10" s="38" customFormat="1" ht="39.75" customHeight="1" spans="1:2">
      <c r="A10" s="134" t="s">
        <v>2451</v>
      </c>
      <c r="B10" s="70">
        <v>157641</v>
      </c>
    </row>
    <row r="11" s="157" customFormat="1" customHeight="1" spans="2:2">
      <c r="B11" s="163"/>
    </row>
    <row r="12" s="157" customFormat="1" customHeight="1" spans="2:2">
      <c r="B12" s="163"/>
    </row>
    <row r="13" s="157" customFormat="1" customHeight="1" spans="2:2">
      <c r="B13" s="163"/>
    </row>
    <row r="14" s="157" customFormat="1" customHeight="1" spans="2:2">
      <c r="B14" s="163"/>
    </row>
    <row r="15" s="157" customFormat="1" customHeight="1" spans="2:2">
      <c r="B15" s="163"/>
    </row>
    <row r="16" s="157" customFormat="1" customHeight="1" spans="2:2">
      <c r="B16" s="163"/>
    </row>
    <row r="17" s="157" customFormat="1" customHeight="1" spans="2:2">
      <c r="B17" s="163"/>
    </row>
    <row r="18" s="157" customFormat="1" customHeight="1" spans="2:2">
      <c r="B18" s="163"/>
    </row>
    <row r="19" s="157" customFormat="1" customHeight="1" spans="2:2">
      <c r="B19" s="163"/>
    </row>
    <row r="20" s="157" customFormat="1" customHeight="1" spans="2:2">
      <c r="B20" s="163"/>
    </row>
    <row r="21" s="157" customFormat="1" customHeight="1" spans="2:2">
      <c r="B21" s="163"/>
    </row>
    <row r="22" s="157" customFormat="1" customHeight="1" spans="2:2">
      <c r="B22" s="163"/>
    </row>
    <row r="23" s="157" customFormat="1" customHeight="1" spans="2:2">
      <c r="B23" s="163"/>
    </row>
    <row r="24" s="157" customFormat="1" customHeight="1" spans="2:2">
      <c r="B24" s="163"/>
    </row>
    <row r="25" s="157" customFormat="1" customHeight="1" spans="2:2">
      <c r="B25" s="163"/>
    </row>
    <row r="26" s="157" customFormat="1" customHeight="1" spans="2:2">
      <c r="B26" s="163"/>
    </row>
    <row r="27" s="157" customFormat="1" customHeight="1" spans="2:2">
      <c r="B27" s="163"/>
    </row>
    <row r="28" s="157" customFormat="1" customHeight="1" spans="2:2">
      <c r="B28" s="163"/>
    </row>
    <row r="29" s="157" customFormat="1" customHeight="1" spans="2:2">
      <c r="B29" s="163"/>
    </row>
    <row r="30" s="157" customFormat="1" customHeight="1" spans="2:2">
      <c r="B30" s="163"/>
    </row>
    <row r="31" s="157" customFormat="1" customHeight="1" spans="2:2">
      <c r="B31" s="163"/>
    </row>
    <row r="32" s="157" customFormat="1" customHeight="1" spans="2:2">
      <c r="B32" s="163"/>
    </row>
    <row r="33" s="157" customFormat="1" customHeight="1" spans="2:2">
      <c r="B33" s="163"/>
    </row>
    <row r="34" s="157" customFormat="1" customHeight="1" spans="2:2">
      <c r="B34" s="163"/>
    </row>
    <row r="35" s="157" customFormat="1" customHeight="1" spans="2:2">
      <c r="B35" s="163"/>
    </row>
    <row r="36" s="157" customFormat="1" customHeight="1" spans="2:2">
      <c r="B36" s="163"/>
    </row>
    <row r="37" s="157" customFormat="1" customHeight="1" spans="2:2">
      <c r="B37" s="163"/>
    </row>
    <row r="38" s="157" customFormat="1" customHeight="1" spans="2:2">
      <c r="B38" s="163"/>
    </row>
    <row r="39" s="157" customFormat="1" customHeight="1" spans="2:2">
      <c r="B39" s="163"/>
    </row>
    <row r="40" s="157" customFormat="1" customHeight="1" spans="2:2">
      <c r="B40" s="163"/>
    </row>
    <row r="41" s="157" customFormat="1" customHeight="1" spans="2:2">
      <c r="B41" s="163"/>
    </row>
    <row r="42" s="157" customFormat="1" customHeight="1" spans="2:2">
      <c r="B42" s="163"/>
    </row>
    <row r="43" s="157" customFormat="1" customHeight="1" spans="2:2">
      <c r="B43" s="163"/>
    </row>
    <row r="44" s="157" customFormat="1" customHeight="1" spans="2:2">
      <c r="B44" s="163"/>
    </row>
    <row r="45" s="157" customFormat="1" customHeight="1" spans="2:2">
      <c r="B45" s="163"/>
    </row>
    <row r="46" s="157" customFormat="1" customHeight="1" spans="2:2">
      <c r="B46" s="163"/>
    </row>
    <row r="47" s="157" customFormat="1" customHeight="1" spans="2:2">
      <c r="B47" s="163"/>
    </row>
    <row r="48" s="157" customFormat="1" customHeight="1" spans="2:2">
      <c r="B48" s="163"/>
    </row>
    <row r="49" s="157" customFormat="1" customHeight="1" spans="2:2">
      <c r="B49" s="163"/>
    </row>
    <row r="50" s="157" customFormat="1" customHeight="1" spans="2:2">
      <c r="B50" s="163"/>
    </row>
    <row r="51" s="157" customFormat="1" customHeight="1" spans="2:2">
      <c r="B51" s="163"/>
    </row>
    <row r="52" s="157" customFormat="1" customHeight="1" spans="2:2">
      <c r="B52" s="163"/>
    </row>
    <row r="53" s="157" customFormat="1" customHeight="1" spans="2:2">
      <c r="B53" s="163"/>
    </row>
    <row r="54" s="157" customFormat="1" customHeight="1" spans="2:2">
      <c r="B54" s="163"/>
    </row>
    <row r="55" s="157" customFormat="1" customHeight="1" spans="2:2">
      <c r="B55" s="163"/>
    </row>
    <row r="56" s="157" customFormat="1" customHeight="1" spans="2:2">
      <c r="B56" s="163"/>
    </row>
    <row r="57" s="157" customFormat="1" customHeight="1" spans="2:2">
      <c r="B57" s="163"/>
    </row>
    <row r="58" s="157" customFormat="1" customHeight="1" spans="2:2">
      <c r="B58" s="163"/>
    </row>
    <row r="59" s="157" customFormat="1" customHeight="1" spans="2:2">
      <c r="B59" s="163"/>
    </row>
    <row r="60" s="157" customFormat="1" customHeight="1" spans="2:2">
      <c r="B60" s="163"/>
    </row>
    <row r="61" s="157" customFormat="1" customHeight="1" spans="2:2">
      <c r="B61" s="163"/>
    </row>
    <row r="62" s="157" customFormat="1" customHeight="1" spans="2:2">
      <c r="B62" s="163"/>
    </row>
    <row r="63" s="157" customFormat="1" customHeight="1" spans="2:2">
      <c r="B63" s="163"/>
    </row>
    <row r="64" s="157" customFormat="1" customHeight="1" spans="2:2">
      <c r="B64" s="163"/>
    </row>
    <row r="65" s="157" customFormat="1" customHeight="1" spans="2:2">
      <c r="B65" s="163"/>
    </row>
    <row r="66" s="157" customFormat="1" customHeight="1" spans="2:2">
      <c r="B66" s="163"/>
    </row>
    <row r="67" s="157" customFormat="1" customHeight="1" spans="2:2">
      <c r="B67" s="163"/>
    </row>
    <row r="68" s="157" customFormat="1" customHeight="1" spans="2:2">
      <c r="B68" s="163"/>
    </row>
    <row r="69" s="157" customFormat="1" customHeight="1" spans="2:2">
      <c r="B69" s="163"/>
    </row>
    <row r="70" s="157" customFormat="1" customHeight="1" spans="2:2">
      <c r="B70" s="163"/>
    </row>
    <row r="71" s="157" customFormat="1" customHeight="1" spans="2:2">
      <c r="B71" s="163"/>
    </row>
    <row r="72" s="157" customFormat="1" customHeight="1" spans="2:2">
      <c r="B72" s="163"/>
    </row>
    <row r="73" s="157" customFormat="1" customHeight="1" spans="2:2">
      <c r="B73" s="163"/>
    </row>
    <row r="74" s="157" customFormat="1" customHeight="1" spans="2:2">
      <c r="B74" s="163"/>
    </row>
    <row r="75" s="157" customFormat="1" customHeight="1" spans="2:2">
      <c r="B75" s="163"/>
    </row>
    <row r="76" s="157" customFormat="1" customHeight="1" spans="2:2">
      <c r="B76" s="163"/>
    </row>
    <row r="77" s="157" customFormat="1" customHeight="1" spans="2:2">
      <c r="B77" s="163"/>
    </row>
    <row r="78" s="157" customFormat="1" customHeight="1" spans="2:2">
      <c r="B78" s="163"/>
    </row>
    <row r="79" s="157" customFormat="1" customHeight="1" spans="2:2">
      <c r="B79" s="163"/>
    </row>
    <row r="80" s="157" customFormat="1" customHeight="1" spans="2:2">
      <c r="B80" s="163"/>
    </row>
    <row r="81" s="157" customFormat="1" customHeight="1" spans="2:2">
      <c r="B81" s="163"/>
    </row>
    <row r="82" s="157" customFormat="1" customHeight="1" spans="2:2">
      <c r="B82" s="163"/>
    </row>
    <row r="83" s="157" customFormat="1" customHeight="1" spans="2:2">
      <c r="B83" s="163"/>
    </row>
    <row r="84" s="157" customFormat="1" customHeight="1" spans="2:2">
      <c r="B84" s="163"/>
    </row>
    <row r="85" s="157" customFormat="1" customHeight="1" spans="2:2">
      <c r="B85" s="163"/>
    </row>
    <row r="86" s="157" customFormat="1" customHeight="1" spans="2:2">
      <c r="B86" s="163"/>
    </row>
    <row r="87" s="157" customFormat="1" customHeight="1" spans="2:2">
      <c r="B87" s="163"/>
    </row>
    <row r="88" s="157" customFormat="1" customHeight="1" spans="2:2">
      <c r="B88" s="163"/>
    </row>
    <row r="89" s="157" customFormat="1" customHeight="1" spans="2:2">
      <c r="B89" s="163"/>
    </row>
    <row r="90" s="157" customFormat="1" customHeight="1" spans="2:2">
      <c r="B90" s="163"/>
    </row>
    <row r="91" s="157" customFormat="1" customHeight="1" spans="2:2">
      <c r="B91" s="163"/>
    </row>
    <row r="92" s="157" customFormat="1" customHeight="1" spans="2:2">
      <c r="B92" s="163"/>
    </row>
    <row r="93" s="157" customFormat="1" customHeight="1" spans="2:2">
      <c r="B93" s="163"/>
    </row>
    <row r="94" s="157" customFormat="1" customHeight="1" spans="2:2">
      <c r="B94" s="163"/>
    </row>
    <row r="95" s="157" customFormat="1" customHeight="1" spans="2:2">
      <c r="B95" s="163"/>
    </row>
    <row r="96" s="157" customFormat="1" customHeight="1" spans="2:2">
      <c r="B96" s="163"/>
    </row>
    <row r="97" s="157" customFormat="1" customHeight="1" spans="2:2">
      <c r="B97" s="163"/>
    </row>
    <row r="98" s="157" customFormat="1" customHeight="1" spans="2:2">
      <c r="B98" s="163"/>
    </row>
    <row r="99" s="157" customFormat="1" customHeight="1" spans="2:2">
      <c r="B99" s="163"/>
    </row>
    <row r="100" s="157" customFormat="1" customHeight="1" spans="2:2">
      <c r="B100" s="163"/>
    </row>
    <row r="101" s="157" customFormat="1" customHeight="1" spans="2:2">
      <c r="B101" s="163"/>
    </row>
    <row r="102" s="157" customFormat="1" customHeight="1" spans="2:2">
      <c r="B102" s="163"/>
    </row>
    <row r="103" s="157" customFormat="1" customHeight="1" spans="2:2">
      <c r="B103" s="163"/>
    </row>
    <row r="104" s="157" customFormat="1" customHeight="1" spans="2:2">
      <c r="B104" s="163"/>
    </row>
    <row r="105" s="157" customFormat="1" customHeight="1" spans="2:2">
      <c r="B105" s="163"/>
    </row>
    <row r="106" s="157" customFormat="1" customHeight="1" spans="2:2">
      <c r="B106" s="163"/>
    </row>
    <row r="107" s="157" customFormat="1" customHeight="1" spans="2:2">
      <c r="B107" s="163"/>
    </row>
    <row r="108" s="157" customFormat="1" customHeight="1" spans="2:2">
      <c r="B108" s="163"/>
    </row>
    <row r="109" s="157" customFormat="1" customHeight="1" spans="2:2">
      <c r="B109" s="163"/>
    </row>
    <row r="110" s="157" customFormat="1" customHeight="1" spans="2:2">
      <c r="B110" s="163"/>
    </row>
    <row r="111" s="157" customFormat="1" customHeight="1" spans="2:2">
      <c r="B111" s="163"/>
    </row>
    <row r="112" s="157" customFormat="1" customHeight="1" spans="2:2">
      <c r="B112" s="163"/>
    </row>
    <row r="113" s="157" customFormat="1" customHeight="1" spans="2:2">
      <c r="B113" s="163"/>
    </row>
    <row r="114" s="157" customFormat="1" customHeight="1" spans="2:2">
      <c r="B114" s="163"/>
    </row>
    <row r="115" s="157" customFormat="1" customHeight="1" spans="2:2">
      <c r="B115" s="163"/>
    </row>
    <row r="116" s="157" customFormat="1" customHeight="1" spans="2:2">
      <c r="B116" s="163"/>
    </row>
    <row r="117" s="157" customFormat="1" customHeight="1" spans="2:2">
      <c r="B117" s="163"/>
    </row>
    <row r="118" s="157" customFormat="1" customHeight="1" spans="2:2">
      <c r="B118" s="163"/>
    </row>
    <row r="119" s="157" customFormat="1" customHeight="1" spans="2:2">
      <c r="B119" s="163"/>
    </row>
    <row r="120" s="157" customFormat="1" customHeight="1" spans="2:2">
      <c r="B120" s="163"/>
    </row>
    <row r="121" s="157" customFormat="1" customHeight="1" spans="2:2">
      <c r="B121" s="163"/>
    </row>
    <row r="122" s="157" customFormat="1" customHeight="1" spans="2:2">
      <c r="B122" s="163"/>
    </row>
    <row r="123" s="157" customFormat="1" customHeight="1" spans="2:2">
      <c r="B123" s="163"/>
    </row>
    <row r="124" s="157" customFormat="1" customHeight="1" spans="2:2">
      <c r="B124" s="163"/>
    </row>
    <row r="125" s="157" customFormat="1" customHeight="1" spans="2:2">
      <c r="B125" s="163"/>
    </row>
    <row r="126" s="157" customFormat="1" customHeight="1" spans="2:2">
      <c r="B126" s="163"/>
    </row>
    <row r="127" s="157" customFormat="1" customHeight="1" spans="2:2">
      <c r="B127" s="163"/>
    </row>
    <row r="128" s="157" customFormat="1" customHeight="1" spans="2:2">
      <c r="B128" s="163"/>
    </row>
    <row r="129" s="157" customFormat="1" customHeight="1" spans="2:2">
      <c r="B129" s="163"/>
    </row>
    <row r="130" s="157" customFormat="1" customHeight="1" spans="2:2">
      <c r="B130" s="163"/>
    </row>
    <row r="131" s="157" customFormat="1" customHeight="1" spans="2:2">
      <c r="B131" s="163"/>
    </row>
    <row r="132" s="157" customFormat="1" customHeight="1" spans="2:2">
      <c r="B132" s="163"/>
    </row>
    <row r="133" s="157" customFormat="1" customHeight="1" spans="2:2">
      <c r="B133" s="163"/>
    </row>
    <row r="134" s="157" customFormat="1" customHeight="1" spans="2:2">
      <c r="B134" s="163"/>
    </row>
    <row r="135" s="157" customFormat="1" customHeight="1" spans="2:2">
      <c r="B135" s="163"/>
    </row>
    <row r="136" s="157" customFormat="1" customHeight="1" spans="2:2">
      <c r="B136" s="163"/>
    </row>
    <row r="137" s="157" customFormat="1" customHeight="1" spans="2:2">
      <c r="B137" s="163"/>
    </row>
    <row r="138" s="157" customFormat="1" customHeight="1" spans="2:2">
      <c r="B138" s="163"/>
    </row>
    <row r="139" s="157" customFormat="1" customHeight="1" spans="2:2">
      <c r="B139" s="163"/>
    </row>
    <row r="140" s="157" customFormat="1" customHeight="1" spans="2:2">
      <c r="B140" s="163"/>
    </row>
    <row r="141" s="157" customFormat="1" customHeight="1" spans="2:2">
      <c r="B141" s="163"/>
    </row>
    <row r="142" s="157" customFormat="1" customHeight="1" spans="2:2">
      <c r="B142" s="163"/>
    </row>
    <row r="143" s="157" customFormat="1" customHeight="1" spans="2:2">
      <c r="B143" s="163"/>
    </row>
    <row r="144" s="157" customFormat="1" customHeight="1" spans="2:2">
      <c r="B144" s="163"/>
    </row>
    <row r="145" s="157" customFormat="1" customHeight="1" spans="2:2">
      <c r="B145" s="163"/>
    </row>
    <row r="146" s="157" customFormat="1" customHeight="1" spans="2:2">
      <c r="B146" s="163"/>
    </row>
    <row r="147" s="157" customFormat="1" customHeight="1" spans="2:2">
      <c r="B147" s="163"/>
    </row>
    <row r="148" s="157" customFormat="1" customHeight="1" spans="2:2">
      <c r="B148" s="163"/>
    </row>
    <row r="149" s="157" customFormat="1" customHeight="1" spans="2:2">
      <c r="B149" s="163"/>
    </row>
    <row r="150" s="157" customFormat="1" customHeight="1" spans="2:2">
      <c r="B150" s="163"/>
    </row>
    <row r="151" s="157" customFormat="1" customHeight="1" spans="2:2">
      <c r="B151" s="163"/>
    </row>
    <row r="152" s="157" customFormat="1" customHeight="1" spans="2:2">
      <c r="B152" s="163"/>
    </row>
    <row r="153" s="157" customFormat="1" customHeight="1" spans="2:2">
      <c r="B153" s="163"/>
    </row>
    <row r="154" s="157" customFormat="1" customHeight="1" spans="2:2">
      <c r="B154" s="163"/>
    </row>
    <row r="155" s="157" customFormat="1" customHeight="1" spans="2:2">
      <c r="B155" s="163"/>
    </row>
    <row r="156" s="157" customFormat="1" customHeight="1" spans="2:2">
      <c r="B156" s="163"/>
    </row>
    <row r="157" s="157" customFormat="1" customHeight="1" spans="2:2">
      <c r="B157" s="163"/>
    </row>
    <row r="158" s="157" customFormat="1" customHeight="1" spans="2:2">
      <c r="B158" s="163"/>
    </row>
    <row r="159" s="157" customFormat="1" customHeight="1" spans="2:2">
      <c r="B159" s="163"/>
    </row>
    <row r="160" s="157" customFormat="1" customHeight="1" spans="2:2">
      <c r="B160" s="163"/>
    </row>
    <row r="161" s="157" customFormat="1" customHeight="1" spans="2:2">
      <c r="B161" s="163"/>
    </row>
    <row r="162" s="157" customFormat="1" customHeight="1" spans="2:2">
      <c r="B162" s="163"/>
    </row>
    <row r="163" s="157" customFormat="1" customHeight="1" spans="2:2">
      <c r="B163" s="163"/>
    </row>
    <row r="164" s="157" customFormat="1" customHeight="1" spans="2:2">
      <c r="B164" s="163"/>
    </row>
    <row r="165" s="157" customFormat="1" customHeight="1" spans="2:2">
      <c r="B165" s="163"/>
    </row>
    <row r="166" s="157" customFormat="1" customHeight="1" spans="2:2">
      <c r="B166" s="163"/>
    </row>
    <row r="167" s="157" customFormat="1" customHeight="1" spans="2:2">
      <c r="B167" s="163"/>
    </row>
    <row r="168" s="157" customFormat="1" customHeight="1" spans="2:2">
      <c r="B168" s="163"/>
    </row>
    <row r="169" s="158" customFormat="1" customHeight="1" spans="2:2">
      <c r="B169" s="164"/>
    </row>
    <row r="170" s="158" customFormat="1" customHeight="1" spans="2:2">
      <c r="B170" s="164"/>
    </row>
    <row r="171" s="158" customFormat="1" customHeight="1" spans="2:2">
      <c r="B171" s="164"/>
    </row>
    <row r="172" s="158" customFormat="1" customHeight="1" spans="2:2">
      <c r="B172" s="164"/>
    </row>
    <row r="173" s="158" customFormat="1" customHeight="1" spans="2:2">
      <c r="B173" s="164"/>
    </row>
    <row r="174" s="158" customFormat="1" customHeight="1" spans="2:2">
      <c r="B174" s="164"/>
    </row>
    <row r="175" s="158" customFormat="1" customHeight="1" spans="2:2">
      <c r="B175" s="164"/>
    </row>
    <row r="176" s="158" customFormat="1" customHeight="1" spans="2:2">
      <c r="B176" s="164"/>
    </row>
    <row r="177" s="158" customFormat="1" customHeight="1" spans="2:2">
      <c r="B177" s="164"/>
    </row>
    <row r="178" s="158" customFormat="1" customHeight="1" spans="2:2">
      <c r="B178" s="164"/>
    </row>
    <row r="179" s="158" customFormat="1" customHeight="1" spans="2:2">
      <c r="B179" s="164"/>
    </row>
    <row r="180" s="158" customFormat="1" customHeight="1" spans="2:2">
      <c r="B180" s="164"/>
    </row>
    <row r="181" s="158" customFormat="1" customHeight="1" spans="2:2">
      <c r="B181" s="164"/>
    </row>
    <row r="182" s="158" customFormat="1" customHeight="1" spans="2:2">
      <c r="B182" s="164"/>
    </row>
    <row r="183" s="158" customFormat="1" customHeight="1" spans="2:2">
      <c r="B183" s="164"/>
    </row>
    <row r="184" s="158" customFormat="1" customHeight="1" spans="2:2">
      <c r="B184" s="164"/>
    </row>
    <row r="185" s="158" customFormat="1" customHeight="1" spans="2:2">
      <c r="B185" s="164"/>
    </row>
    <row r="186" s="158" customFormat="1" customHeight="1" spans="2:2">
      <c r="B186" s="164"/>
    </row>
    <row r="187" s="158" customFormat="1" customHeight="1" spans="2:2">
      <c r="B187" s="164"/>
    </row>
    <row r="188" s="158" customFormat="1" customHeight="1" spans="2:2">
      <c r="B188" s="164"/>
    </row>
    <row r="189" s="158" customFormat="1" customHeight="1" spans="2:2">
      <c r="B189" s="164"/>
    </row>
    <row r="190" s="158" customFormat="1" customHeight="1" spans="2:2">
      <c r="B190" s="164"/>
    </row>
    <row r="191" s="158" customFormat="1" customHeight="1" spans="2:2">
      <c r="B191" s="164"/>
    </row>
    <row r="192" s="158" customFormat="1" customHeight="1" spans="2:2">
      <c r="B192" s="164"/>
    </row>
    <row r="193" s="158" customFormat="1" customHeight="1" spans="2:2">
      <c r="B193" s="164"/>
    </row>
    <row r="194" s="158" customFormat="1" customHeight="1" spans="2:2">
      <c r="B194" s="164"/>
    </row>
    <row r="195" s="158" customFormat="1" customHeight="1" spans="2:2">
      <c r="B195" s="164"/>
    </row>
    <row r="196" s="158" customFormat="1" customHeight="1" spans="2:2">
      <c r="B196" s="164"/>
    </row>
    <row r="197" s="158" customFormat="1" customHeight="1" spans="2:2">
      <c r="B197" s="164"/>
    </row>
    <row r="198" s="158" customFormat="1" customHeight="1" spans="2:2">
      <c r="B198" s="164"/>
    </row>
    <row r="199" s="158" customFormat="1" customHeight="1" spans="2:2">
      <c r="B199" s="164"/>
    </row>
    <row r="200" s="158" customFormat="1" customHeight="1" spans="2:2">
      <c r="B200" s="164"/>
    </row>
    <row r="201" s="158" customFormat="1" customHeight="1" spans="2:2">
      <c r="B201" s="164"/>
    </row>
    <row r="202" s="158" customFormat="1" customHeight="1" spans="2:2">
      <c r="B202" s="164"/>
    </row>
    <row r="203" s="158" customFormat="1" customHeight="1" spans="2:2">
      <c r="B203" s="164"/>
    </row>
    <row r="204" s="158" customFormat="1" customHeight="1" spans="2:2">
      <c r="B204" s="164"/>
    </row>
    <row r="205" s="158" customFormat="1" customHeight="1" spans="2:2">
      <c r="B205" s="164"/>
    </row>
    <row r="206" s="158" customFormat="1" customHeight="1" spans="2:2">
      <c r="B206" s="164"/>
    </row>
    <row r="207" s="158" customFormat="1" customHeight="1" spans="2:2">
      <c r="B207" s="164"/>
    </row>
    <row r="208" s="158" customFormat="1" customHeight="1" spans="2:2">
      <c r="B208" s="164"/>
    </row>
    <row r="209" s="158" customFormat="1" customHeight="1" spans="2:2">
      <c r="B209" s="164"/>
    </row>
    <row r="210" s="158" customFormat="1" customHeight="1" spans="2:2">
      <c r="B210" s="164"/>
    </row>
    <row r="211" s="158" customFormat="1" customHeight="1" spans="2:2">
      <c r="B211" s="164"/>
    </row>
    <row r="212" s="158" customFormat="1" customHeight="1" spans="2:2">
      <c r="B212" s="164"/>
    </row>
    <row r="213" s="158" customFormat="1" customHeight="1" spans="2:2">
      <c r="B213" s="164"/>
    </row>
    <row r="214" s="158" customFormat="1" customHeight="1" spans="2:2">
      <c r="B214" s="164"/>
    </row>
    <row r="215" s="158" customFormat="1" customHeight="1" spans="2:2">
      <c r="B215" s="164"/>
    </row>
    <row r="216" s="158" customFormat="1" customHeight="1" spans="2:2">
      <c r="B216" s="164"/>
    </row>
    <row r="217" s="158" customFormat="1" customHeight="1" spans="2:2">
      <c r="B217" s="164"/>
    </row>
    <row r="218" s="158" customFormat="1" customHeight="1" spans="2:2">
      <c r="B218" s="164"/>
    </row>
    <row r="219" s="158" customFormat="1" customHeight="1" spans="2:2">
      <c r="B219" s="164"/>
    </row>
    <row r="220" s="158" customFormat="1" customHeight="1" spans="2:2">
      <c r="B220" s="164"/>
    </row>
    <row r="221" s="158" customFormat="1" customHeight="1" spans="2:2">
      <c r="B221" s="164"/>
    </row>
    <row r="222" s="158" customFormat="1" customHeight="1" spans="2:2">
      <c r="B222" s="164"/>
    </row>
    <row r="223" s="158" customFormat="1" customHeight="1" spans="2:2">
      <c r="B223" s="164"/>
    </row>
    <row r="224" s="158" customFormat="1" customHeight="1" spans="2:2">
      <c r="B224" s="164"/>
    </row>
    <row r="225" s="158" customFormat="1" customHeight="1" spans="2:2">
      <c r="B225" s="164"/>
    </row>
    <row r="226" s="158" customFormat="1" customHeight="1" spans="2:2">
      <c r="B226" s="164"/>
    </row>
    <row r="227" s="158" customFormat="1" customHeight="1" spans="2:2">
      <c r="B227" s="164"/>
    </row>
    <row r="228" s="158" customFormat="1" customHeight="1" spans="2:2">
      <c r="B228" s="164"/>
    </row>
    <row r="229" s="158" customFormat="1" customHeight="1" spans="2:2">
      <c r="B229" s="164"/>
    </row>
    <row r="230" s="158" customFormat="1" customHeight="1" spans="2:2">
      <c r="B230" s="164"/>
    </row>
    <row r="231" s="158" customFormat="1" customHeight="1" spans="2:2">
      <c r="B231" s="164"/>
    </row>
    <row r="232" s="158" customFormat="1" customHeight="1" spans="2:2">
      <c r="B232" s="164"/>
    </row>
    <row r="233" s="158" customFormat="1" customHeight="1" spans="2:2">
      <c r="B233" s="164"/>
    </row>
    <row r="234" s="158" customFormat="1" customHeight="1" spans="2:2">
      <c r="B234" s="164"/>
    </row>
    <row r="235" s="158" customFormat="1" customHeight="1" spans="2:2">
      <c r="B235" s="164"/>
    </row>
    <row r="236" s="158" customFormat="1" customHeight="1" spans="2:2">
      <c r="B236" s="164"/>
    </row>
    <row r="237" s="158" customFormat="1" customHeight="1" spans="2:2">
      <c r="B237" s="164"/>
    </row>
    <row r="238" s="158" customFormat="1" customHeight="1" spans="2:2">
      <c r="B238" s="164"/>
    </row>
    <row r="239" s="158" customFormat="1" customHeight="1" spans="2:2">
      <c r="B239" s="164"/>
    </row>
    <row r="240" s="158" customFormat="1" customHeight="1" spans="2:2">
      <c r="B240" s="164"/>
    </row>
    <row r="241" s="158" customFormat="1" customHeight="1" spans="2:2">
      <c r="B241" s="164"/>
    </row>
    <row r="242" s="158" customFormat="1" customHeight="1" spans="2:2">
      <c r="B242" s="164"/>
    </row>
    <row r="243" s="158" customFormat="1" customHeight="1" spans="2:2">
      <c r="B243" s="164"/>
    </row>
    <row r="244" s="158" customFormat="1" customHeight="1" spans="2:2">
      <c r="B244" s="164"/>
    </row>
    <row r="245" s="158" customFormat="1" customHeight="1" spans="2:2">
      <c r="B245" s="164"/>
    </row>
    <row r="246" s="158" customFormat="1" customHeight="1" spans="2:2">
      <c r="B246" s="164"/>
    </row>
    <row r="247" s="158" customFormat="1" customHeight="1" spans="2:2">
      <c r="B247" s="164"/>
    </row>
    <row r="248" s="158" customFormat="1" customHeight="1" spans="2:2">
      <c r="B248" s="164"/>
    </row>
    <row r="249" s="158" customFormat="1" customHeight="1" spans="2:2">
      <c r="B249" s="164"/>
    </row>
    <row r="250" s="158" customFormat="1" customHeight="1" spans="2:2">
      <c r="B250" s="164"/>
    </row>
    <row r="251" s="158" customFormat="1" customHeight="1" spans="2:2">
      <c r="B251" s="164"/>
    </row>
    <row r="252" s="158" customFormat="1" customHeight="1" spans="2:2">
      <c r="B252" s="164"/>
    </row>
    <row r="253" s="158" customFormat="1" customHeight="1" spans="2:2">
      <c r="B253" s="164"/>
    </row>
    <row r="254" s="158" customFormat="1" customHeight="1" spans="2:2">
      <c r="B254" s="164"/>
    </row>
    <row r="255" s="158" customFormat="1" customHeight="1" spans="2:2">
      <c r="B255" s="164"/>
    </row>
    <row r="256" s="158" customFormat="1" customHeight="1" spans="2:2">
      <c r="B256" s="164"/>
    </row>
    <row r="257" s="158" customFormat="1" customHeight="1" spans="2:2">
      <c r="B257" s="164"/>
    </row>
    <row r="258" s="158" customFormat="1" customHeight="1" spans="2:2">
      <c r="B258" s="164"/>
    </row>
    <row r="259" s="158" customFormat="1" customHeight="1" spans="2:2">
      <c r="B259" s="164"/>
    </row>
    <row r="260" s="158" customFormat="1" customHeight="1" spans="2:2">
      <c r="B260" s="164"/>
    </row>
    <row r="261" s="158" customFormat="1" customHeight="1" spans="2:2">
      <c r="B261" s="164"/>
    </row>
    <row r="262" s="158" customFormat="1" customHeight="1" spans="2:2">
      <c r="B262" s="164"/>
    </row>
    <row r="263" s="158" customFormat="1" customHeight="1" spans="2:2">
      <c r="B263" s="164"/>
    </row>
    <row r="264" s="158" customFormat="1" customHeight="1" spans="2:2">
      <c r="B264" s="164"/>
    </row>
    <row r="265" s="158" customFormat="1" customHeight="1" spans="2:2">
      <c r="B265" s="164"/>
    </row>
    <row r="266" s="158" customFormat="1" customHeight="1" spans="2:2">
      <c r="B266" s="164"/>
    </row>
    <row r="267" s="158" customFormat="1" customHeight="1" spans="2:2">
      <c r="B267" s="164"/>
    </row>
    <row r="268" s="158" customFormat="1" customHeight="1" spans="2:2">
      <c r="B268" s="164"/>
    </row>
    <row r="269" s="158" customFormat="1" customHeight="1" spans="2:2">
      <c r="B269" s="164"/>
    </row>
    <row r="270" s="158" customFormat="1" customHeight="1" spans="2:2">
      <c r="B270" s="164"/>
    </row>
    <row r="271" s="158" customFormat="1" customHeight="1" spans="2:2">
      <c r="B271" s="164"/>
    </row>
    <row r="272" s="158" customFormat="1" customHeight="1" spans="2:2">
      <c r="B272" s="164"/>
    </row>
    <row r="273" s="158" customFormat="1" customHeight="1" spans="2:2">
      <c r="B273" s="164"/>
    </row>
    <row r="274" s="158" customFormat="1" customHeight="1" spans="2:2">
      <c r="B274" s="164"/>
    </row>
    <row r="275" s="158" customFormat="1" customHeight="1" spans="2:2">
      <c r="B275" s="164"/>
    </row>
    <row r="276" s="158" customFormat="1" customHeight="1" spans="2:2">
      <c r="B276" s="164"/>
    </row>
    <row r="277" s="158" customFormat="1" customHeight="1" spans="2:2">
      <c r="B277" s="164"/>
    </row>
    <row r="278" s="158" customFormat="1" customHeight="1" spans="2:2">
      <c r="B278" s="164"/>
    </row>
    <row r="279" s="158" customFormat="1" customHeight="1" spans="2:2">
      <c r="B279" s="164"/>
    </row>
    <row r="280" s="158" customFormat="1" customHeight="1" spans="2:2">
      <c r="B280" s="164"/>
    </row>
    <row r="281" s="158" customFormat="1" customHeight="1" spans="2:2">
      <c r="B281" s="164"/>
    </row>
    <row r="282" s="158" customFormat="1" customHeight="1" spans="2:2">
      <c r="B282" s="164"/>
    </row>
    <row r="283" s="158" customFormat="1" customHeight="1" spans="2:2">
      <c r="B283" s="164"/>
    </row>
    <row r="284" s="158" customFormat="1" customHeight="1" spans="2:2">
      <c r="B284" s="164"/>
    </row>
    <row r="285" s="158" customFormat="1" customHeight="1" spans="2:2">
      <c r="B285" s="164"/>
    </row>
    <row r="286" s="158" customFormat="1" customHeight="1" spans="2:2">
      <c r="B286" s="164"/>
    </row>
    <row r="287" s="158" customFormat="1" customHeight="1" spans="2:2">
      <c r="B287" s="164"/>
    </row>
    <row r="288" s="158" customFormat="1" customHeight="1" spans="2:2">
      <c r="B288" s="164"/>
    </row>
    <row r="289" s="158" customFormat="1" customHeight="1" spans="2:2">
      <c r="B289" s="164"/>
    </row>
    <row r="290" s="158" customFormat="1" customHeight="1" spans="2:2">
      <c r="B290" s="164"/>
    </row>
    <row r="291" s="158" customFormat="1" customHeight="1" spans="2:2">
      <c r="B291" s="164"/>
    </row>
    <row r="292" s="158" customFormat="1" customHeight="1" spans="2:2">
      <c r="B292" s="164"/>
    </row>
    <row r="293" s="158" customFormat="1" customHeight="1" spans="2:2">
      <c r="B293" s="164"/>
    </row>
    <row r="294" s="158" customFormat="1" customHeight="1" spans="2:2">
      <c r="B294" s="164"/>
    </row>
    <row r="295" s="158" customFormat="1" customHeight="1" spans="2:2">
      <c r="B295" s="164"/>
    </row>
    <row r="296" s="158" customFormat="1" customHeight="1" spans="2:2">
      <c r="B296" s="164"/>
    </row>
    <row r="297" s="158" customFormat="1" customHeight="1" spans="2:2">
      <c r="B297" s="164"/>
    </row>
    <row r="298" s="158" customFormat="1" customHeight="1" spans="2:2">
      <c r="B298" s="164"/>
    </row>
    <row r="299" s="158" customFormat="1" customHeight="1" spans="2:2">
      <c r="B299" s="164"/>
    </row>
    <row r="300" s="158" customFormat="1" customHeight="1" spans="2:2">
      <c r="B300" s="164"/>
    </row>
    <row r="301" s="158" customFormat="1" customHeight="1" spans="2:2">
      <c r="B301" s="164"/>
    </row>
    <row r="302" s="158" customFormat="1" customHeight="1" spans="2:2">
      <c r="B302" s="164"/>
    </row>
    <row r="303" s="158" customFormat="1" customHeight="1" spans="2:2">
      <c r="B303" s="164"/>
    </row>
    <row r="304" s="158" customFormat="1" customHeight="1" spans="2:2">
      <c r="B304" s="164"/>
    </row>
    <row r="305" s="158" customFormat="1" customHeight="1" spans="2:2">
      <c r="B305" s="164"/>
    </row>
    <row r="306" s="158" customFormat="1" customHeight="1" spans="2:2">
      <c r="B306" s="164"/>
    </row>
    <row r="307" s="158" customFormat="1" customHeight="1" spans="2:2">
      <c r="B307" s="164"/>
    </row>
    <row r="308" s="158" customFormat="1" customHeight="1" spans="2:2">
      <c r="B308" s="164"/>
    </row>
    <row r="309" s="158" customFormat="1" customHeight="1" spans="2:2">
      <c r="B309" s="164"/>
    </row>
    <row r="310" s="158" customFormat="1" customHeight="1" spans="2:2">
      <c r="B310" s="164"/>
    </row>
    <row r="311" s="158" customFormat="1" customHeight="1" spans="2:2">
      <c r="B311" s="164"/>
    </row>
    <row r="312" s="158" customFormat="1" customHeight="1" spans="2:2">
      <c r="B312" s="164"/>
    </row>
    <row r="313" s="158" customFormat="1" customHeight="1" spans="2:2">
      <c r="B313" s="164"/>
    </row>
    <row r="314" s="158" customFormat="1" customHeight="1" spans="2:2">
      <c r="B314" s="164"/>
    </row>
    <row r="315" s="158" customFormat="1" customHeight="1" spans="2:2">
      <c r="B315" s="164"/>
    </row>
    <row r="316" s="158" customFormat="1" customHeight="1" spans="2:2">
      <c r="B316" s="164"/>
    </row>
    <row r="317" s="158" customFormat="1" customHeight="1" spans="2:2">
      <c r="B317" s="164"/>
    </row>
    <row r="318" s="158" customFormat="1" customHeight="1" spans="2:2">
      <c r="B318" s="164"/>
    </row>
    <row r="319" s="158" customFormat="1" customHeight="1" spans="2:2">
      <c r="B319" s="164"/>
    </row>
    <row r="320" s="158" customFormat="1" customHeight="1" spans="2:2">
      <c r="B320" s="164"/>
    </row>
    <row r="321" s="158" customFormat="1" customHeight="1" spans="2:2">
      <c r="B321" s="164"/>
    </row>
    <row r="322" s="158" customFormat="1" customHeight="1" spans="2:2">
      <c r="B322" s="164"/>
    </row>
    <row r="323" s="158" customFormat="1" customHeight="1" spans="2:2">
      <c r="B323" s="164"/>
    </row>
    <row r="324" s="158" customFormat="1" customHeight="1" spans="2:2">
      <c r="B324" s="164"/>
    </row>
    <row r="325" s="158" customFormat="1" customHeight="1" spans="2:2">
      <c r="B325" s="164"/>
    </row>
    <row r="326" s="158" customFormat="1" customHeight="1" spans="2:2">
      <c r="B326" s="164"/>
    </row>
    <row r="327" s="158" customFormat="1" customHeight="1" spans="2:2">
      <c r="B327" s="164"/>
    </row>
    <row r="328" s="158" customFormat="1" customHeight="1" spans="2:2">
      <c r="B328" s="164"/>
    </row>
    <row r="329" s="158" customFormat="1" customHeight="1" spans="2:2">
      <c r="B329" s="164"/>
    </row>
    <row r="330" s="158" customFormat="1" customHeight="1" spans="2:2">
      <c r="B330" s="164"/>
    </row>
    <row r="331" s="158" customFormat="1" customHeight="1" spans="2:2">
      <c r="B331" s="164"/>
    </row>
    <row r="332" s="158" customFormat="1" customHeight="1" spans="2:2">
      <c r="B332" s="164"/>
    </row>
    <row r="333" s="158" customFormat="1" customHeight="1" spans="2:2">
      <c r="B333" s="164"/>
    </row>
    <row r="334" s="158" customFormat="1" customHeight="1" spans="2:2">
      <c r="B334" s="164"/>
    </row>
    <row r="335" s="158" customFormat="1" customHeight="1" spans="2:2">
      <c r="B335" s="164"/>
    </row>
    <row r="336" s="158" customFormat="1" customHeight="1" spans="2:2">
      <c r="B336" s="164"/>
    </row>
    <row r="337" s="158" customFormat="1" customHeight="1" spans="2:2">
      <c r="B337" s="164"/>
    </row>
    <row r="338" s="158" customFormat="1" customHeight="1" spans="2:2">
      <c r="B338" s="164"/>
    </row>
    <row r="339" s="158" customFormat="1" customHeight="1" spans="2:2">
      <c r="B339" s="164"/>
    </row>
    <row r="340" s="158" customFormat="1" customHeight="1" spans="2:2">
      <c r="B340" s="164"/>
    </row>
    <row r="341" s="158" customFormat="1" customHeight="1" spans="2:2">
      <c r="B341" s="164"/>
    </row>
    <row r="342" s="158" customFormat="1" customHeight="1" spans="2:2">
      <c r="B342" s="164"/>
    </row>
    <row r="343" s="158" customFormat="1" customHeight="1" spans="2:2">
      <c r="B343" s="164"/>
    </row>
    <row r="344" s="158" customFormat="1" customHeight="1" spans="2:2">
      <c r="B344" s="164"/>
    </row>
    <row r="345" s="158" customFormat="1" customHeight="1" spans="2:2">
      <c r="B345" s="164"/>
    </row>
    <row r="346" s="158" customFormat="1" customHeight="1" spans="2:2">
      <c r="B346" s="164"/>
    </row>
    <row r="347" s="158" customFormat="1" customHeight="1" spans="2:2">
      <c r="B347" s="164"/>
    </row>
    <row r="348" s="158" customFormat="1" customHeight="1" spans="2:2">
      <c r="B348" s="164"/>
    </row>
    <row r="349" s="158" customFormat="1" customHeight="1" spans="2:2">
      <c r="B349" s="164"/>
    </row>
    <row r="350" s="158" customFormat="1" customHeight="1" spans="2:2">
      <c r="B350" s="164"/>
    </row>
    <row r="351" s="158" customFormat="1" customHeight="1" spans="2:2">
      <c r="B351" s="164"/>
    </row>
    <row r="352" s="158" customFormat="1" customHeight="1" spans="2:2">
      <c r="B352" s="164"/>
    </row>
    <row r="353" s="158" customFormat="1" customHeight="1" spans="2:2">
      <c r="B353" s="164"/>
    </row>
    <row r="354" s="158" customFormat="1" customHeight="1" spans="2:2">
      <c r="B354" s="164"/>
    </row>
    <row r="355" s="158" customFormat="1" customHeight="1" spans="2:2">
      <c r="B355" s="164"/>
    </row>
    <row r="356" s="158" customFormat="1" customHeight="1" spans="2:2">
      <c r="B356" s="164"/>
    </row>
    <row r="357" s="158" customFormat="1" customHeight="1" spans="2:2">
      <c r="B357" s="164"/>
    </row>
    <row r="358" s="158" customFormat="1" customHeight="1" spans="2:2">
      <c r="B358" s="164"/>
    </row>
    <row r="359" s="158" customFormat="1" customHeight="1" spans="2:2">
      <c r="B359" s="164"/>
    </row>
    <row r="360" s="158" customFormat="1" customHeight="1" spans="2:2">
      <c r="B360" s="164"/>
    </row>
    <row r="361" s="158" customFormat="1" customHeight="1" spans="2:2">
      <c r="B361" s="164"/>
    </row>
    <row r="362" s="158" customFormat="1" customHeight="1" spans="2:2">
      <c r="B362" s="164"/>
    </row>
    <row r="363" s="158" customFormat="1" customHeight="1" spans="2:2">
      <c r="B363" s="164"/>
    </row>
    <row r="364" s="158" customFormat="1" customHeight="1" spans="2:2">
      <c r="B364" s="164"/>
    </row>
    <row r="365" s="158" customFormat="1" customHeight="1" spans="2:2">
      <c r="B365" s="164"/>
    </row>
    <row r="366" s="158" customFormat="1" customHeight="1" spans="2:2">
      <c r="B366" s="164"/>
    </row>
    <row r="367" s="158" customFormat="1" customHeight="1" spans="2:2">
      <c r="B367" s="164"/>
    </row>
    <row r="368" s="158" customFormat="1" customHeight="1" spans="2:2">
      <c r="B368" s="164"/>
    </row>
    <row r="369" s="158" customFormat="1" customHeight="1" spans="2:2">
      <c r="B369" s="164"/>
    </row>
    <row r="370" s="158" customFormat="1" customHeight="1" spans="2:2">
      <c r="B370" s="164"/>
    </row>
    <row r="371" s="158" customFormat="1" customHeight="1" spans="2:2">
      <c r="B371" s="164"/>
    </row>
    <row r="372" s="158" customFormat="1" customHeight="1" spans="2:2">
      <c r="B372" s="164"/>
    </row>
    <row r="373" s="158" customFormat="1" customHeight="1" spans="2:2">
      <c r="B373" s="164"/>
    </row>
    <row r="374" s="158" customFormat="1" customHeight="1" spans="2:2">
      <c r="B374" s="164"/>
    </row>
    <row r="375" s="158" customFormat="1" customHeight="1" spans="2:2">
      <c r="B375" s="164"/>
    </row>
    <row r="376" s="158" customFormat="1" customHeight="1" spans="2:2">
      <c r="B376" s="164"/>
    </row>
    <row r="377" s="158" customFormat="1" customHeight="1" spans="2:2">
      <c r="B377" s="164"/>
    </row>
    <row r="378" s="158" customFormat="1" customHeight="1" spans="2:2">
      <c r="B378" s="164"/>
    </row>
    <row r="379" s="158" customFormat="1" customHeight="1" spans="2:2">
      <c r="B379" s="164"/>
    </row>
    <row r="380" s="158" customFormat="1" customHeight="1" spans="2:2">
      <c r="B380" s="164"/>
    </row>
    <row r="381" s="158" customFormat="1" customHeight="1" spans="2:2">
      <c r="B381" s="164"/>
    </row>
    <row r="382" s="158" customFormat="1" customHeight="1" spans="2:2">
      <c r="B382" s="164"/>
    </row>
    <row r="383" s="158" customFormat="1" customHeight="1" spans="2:2">
      <c r="B383" s="164"/>
    </row>
    <row r="384" s="158" customFormat="1" customHeight="1" spans="2:2">
      <c r="B384" s="164"/>
    </row>
    <row r="385" s="158" customFormat="1" customHeight="1" spans="2:2">
      <c r="B385" s="164"/>
    </row>
    <row r="386" s="158" customFormat="1" customHeight="1" spans="2:2">
      <c r="B386" s="164"/>
    </row>
    <row r="387" s="158" customFormat="1" customHeight="1" spans="2:2">
      <c r="B387" s="164"/>
    </row>
    <row r="388" s="158" customFormat="1" customHeight="1" spans="2:2">
      <c r="B388" s="164"/>
    </row>
    <row r="389" s="158" customFormat="1" customHeight="1" spans="2:2">
      <c r="B389" s="164"/>
    </row>
    <row r="390" s="158" customFormat="1" customHeight="1" spans="2:2">
      <c r="B390" s="164"/>
    </row>
    <row r="391" s="158" customFormat="1" customHeight="1" spans="2:2">
      <c r="B391" s="164"/>
    </row>
    <row r="392" s="158" customFormat="1" customHeight="1" spans="2:2">
      <c r="B392" s="164"/>
    </row>
    <row r="393" s="158" customFormat="1" customHeight="1" spans="2:2">
      <c r="B393" s="164"/>
    </row>
    <row r="394" s="158" customFormat="1" customHeight="1" spans="2:2">
      <c r="B394" s="164"/>
    </row>
    <row r="395" s="158" customFormat="1" customHeight="1" spans="2:2">
      <c r="B395" s="164"/>
    </row>
    <row r="396" s="158" customFormat="1" customHeight="1" spans="2:2">
      <c r="B396" s="164"/>
    </row>
    <row r="397" s="158" customFormat="1" customHeight="1" spans="2:2">
      <c r="B397" s="164"/>
    </row>
    <row r="398" s="158" customFormat="1" customHeight="1" spans="2:2">
      <c r="B398" s="164"/>
    </row>
    <row r="399" s="158" customFormat="1" customHeight="1" spans="2:2">
      <c r="B399" s="164"/>
    </row>
    <row r="400" s="158" customFormat="1" customHeight="1" spans="2:2">
      <c r="B400" s="164"/>
    </row>
    <row r="401" s="158" customFormat="1" customHeight="1" spans="2:2">
      <c r="B401" s="164"/>
    </row>
    <row r="402" s="158" customFormat="1" customHeight="1" spans="2:2">
      <c r="B402" s="164"/>
    </row>
    <row r="403" s="158" customFormat="1" customHeight="1" spans="2:2">
      <c r="B403" s="164"/>
    </row>
    <row r="404" s="158" customFormat="1" customHeight="1" spans="2:2">
      <c r="B404" s="164"/>
    </row>
    <row r="405" s="158" customFormat="1" customHeight="1" spans="2:2">
      <c r="B405" s="164"/>
    </row>
    <row r="406" s="158" customFormat="1" customHeight="1" spans="2:2">
      <c r="B406" s="164"/>
    </row>
    <row r="407" s="158" customFormat="1" customHeight="1" spans="2:2">
      <c r="B407" s="164"/>
    </row>
    <row r="408" s="158" customFormat="1" customHeight="1" spans="2:2">
      <c r="B408" s="164"/>
    </row>
    <row r="409" s="158" customFormat="1" customHeight="1" spans="2:2">
      <c r="B409" s="164"/>
    </row>
    <row r="410" s="158" customFormat="1" customHeight="1" spans="2:2">
      <c r="B410" s="164"/>
    </row>
    <row r="411" s="158" customFormat="1" customHeight="1" spans="2:2">
      <c r="B411" s="164"/>
    </row>
    <row r="412" s="158" customFormat="1" customHeight="1" spans="2:2">
      <c r="B412" s="164"/>
    </row>
    <row r="413" s="158" customFormat="1" customHeight="1" spans="2:2">
      <c r="B413" s="164"/>
    </row>
    <row r="414" s="158" customFormat="1" customHeight="1" spans="2:2">
      <c r="B414" s="164"/>
    </row>
    <row r="415" s="158" customFormat="1" customHeight="1" spans="2:2">
      <c r="B415" s="164"/>
    </row>
    <row r="416" s="158" customFormat="1" customHeight="1" spans="2:2">
      <c r="B416" s="164"/>
    </row>
    <row r="417" s="158" customFormat="1" customHeight="1" spans="2:2">
      <c r="B417" s="164"/>
    </row>
    <row r="418" s="158" customFormat="1" customHeight="1" spans="2:2">
      <c r="B418" s="164"/>
    </row>
    <row r="419" s="158" customFormat="1" customHeight="1" spans="2:2">
      <c r="B419" s="164"/>
    </row>
    <row r="420" s="158" customFormat="1" customHeight="1" spans="2:2">
      <c r="B420" s="164"/>
    </row>
    <row r="421" s="158" customFormat="1" customHeight="1" spans="2:2">
      <c r="B421" s="164"/>
    </row>
    <row r="422" s="158" customFormat="1" customHeight="1" spans="2:2">
      <c r="B422" s="164"/>
    </row>
    <row r="423" s="158" customFormat="1" customHeight="1" spans="2:2">
      <c r="B423" s="164"/>
    </row>
    <row r="424" s="158" customFormat="1" customHeight="1" spans="2:2">
      <c r="B424" s="164"/>
    </row>
    <row r="425" s="158" customFormat="1" customHeight="1" spans="2:2">
      <c r="B425" s="164"/>
    </row>
    <row r="426" s="158" customFormat="1" customHeight="1" spans="2:2">
      <c r="B426" s="164"/>
    </row>
    <row r="427" s="158" customFormat="1" customHeight="1" spans="2:2">
      <c r="B427" s="164"/>
    </row>
    <row r="428" s="158" customFormat="1" customHeight="1" spans="2:2">
      <c r="B428" s="164"/>
    </row>
    <row r="429" s="158" customFormat="1" customHeight="1" spans="2:2">
      <c r="B429" s="164"/>
    </row>
    <row r="430" s="158" customFormat="1" customHeight="1" spans="2:2">
      <c r="B430" s="164"/>
    </row>
    <row r="431" s="158" customFormat="1" customHeight="1" spans="2:2">
      <c r="B431" s="164"/>
    </row>
    <row r="432" s="158" customFormat="1" customHeight="1" spans="2:2">
      <c r="B432" s="164"/>
    </row>
    <row r="433" s="158" customFormat="1" customHeight="1" spans="2:2">
      <c r="B433" s="164"/>
    </row>
    <row r="434" s="158" customFormat="1" customHeight="1" spans="2:2">
      <c r="B434" s="164"/>
    </row>
    <row r="435" s="158" customFormat="1" customHeight="1" spans="2:2">
      <c r="B435" s="164"/>
    </row>
    <row r="436" s="158" customFormat="1" customHeight="1" spans="2:2">
      <c r="B436" s="164"/>
    </row>
    <row r="437" s="158" customFormat="1" customHeight="1" spans="2:2">
      <c r="B437" s="164"/>
    </row>
    <row r="438" s="158" customFormat="1" customHeight="1" spans="2:2">
      <c r="B438" s="164"/>
    </row>
    <row r="439" s="158" customFormat="1" customHeight="1" spans="2:2">
      <c r="B439" s="164"/>
    </row>
    <row r="440" s="158" customFormat="1" customHeight="1" spans="2:2">
      <c r="B440" s="164"/>
    </row>
    <row r="441" s="158" customFormat="1" customHeight="1" spans="2:2">
      <c r="B441" s="164"/>
    </row>
    <row r="442" s="158" customFormat="1" customHeight="1" spans="2:2">
      <c r="B442" s="164"/>
    </row>
    <row r="443" s="158" customFormat="1" customHeight="1" spans="2:2">
      <c r="B443" s="164"/>
    </row>
    <row r="444" s="158" customFormat="1" customHeight="1" spans="2:2">
      <c r="B444" s="164"/>
    </row>
    <row r="445" s="158" customFormat="1" customHeight="1" spans="2:2">
      <c r="B445" s="164"/>
    </row>
    <row r="446" s="158" customFormat="1" customHeight="1" spans="2:2">
      <c r="B446" s="164"/>
    </row>
    <row r="447" s="158" customFormat="1" customHeight="1" spans="2:2">
      <c r="B447" s="164"/>
    </row>
    <row r="448" s="158" customFormat="1" customHeight="1" spans="2:2">
      <c r="B448" s="164"/>
    </row>
    <row r="449" s="158" customFormat="1" customHeight="1" spans="2:2">
      <c r="B449" s="164"/>
    </row>
    <row r="450" s="158" customFormat="1" customHeight="1" spans="2:2">
      <c r="B450" s="164"/>
    </row>
    <row r="451" s="158" customFormat="1" customHeight="1" spans="2:2">
      <c r="B451" s="164"/>
    </row>
    <row r="452" s="158" customFormat="1" customHeight="1" spans="2:2">
      <c r="B452" s="164"/>
    </row>
    <row r="453" s="158" customFormat="1" customHeight="1" spans="2:2">
      <c r="B453" s="164"/>
    </row>
    <row r="454" s="158" customFormat="1" customHeight="1" spans="2:2">
      <c r="B454" s="164"/>
    </row>
    <row r="455" s="158" customFormat="1" customHeight="1" spans="2:2">
      <c r="B455" s="164"/>
    </row>
    <row r="456" s="158" customFormat="1" customHeight="1" spans="2:2">
      <c r="B456" s="164"/>
    </row>
    <row r="457" s="158" customFormat="1" customHeight="1" spans="2:2">
      <c r="B457" s="164"/>
    </row>
    <row r="458" s="158" customFormat="1" customHeight="1" spans="2:2">
      <c r="B458" s="164"/>
    </row>
    <row r="459" s="158" customFormat="1" customHeight="1" spans="2:2">
      <c r="B459" s="164"/>
    </row>
    <row r="460" s="158" customFormat="1" customHeight="1" spans="2:2">
      <c r="B460" s="164"/>
    </row>
    <row r="461" s="158" customFormat="1" customHeight="1" spans="2:2">
      <c r="B461" s="164"/>
    </row>
    <row r="462" s="158" customFormat="1" customHeight="1" spans="2:2">
      <c r="B462" s="164"/>
    </row>
    <row r="463" s="158" customFormat="1" customHeight="1" spans="2:2">
      <c r="B463" s="164"/>
    </row>
    <row r="464" s="158" customFormat="1" customHeight="1" spans="2:2">
      <c r="B464" s="164"/>
    </row>
    <row r="465" s="158" customFormat="1" customHeight="1" spans="2:2">
      <c r="B465" s="164"/>
    </row>
    <row r="466" s="158" customFormat="1" customHeight="1" spans="2:2">
      <c r="B466" s="164"/>
    </row>
    <row r="467" s="158" customFormat="1" customHeight="1" spans="2:2">
      <c r="B467" s="164"/>
    </row>
    <row r="468" s="158" customFormat="1" customHeight="1" spans="2:2">
      <c r="B468" s="164"/>
    </row>
    <row r="469" s="158" customFormat="1" customHeight="1" spans="2:2">
      <c r="B469" s="164"/>
    </row>
    <row r="470" s="158" customFormat="1" customHeight="1" spans="2:2">
      <c r="B470" s="164"/>
    </row>
    <row r="471" s="158" customFormat="1" customHeight="1" spans="2:2">
      <c r="B471" s="164"/>
    </row>
    <row r="472" s="158" customFormat="1" customHeight="1" spans="2:2">
      <c r="B472" s="164"/>
    </row>
    <row r="473" s="158" customFormat="1" customHeight="1" spans="2:2">
      <c r="B473" s="164"/>
    </row>
    <row r="474" s="158" customFormat="1" customHeight="1" spans="2:2">
      <c r="B474" s="164"/>
    </row>
    <row r="475" s="158" customFormat="1" customHeight="1" spans="2:2">
      <c r="B475" s="164"/>
    </row>
    <row r="476" s="158" customFormat="1" customHeight="1" spans="2:2">
      <c r="B476" s="164"/>
    </row>
    <row r="477" s="158" customFormat="1" customHeight="1" spans="2:2">
      <c r="B477" s="164"/>
    </row>
    <row r="478" s="158" customFormat="1" customHeight="1" spans="2:2">
      <c r="B478" s="164"/>
    </row>
    <row r="479" s="158" customFormat="1" customHeight="1" spans="2:2">
      <c r="B479" s="164"/>
    </row>
    <row r="480" s="158" customFormat="1" customHeight="1" spans="2:2">
      <c r="B480" s="164"/>
    </row>
    <row r="481" s="158" customFormat="1" customHeight="1" spans="2:2">
      <c r="B481" s="164"/>
    </row>
    <row r="482" s="158" customFormat="1" customHeight="1" spans="2:2">
      <c r="B482" s="164"/>
    </row>
    <row r="483" s="158" customFormat="1" customHeight="1" spans="2:2">
      <c r="B483" s="164"/>
    </row>
    <row r="484" s="158" customFormat="1" customHeight="1" spans="2:2">
      <c r="B484" s="164"/>
    </row>
    <row r="485" s="158" customFormat="1" customHeight="1" spans="2:2">
      <c r="B485" s="164"/>
    </row>
    <row r="486" s="158" customFormat="1" customHeight="1" spans="2:2">
      <c r="B486" s="164"/>
    </row>
    <row r="487" s="158" customFormat="1" customHeight="1" spans="2:2">
      <c r="B487" s="164"/>
    </row>
    <row r="488" s="158" customFormat="1" customHeight="1" spans="2:2">
      <c r="B488" s="164"/>
    </row>
    <row r="489" s="158" customFormat="1" customHeight="1" spans="2:2">
      <c r="B489" s="164"/>
    </row>
    <row r="490" s="158" customFormat="1" customHeight="1" spans="2:2">
      <c r="B490" s="164"/>
    </row>
    <row r="491" s="158" customFormat="1" customHeight="1" spans="2:2">
      <c r="B491" s="164"/>
    </row>
    <row r="492" s="158" customFormat="1" customHeight="1" spans="2:2">
      <c r="B492" s="164"/>
    </row>
    <row r="493" s="158" customFormat="1" customHeight="1" spans="2:2">
      <c r="B493" s="164"/>
    </row>
    <row r="494" s="158" customFormat="1" customHeight="1" spans="2:2">
      <c r="B494" s="164"/>
    </row>
    <row r="495" s="158" customFormat="1" customHeight="1" spans="2:2">
      <c r="B495" s="164"/>
    </row>
    <row r="496" s="158" customFormat="1" customHeight="1" spans="2:2">
      <c r="B496" s="164"/>
    </row>
    <row r="497" s="158" customFormat="1" customHeight="1" spans="2:2">
      <c r="B497" s="164"/>
    </row>
    <row r="498" s="158" customFormat="1" customHeight="1" spans="2:2">
      <c r="B498" s="164"/>
    </row>
    <row r="499" s="158" customFormat="1" customHeight="1" spans="2:2">
      <c r="B499" s="164"/>
    </row>
    <row r="500" s="158" customFormat="1" customHeight="1" spans="2:2">
      <c r="B500" s="164"/>
    </row>
    <row r="501" s="158" customFormat="1" customHeight="1" spans="2:2">
      <c r="B501" s="164"/>
    </row>
    <row r="502" s="158" customFormat="1" customHeight="1" spans="2:2">
      <c r="B502" s="164"/>
    </row>
    <row r="503" s="158" customFormat="1" customHeight="1" spans="2:2">
      <c r="B503" s="164"/>
    </row>
    <row r="504" s="158" customFormat="1" customHeight="1" spans="2:2">
      <c r="B504" s="164"/>
    </row>
    <row r="505" s="158" customFormat="1" customHeight="1" spans="2:2">
      <c r="B505" s="164"/>
    </row>
    <row r="506" s="158" customFormat="1" customHeight="1" spans="2:2">
      <c r="B506" s="164"/>
    </row>
    <row r="507" s="158" customFormat="1" customHeight="1" spans="2:2">
      <c r="B507" s="164"/>
    </row>
    <row r="508" s="158" customFormat="1" customHeight="1" spans="2:2">
      <c r="B508" s="164"/>
    </row>
    <row r="509" s="158" customFormat="1" customHeight="1" spans="2:2">
      <c r="B509" s="164"/>
    </row>
    <row r="510" s="158" customFormat="1" customHeight="1" spans="2:2">
      <c r="B510" s="164"/>
    </row>
    <row r="511" s="158" customFormat="1" customHeight="1" spans="2:2">
      <c r="B511" s="164"/>
    </row>
    <row r="512" s="158" customFormat="1" customHeight="1" spans="2:2">
      <c r="B512" s="164"/>
    </row>
    <row r="513" s="158" customFormat="1" customHeight="1" spans="2:2">
      <c r="B513" s="164"/>
    </row>
    <row r="514" s="158" customFormat="1" customHeight="1" spans="2:2">
      <c r="B514" s="164"/>
    </row>
    <row r="515" s="158" customFormat="1" customHeight="1" spans="2:2">
      <c r="B515" s="164"/>
    </row>
    <row r="516" s="158" customFormat="1" customHeight="1" spans="2:2">
      <c r="B516" s="164"/>
    </row>
    <row r="517" s="158" customFormat="1" customHeight="1" spans="2:2">
      <c r="B517" s="164"/>
    </row>
    <row r="518" s="158" customFormat="1" customHeight="1" spans="2:2">
      <c r="B518" s="164"/>
    </row>
    <row r="519" s="158" customFormat="1" customHeight="1" spans="2:2">
      <c r="B519" s="164"/>
    </row>
    <row r="520" s="158" customFormat="1" customHeight="1" spans="2:2">
      <c r="B520" s="164"/>
    </row>
    <row r="521" s="158" customFormat="1" customHeight="1" spans="2:2">
      <c r="B521" s="164"/>
    </row>
    <row r="522" s="158" customFormat="1" customHeight="1" spans="2:2">
      <c r="B522" s="164"/>
    </row>
    <row r="523" s="158" customFormat="1" customHeight="1" spans="2:2">
      <c r="B523" s="164"/>
    </row>
    <row r="524" s="158" customFormat="1" customHeight="1" spans="2:2">
      <c r="B524" s="164"/>
    </row>
    <row r="525" s="158" customFormat="1" customHeight="1" spans="2:2">
      <c r="B525" s="164"/>
    </row>
    <row r="526" s="158" customFormat="1" customHeight="1" spans="2:2">
      <c r="B526" s="164"/>
    </row>
    <row r="527" s="158" customFormat="1" customHeight="1" spans="2:2">
      <c r="B527" s="164"/>
    </row>
    <row r="528" s="158" customFormat="1" customHeight="1" spans="2:2">
      <c r="B528" s="164"/>
    </row>
    <row r="529" s="158" customFormat="1" customHeight="1" spans="2:2">
      <c r="B529" s="164"/>
    </row>
    <row r="530" s="158" customFormat="1" customHeight="1" spans="2:2">
      <c r="B530" s="164"/>
    </row>
    <row r="531" s="158" customFormat="1" customHeight="1" spans="2:2">
      <c r="B531" s="164"/>
    </row>
    <row r="532" s="158" customFormat="1" customHeight="1" spans="2:2">
      <c r="B532" s="164"/>
    </row>
    <row r="533" s="158" customFormat="1" customHeight="1" spans="2:2">
      <c r="B533" s="164"/>
    </row>
    <row r="534" s="158" customFormat="1" customHeight="1" spans="2:2">
      <c r="B534" s="164"/>
    </row>
    <row r="535" s="158" customFormat="1" customHeight="1" spans="2:2">
      <c r="B535" s="164"/>
    </row>
    <row r="536" s="158" customFormat="1" customHeight="1" spans="2:2">
      <c r="B536" s="164"/>
    </row>
    <row r="537" s="158" customFormat="1" customHeight="1" spans="2:2">
      <c r="B537" s="164"/>
    </row>
    <row r="538" s="158" customFormat="1" customHeight="1" spans="2:2">
      <c r="B538" s="164"/>
    </row>
    <row r="539" s="158" customFormat="1" customHeight="1" spans="2:2">
      <c r="B539" s="164"/>
    </row>
    <row r="540" s="158" customFormat="1" customHeight="1" spans="2:2">
      <c r="B540" s="164"/>
    </row>
    <row r="541" s="158" customFormat="1" customHeight="1" spans="2:2">
      <c r="B541" s="164"/>
    </row>
    <row r="542" s="158" customFormat="1" customHeight="1" spans="2:2">
      <c r="B542" s="164"/>
    </row>
    <row r="543" s="158" customFormat="1" customHeight="1" spans="2:2">
      <c r="B543" s="164"/>
    </row>
    <row r="544" s="158" customFormat="1" customHeight="1" spans="2:2">
      <c r="B544" s="164"/>
    </row>
    <row r="545" s="158" customFormat="1" customHeight="1" spans="2:2">
      <c r="B545" s="164"/>
    </row>
    <row r="546" s="158" customFormat="1" customHeight="1" spans="2:2">
      <c r="B546" s="164"/>
    </row>
    <row r="547" s="158" customFormat="1" customHeight="1" spans="2:2">
      <c r="B547" s="164"/>
    </row>
    <row r="548" s="158" customFormat="1" customHeight="1" spans="2:2">
      <c r="B548" s="164"/>
    </row>
    <row r="549" s="158" customFormat="1" customHeight="1" spans="2:2">
      <c r="B549" s="164"/>
    </row>
    <row r="550" s="158" customFormat="1" customHeight="1" spans="2:2">
      <c r="B550" s="164"/>
    </row>
    <row r="551" s="158" customFormat="1" customHeight="1" spans="2:2">
      <c r="B551" s="164"/>
    </row>
    <row r="552" s="158" customFormat="1" customHeight="1" spans="2:2">
      <c r="B552" s="164"/>
    </row>
    <row r="553" s="158" customFormat="1" customHeight="1" spans="2:2">
      <c r="B553" s="164"/>
    </row>
    <row r="554" s="158" customFormat="1" customHeight="1" spans="2:2">
      <c r="B554" s="164"/>
    </row>
    <row r="555" s="158" customFormat="1" customHeight="1" spans="2:2">
      <c r="B555" s="164"/>
    </row>
    <row r="556" s="158" customFormat="1" customHeight="1" spans="2:2">
      <c r="B556" s="164"/>
    </row>
    <row r="557" s="158" customFormat="1" customHeight="1" spans="2:2">
      <c r="B557" s="164"/>
    </row>
    <row r="558" s="158" customFormat="1" customHeight="1" spans="2:2">
      <c r="B558" s="164"/>
    </row>
    <row r="559" s="158" customFormat="1" customHeight="1" spans="2:2">
      <c r="B559" s="164"/>
    </row>
    <row r="560" s="158" customFormat="1" customHeight="1" spans="2:2">
      <c r="B560" s="164"/>
    </row>
    <row r="561" s="158" customFormat="1" customHeight="1" spans="2:2">
      <c r="B561" s="164"/>
    </row>
    <row r="562" s="158" customFormat="1" customHeight="1" spans="2:2">
      <c r="B562" s="164"/>
    </row>
    <row r="563" s="158" customFormat="1" customHeight="1" spans="2:2">
      <c r="B563" s="164"/>
    </row>
    <row r="564" s="158" customFormat="1" customHeight="1" spans="2:2">
      <c r="B564" s="164"/>
    </row>
    <row r="565" s="158" customFormat="1" customHeight="1" spans="2:2">
      <c r="B565" s="164"/>
    </row>
    <row r="566" s="158" customFormat="1" customHeight="1" spans="2:2">
      <c r="B566" s="164"/>
    </row>
    <row r="567" s="158" customFormat="1" customHeight="1" spans="2:2">
      <c r="B567" s="164"/>
    </row>
    <row r="568" s="158" customFormat="1" customHeight="1" spans="2:2">
      <c r="B568" s="164"/>
    </row>
    <row r="569" s="158" customFormat="1" customHeight="1" spans="2:2">
      <c r="B569" s="164"/>
    </row>
    <row r="570" s="158" customFormat="1" customHeight="1" spans="2:2">
      <c r="B570" s="164"/>
    </row>
    <row r="571" s="158" customFormat="1" customHeight="1" spans="2:2">
      <c r="B571" s="164"/>
    </row>
    <row r="572" s="158" customFormat="1" customHeight="1" spans="2:2">
      <c r="B572" s="164"/>
    </row>
    <row r="573" s="158" customFormat="1" customHeight="1" spans="2:2">
      <c r="B573" s="164"/>
    </row>
    <row r="574" s="158" customFormat="1" customHeight="1" spans="2:2">
      <c r="B574" s="164"/>
    </row>
    <row r="575" s="158" customFormat="1" customHeight="1" spans="2:2">
      <c r="B575" s="164"/>
    </row>
    <row r="576" s="158" customFormat="1" customHeight="1" spans="2:2">
      <c r="B576" s="164"/>
    </row>
    <row r="577" s="158" customFormat="1" customHeight="1" spans="2:2">
      <c r="B577" s="164"/>
    </row>
    <row r="578" s="158" customFormat="1" customHeight="1" spans="2:2">
      <c r="B578" s="164"/>
    </row>
    <row r="579" s="158" customFormat="1" customHeight="1" spans="2:2">
      <c r="B579" s="164"/>
    </row>
    <row r="580" s="158" customFormat="1" customHeight="1" spans="2:2">
      <c r="B580" s="164"/>
    </row>
    <row r="581" s="158" customFormat="1" customHeight="1" spans="2:2">
      <c r="B581" s="164"/>
    </row>
    <row r="582" s="158" customFormat="1" customHeight="1" spans="2:2">
      <c r="B582" s="164"/>
    </row>
    <row r="583" s="158" customFormat="1" customHeight="1" spans="2:2">
      <c r="B583" s="164"/>
    </row>
    <row r="584" s="158" customFormat="1" customHeight="1" spans="2:2">
      <c r="B584" s="164"/>
    </row>
    <row r="585" s="158" customFormat="1" customHeight="1" spans="2:2">
      <c r="B585" s="164"/>
    </row>
    <row r="586" s="158" customFormat="1" customHeight="1" spans="2:2">
      <c r="B586" s="164"/>
    </row>
    <row r="587" s="158" customFormat="1" customHeight="1" spans="2:2">
      <c r="B587" s="164"/>
    </row>
    <row r="588" s="158" customFormat="1" customHeight="1" spans="2:2">
      <c r="B588" s="164"/>
    </row>
    <row r="589" s="158" customFormat="1" customHeight="1" spans="2:2">
      <c r="B589" s="164"/>
    </row>
    <row r="590" s="158" customFormat="1" customHeight="1" spans="2:2">
      <c r="B590" s="164"/>
    </row>
    <row r="591" s="158" customFormat="1" customHeight="1" spans="2:2">
      <c r="B591" s="164"/>
    </row>
    <row r="592" s="158" customFormat="1" customHeight="1" spans="2:2">
      <c r="B592" s="164"/>
    </row>
    <row r="593" s="158" customFormat="1" customHeight="1" spans="2:2">
      <c r="B593" s="164"/>
    </row>
    <row r="594" s="158" customFormat="1" customHeight="1" spans="2:2">
      <c r="B594" s="164"/>
    </row>
    <row r="595" s="158" customFormat="1" customHeight="1" spans="2:2">
      <c r="B595" s="164"/>
    </row>
    <row r="596" s="158" customFormat="1" customHeight="1" spans="2:2">
      <c r="B596" s="164"/>
    </row>
    <row r="597" s="158" customFormat="1" customHeight="1" spans="2:2">
      <c r="B597" s="164"/>
    </row>
    <row r="598" s="158" customFormat="1" customHeight="1" spans="2:2">
      <c r="B598" s="164"/>
    </row>
    <row r="599" s="158" customFormat="1" customHeight="1" spans="2:2">
      <c r="B599" s="164"/>
    </row>
    <row r="600" s="158" customFormat="1" customHeight="1" spans="2:2">
      <c r="B600" s="164"/>
    </row>
    <row r="601" s="158" customFormat="1" customHeight="1" spans="2:2">
      <c r="B601" s="164"/>
    </row>
    <row r="602" s="158" customFormat="1" customHeight="1" spans="2:2">
      <c r="B602" s="164"/>
    </row>
    <row r="603" s="158" customFormat="1" customHeight="1" spans="2:2">
      <c r="B603" s="164"/>
    </row>
    <row r="604" s="158" customFormat="1" customHeight="1" spans="2:2">
      <c r="B604" s="164"/>
    </row>
    <row r="605" s="158" customFormat="1" customHeight="1" spans="2:2">
      <c r="B605" s="164"/>
    </row>
    <row r="606" s="158" customFormat="1" customHeight="1" spans="2:2">
      <c r="B606" s="164"/>
    </row>
    <row r="607" s="158" customFormat="1" customHeight="1" spans="2:2">
      <c r="B607" s="164"/>
    </row>
    <row r="608" s="158" customFormat="1" customHeight="1" spans="2:2">
      <c r="B608" s="164"/>
    </row>
    <row r="609" s="158" customFormat="1" customHeight="1" spans="2:2">
      <c r="B609" s="164"/>
    </row>
    <row r="610" s="158" customFormat="1" customHeight="1" spans="2:2">
      <c r="B610" s="164"/>
    </row>
    <row r="611" s="158" customFormat="1" customHeight="1" spans="2:2">
      <c r="B611" s="164"/>
    </row>
    <row r="612" s="158" customFormat="1" customHeight="1" spans="2:2">
      <c r="B612" s="164"/>
    </row>
    <row r="613" s="158" customFormat="1" customHeight="1" spans="2:2">
      <c r="B613" s="164"/>
    </row>
    <row r="614" s="158" customFormat="1" customHeight="1" spans="2:2">
      <c r="B614" s="164"/>
    </row>
    <row r="615" s="158" customFormat="1" customHeight="1" spans="2:2">
      <c r="B615" s="164"/>
    </row>
    <row r="616" s="158" customFormat="1" customHeight="1" spans="2:2">
      <c r="B616" s="164"/>
    </row>
    <row r="617" s="158" customFormat="1" customHeight="1" spans="2:2">
      <c r="B617" s="164"/>
    </row>
    <row r="618" s="158" customFormat="1" customHeight="1" spans="2:2">
      <c r="B618" s="164"/>
    </row>
    <row r="619" s="158" customFormat="1" customHeight="1" spans="2:2">
      <c r="B619" s="164"/>
    </row>
    <row r="620" s="158" customFormat="1" customHeight="1" spans="2:2">
      <c r="B620" s="164"/>
    </row>
    <row r="621" s="158" customFormat="1" customHeight="1" spans="2:2">
      <c r="B621" s="164"/>
    </row>
    <row r="622" s="158" customFormat="1" customHeight="1" spans="2:2">
      <c r="B622" s="164"/>
    </row>
    <row r="623" s="158" customFormat="1" customHeight="1" spans="2:2">
      <c r="B623" s="164"/>
    </row>
    <row r="624" s="158" customFormat="1" customHeight="1" spans="2:2">
      <c r="B624" s="164"/>
    </row>
    <row r="625" s="158" customFormat="1" customHeight="1" spans="2:2">
      <c r="B625" s="164"/>
    </row>
    <row r="626" s="158" customFormat="1" customHeight="1" spans="2:2">
      <c r="B626" s="164"/>
    </row>
    <row r="627" s="158" customFormat="1" customHeight="1" spans="2:2">
      <c r="B627" s="164"/>
    </row>
    <row r="628" s="158" customFormat="1" customHeight="1" spans="2:2">
      <c r="B628" s="164"/>
    </row>
    <row r="629" s="158" customFormat="1" customHeight="1" spans="2:2">
      <c r="B629" s="164"/>
    </row>
    <row r="630" s="158" customFormat="1" customHeight="1" spans="2:2">
      <c r="B630" s="164"/>
    </row>
    <row r="631" s="158" customFormat="1" customHeight="1" spans="2:2">
      <c r="B631" s="164"/>
    </row>
    <row r="632" s="158" customFormat="1" customHeight="1" spans="2:2">
      <c r="B632" s="164"/>
    </row>
    <row r="633" s="158" customFormat="1" customHeight="1" spans="2:2">
      <c r="B633" s="164"/>
    </row>
    <row r="634" s="158" customFormat="1" customHeight="1" spans="2:2">
      <c r="B634" s="164"/>
    </row>
    <row r="635" s="158" customFormat="1" customHeight="1" spans="2:2">
      <c r="B635" s="164"/>
    </row>
    <row r="636" s="158" customFormat="1" customHeight="1" spans="2:2">
      <c r="B636" s="164"/>
    </row>
    <row r="637" s="158" customFormat="1" customHeight="1" spans="2:2">
      <c r="B637" s="164"/>
    </row>
    <row r="638" s="158" customFormat="1" customHeight="1" spans="2:2">
      <c r="B638" s="164"/>
    </row>
    <row r="639" s="158" customFormat="1" customHeight="1" spans="2:2">
      <c r="B639" s="164"/>
    </row>
    <row r="640" s="158" customFormat="1" customHeight="1" spans="2:2">
      <c r="B640" s="164"/>
    </row>
    <row r="641" s="158" customFormat="1" customHeight="1" spans="2:2">
      <c r="B641" s="164"/>
    </row>
    <row r="642" s="158" customFormat="1" customHeight="1" spans="2:2">
      <c r="B642" s="164"/>
    </row>
    <row r="643" s="158" customFormat="1" customHeight="1" spans="2:2">
      <c r="B643" s="164"/>
    </row>
    <row r="644" s="158" customFormat="1" customHeight="1" spans="2:2">
      <c r="B644" s="164"/>
    </row>
    <row r="645" s="158" customFormat="1" customHeight="1" spans="2:2">
      <c r="B645" s="164"/>
    </row>
    <row r="646" s="158" customFormat="1" customHeight="1" spans="2:2">
      <c r="B646" s="164"/>
    </row>
    <row r="647" s="158" customFormat="1" customHeight="1" spans="2:2">
      <c r="B647" s="164"/>
    </row>
    <row r="648" s="158" customFormat="1" customHeight="1" spans="2:2">
      <c r="B648" s="164"/>
    </row>
    <row r="649" s="158" customFormat="1" customHeight="1" spans="2:2">
      <c r="B649" s="164"/>
    </row>
    <row r="650" s="158" customFormat="1" customHeight="1" spans="2:2">
      <c r="B650" s="164"/>
    </row>
    <row r="651" s="158" customFormat="1" customHeight="1" spans="2:2">
      <c r="B651" s="164"/>
    </row>
    <row r="652" s="158" customFormat="1" customHeight="1" spans="2:2">
      <c r="B652" s="164"/>
    </row>
    <row r="653" s="158" customFormat="1" customHeight="1" spans="2:2">
      <c r="B653" s="164"/>
    </row>
    <row r="654" s="158" customFormat="1" customHeight="1" spans="2:2">
      <c r="B654" s="164"/>
    </row>
    <row r="655" s="158" customFormat="1" customHeight="1" spans="2:2">
      <c r="B655" s="164"/>
    </row>
    <row r="656" s="158" customFormat="1" customHeight="1" spans="2:2">
      <c r="B656" s="164"/>
    </row>
    <row r="657" s="158" customFormat="1" customHeight="1" spans="2:2">
      <c r="B657" s="164"/>
    </row>
    <row r="658" s="158" customFormat="1" customHeight="1" spans="2:2">
      <c r="B658" s="164"/>
    </row>
    <row r="659" s="158" customFormat="1" customHeight="1" spans="2:2">
      <c r="B659" s="164"/>
    </row>
    <row r="660" s="158" customFormat="1" customHeight="1" spans="2:2">
      <c r="B660" s="164"/>
    </row>
    <row r="661" s="158" customFormat="1" customHeight="1" spans="2:2">
      <c r="B661" s="164"/>
    </row>
    <row r="662" s="158" customFormat="1" customHeight="1" spans="2:2">
      <c r="B662" s="164"/>
    </row>
    <row r="663" s="158" customFormat="1" customHeight="1" spans="2:2">
      <c r="B663" s="164"/>
    </row>
    <row r="664" s="158" customFormat="1" customHeight="1" spans="2:2">
      <c r="B664" s="164"/>
    </row>
    <row r="665" s="158" customFormat="1" customHeight="1" spans="2:2">
      <c r="B665" s="164"/>
    </row>
    <row r="666" s="158" customFormat="1" customHeight="1" spans="2:2">
      <c r="B666" s="164"/>
    </row>
    <row r="667" s="158" customFormat="1" customHeight="1" spans="2:2">
      <c r="B667" s="164"/>
    </row>
    <row r="668" s="158" customFormat="1" customHeight="1" spans="2:2">
      <c r="B668" s="164"/>
    </row>
    <row r="669" s="158" customFormat="1" customHeight="1" spans="2:2">
      <c r="B669" s="164"/>
    </row>
    <row r="670" s="158" customFormat="1" customHeight="1" spans="2:2">
      <c r="B670" s="164"/>
    </row>
    <row r="671" s="158" customFormat="1" customHeight="1" spans="2:2">
      <c r="B671" s="164"/>
    </row>
    <row r="672" s="158" customFormat="1" customHeight="1" spans="2:2">
      <c r="B672" s="164"/>
    </row>
    <row r="673" s="158" customFormat="1" customHeight="1" spans="2:2">
      <c r="B673" s="164"/>
    </row>
    <row r="674" s="158" customFormat="1" customHeight="1" spans="2:2">
      <c r="B674" s="164"/>
    </row>
    <row r="675" s="158" customFormat="1" customHeight="1" spans="2:2">
      <c r="B675" s="164"/>
    </row>
    <row r="676" s="158" customFormat="1" customHeight="1" spans="2:2">
      <c r="B676" s="164"/>
    </row>
    <row r="677" s="158" customFormat="1" customHeight="1" spans="2:2">
      <c r="B677" s="164"/>
    </row>
    <row r="678" s="158" customFormat="1" customHeight="1" spans="2:2">
      <c r="B678" s="164"/>
    </row>
    <row r="679" s="158" customFormat="1" customHeight="1" spans="2:2">
      <c r="B679" s="164"/>
    </row>
    <row r="680" s="158" customFormat="1" customHeight="1" spans="2:2">
      <c r="B680" s="164"/>
    </row>
    <row r="681" s="158" customFormat="1" customHeight="1" spans="2:2">
      <c r="B681" s="164"/>
    </row>
    <row r="682" s="158" customFormat="1" customHeight="1" spans="2:2">
      <c r="B682" s="164"/>
    </row>
    <row r="683" s="158" customFormat="1" customHeight="1" spans="2:2">
      <c r="B683" s="164"/>
    </row>
    <row r="684" s="158" customFormat="1" customHeight="1" spans="2:2">
      <c r="B684" s="164"/>
    </row>
    <row r="685" s="158" customFormat="1" customHeight="1" spans="2:2">
      <c r="B685" s="164"/>
    </row>
    <row r="686" s="158" customFormat="1" customHeight="1" spans="2:2">
      <c r="B686" s="164"/>
    </row>
    <row r="687" s="158" customFormat="1" customHeight="1" spans="2:2">
      <c r="B687" s="164"/>
    </row>
    <row r="688" s="158" customFormat="1" customHeight="1" spans="2:2">
      <c r="B688" s="164"/>
    </row>
    <row r="689" s="158" customFormat="1" customHeight="1" spans="2:2">
      <c r="B689" s="164"/>
    </row>
    <row r="690" s="158" customFormat="1" customHeight="1" spans="2:2">
      <c r="B690" s="164"/>
    </row>
    <row r="691" s="158" customFormat="1" customHeight="1" spans="2:2">
      <c r="B691" s="164"/>
    </row>
    <row r="692" s="158" customFormat="1" customHeight="1" spans="2:2">
      <c r="B692" s="164"/>
    </row>
    <row r="693" s="158" customFormat="1" customHeight="1" spans="2:2">
      <c r="B693" s="164"/>
    </row>
    <row r="694" s="158" customFormat="1" customHeight="1" spans="2:2">
      <c r="B694" s="164"/>
    </row>
    <row r="695" s="158" customFormat="1" customHeight="1" spans="2:2">
      <c r="B695" s="164"/>
    </row>
    <row r="696" s="158" customFormat="1" customHeight="1" spans="2:2">
      <c r="B696" s="164"/>
    </row>
    <row r="697" s="158" customFormat="1" customHeight="1" spans="2:2">
      <c r="B697" s="164"/>
    </row>
    <row r="698" s="158" customFormat="1" customHeight="1" spans="2:2">
      <c r="B698" s="164"/>
    </row>
    <row r="699" s="158" customFormat="1" customHeight="1" spans="2:2">
      <c r="B699" s="164"/>
    </row>
    <row r="700" s="158" customFormat="1" customHeight="1" spans="2:2">
      <c r="B700" s="164"/>
    </row>
    <row r="701" s="158" customFormat="1" customHeight="1" spans="2:2">
      <c r="B701" s="164"/>
    </row>
    <row r="702" s="158" customFormat="1" customHeight="1" spans="2:2">
      <c r="B702" s="164"/>
    </row>
    <row r="703" s="158" customFormat="1" customHeight="1" spans="2:2">
      <c r="B703" s="164"/>
    </row>
    <row r="704" s="158" customFormat="1" customHeight="1" spans="2:2">
      <c r="B704" s="164"/>
    </row>
    <row r="705" s="158" customFormat="1" customHeight="1" spans="2:2">
      <c r="B705" s="164"/>
    </row>
    <row r="706" s="158" customFormat="1" customHeight="1" spans="2:2">
      <c r="B706" s="164"/>
    </row>
    <row r="707" s="158" customFormat="1" customHeight="1" spans="2:2">
      <c r="B707" s="164"/>
    </row>
    <row r="708" s="158" customFormat="1" customHeight="1" spans="2:2">
      <c r="B708" s="164"/>
    </row>
    <row r="709" s="158" customFormat="1" customHeight="1" spans="2:2">
      <c r="B709" s="164"/>
    </row>
    <row r="710" s="158" customFormat="1" customHeight="1" spans="2:2">
      <c r="B710" s="164"/>
    </row>
    <row r="711" s="158" customFormat="1" customHeight="1" spans="2:2">
      <c r="B711" s="164"/>
    </row>
    <row r="712" s="158" customFormat="1" customHeight="1" spans="2:2">
      <c r="B712" s="164"/>
    </row>
    <row r="713" s="158" customFormat="1" customHeight="1" spans="2:2">
      <c r="B713" s="164"/>
    </row>
    <row r="714" s="158" customFormat="1" customHeight="1" spans="2:2">
      <c r="B714" s="164"/>
    </row>
    <row r="715" s="158" customFormat="1" customHeight="1" spans="2:2">
      <c r="B715" s="164"/>
    </row>
    <row r="716" s="158" customFormat="1" customHeight="1" spans="2:2">
      <c r="B716" s="164"/>
    </row>
    <row r="717" s="158" customFormat="1" customHeight="1" spans="2:2">
      <c r="B717" s="164"/>
    </row>
    <row r="718" s="158" customFormat="1" customHeight="1" spans="2:2">
      <c r="B718" s="164"/>
    </row>
    <row r="719" s="158" customFormat="1" customHeight="1" spans="2:2">
      <c r="B719" s="164"/>
    </row>
    <row r="720" s="158" customFormat="1" customHeight="1" spans="2:2">
      <c r="B720" s="164"/>
    </row>
    <row r="721" s="158" customFormat="1" customHeight="1" spans="2:2">
      <c r="B721" s="164"/>
    </row>
    <row r="722" s="158" customFormat="1" customHeight="1" spans="2:2">
      <c r="B722" s="164"/>
    </row>
    <row r="723" s="158" customFormat="1" customHeight="1" spans="2:2">
      <c r="B723" s="164"/>
    </row>
    <row r="724" s="158" customFormat="1" customHeight="1" spans="2:2">
      <c r="B724" s="164"/>
    </row>
    <row r="725" s="158" customFormat="1" customHeight="1" spans="2:2">
      <c r="B725" s="164"/>
    </row>
    <row r="726" s="158" customFormat="1" customHeight="1" spans="2:2">
      <c r="B726" s="164"/>
    </row>
    <row r="727" s="158" customFormat="1" customHeight="1" spans="2:2">
      <c r="B727" s="164"/>
    </row>
    <row r="728" s="158" customFormat="1" customHeight="1" spans="2:2">
      <c r="B728" s="164"/>
    </row>
    <row r="729" s="158" customFormat="1" customHeight="1" spans="2:2">
      <c r="B729" s="164"/>
    </row>
    <row r="730" s="158" customFormat="1" customHeight="1" spans="2:2">
      <c r="B730" s="164"/>
    </row>
    <row r="731" s="158" customFormat="1" customHeight="1" spans="2:2">
      <c r="B731" s="164"/>
    </row>
    <row r="732" s="158" customFormat="1" customHeight="1" spans="2:2">
      <c r="B732" s="164"/>
    </row>
    <row r="733" s="158" customFormat="1" customHeight="1" spans="2:2">
      <c r="B733" s="164"/>
    </row>
    <row r="734" s="158" customFormat="1" customHeight="1" spans="2:2">
      <c r="B734" s="164"/>
    </row>
    <row r="735" s="158" customFormat="1" customHeight="1" spans="2:2">
      <c r="B735" s="164"/>
    </row>
    <row r="736" s="158" customFormat="1" customHeight="1" spans="2:2">
      <c r="B736" s="164"/>
    </row>
    <row r="737" s="158" customFormat="1" customHeight="1" spans="2:2">
      <c r="B737" s="164"/>
    </row>
    <row r="738" s="158" customFormat="1" customHeight="1" spans="2:2">
      <c r="B738" s="164"/>
    </row>
    <row r="739" s="158" customFormat="1" customHeight="1" spans="2:2">
      <c r="B739" s="164"/>
    </row>
    <row r="740" s="158" customFormat="1" customHeight="1" spans="2:2">
      <c r="B740" s="164"/>
    </row>
    <row r="741" s="158" customFormat="1" customHeight="1" spans="2:2">
      <c r="B741" s="164"/>
    </row>
    <row r="742" s="158" customFormat="1" customHeight="1" spans="2:2">
      <c r="B742" s="164"/>
    </row>
    <row r="743" s="158" customFormat="1" customHeight="1" spans="2:2">
      <c r="B743" s="164"/>
    </row>
    <row r="744" s="158" customFormat="1" customHeight="1" spans="2:2">
      <c r="B744" s="164"/>
    </row>
    <row r="745" s="158" customFormat="1" customHeight="1" spans="2:2">
      <c r="B745" s="164"/>
    </row>
    <row r="746" s="158" customFormat="1" customHeight="1" spans="2:2">
      <c r="B746" s="164"/>
    </row>
    <row r="747" s="158" customFormat="1" customHeight="1" spans="2:2">
      <c r="B747" s="164"/>
    </row>
    <row r="748" s="158" customFormat="1" customHeight="1" spans="2:2">
      <c r="B748" s="164"/>
    </row>
    <row r="749" s="158" customFormat="1" customHeight="1" spans="2:2">
      <c r="B749" s="164"/>
    </row>
    <row r="750" s="158" customFormat="1" customHeight="1" spans="2:2">
      <c r="B750" s="164"/>
    </row>
    <row r="751" s="158" customFormat="1" customHeight="1" spans="2:2">
      <c r="B751" s="164"/>
    </row>
    <row r="752" s="158" customFormat="1" customHeight="1" spans="2:2">
      <c r="B752" s="164"/>
    </row>
    <row r="753" s="158" customFormat="1" customHeight="1" spans="2:2">
      <c r="B753" s="164"/>
    </row>
    <row r="754" s="158" customFormat="1" customHeight="1" spans="2:2">
      <c r="B754" s="164"/>
    </row>
    <row r="755" s="158" customFormat="1" customHeight="1" spans="2:2">
      <c r="B755" s="164"/>
    </row>
    <row r="756" s="158" customFormat="1" customHeight="1" spans="2:2">
      <c r="B756" s="164"/>
    </row>
    <row r="757" s="158" customFormat="1" customHeight="1" spans="2:2">
      <c r="B757" s="164"/>
    </row>
    <row r="758" s="158" customFormat="1" customHeight="1" spans="2:2">
      <c r="B758" s="164"/>
    </row>
    <row r="759" s="158" customFormat="1" customHeight="1" spans="2:2">
      <c r="B759" s="164"/>
    </row>
    <row r="760" s="158" customFormat="1" customHeight="1" spans="2:2">
      <c r="B760" s="164"/>
    </row>
    <row r="761" s="158" customFormat="1" customHeight="1" spans="2:2">
      <c r="B761" s="164"/>
    </row>
    <row r="762" s="158" customFormat="1" customHeight="1" spans="2:2">
      <c r="B762" s="164"/>
    </row>
    <row r="763" s="158" customFormat="1" customHeight="1" spans="2:2">
      <c r="B763" s="164"/>
    </row>
    <row r="764" s="158" customFormat="1" customHeight="1" spans="2:2">
      <c r="B764" s="164"/>
    </row>
    <row r="765" s="158" customFormat="1" customHeight="1" spans="2:2">
      <c r="B765" s="164"/>
    </row>
    <row r="766" s="158" customFormat="1" customHeight="1" spans="2:2">
      <c r="B766" s="164"/>
    </row>
    <row r="767" s="158" customFormat="1" customHeight="1" spans="2:2">
      <c r="B767" s="164"/>
    </row>
    <row r="768" s="158" customFormat="1" customHeight="1" spans="2:2">
      <c r="B768" s="164"/>
    </row>
    <row r="769" s="158" customFormat="1" customHeight="1" spans="2:2">
      <c r="B769" s="164"/>
    </row>
    <row r="770" s="158" customFormat="1" customHeight="1" spans="2:2">
      <c r="B770" s="164"/>
    </row>
    <row r="771" s="158" customFormat="1" customHeight="1" spans="2:2">
      <c r="B771" s="164"/>
    </row>
    <row r="772" s="158" customFormat="1" customHeight="1" spans="2:2">
      <c r="B772" s="164"/>
    </row>
    <row r="773" s="158" customFormat="1" customHeight="1" spans="2:2">
      <c r="B773" s="164"/>
    </row>
    <row r="774" s="158" customFormat="1" customHeight="1" spans="2:2">
      <c r="B774" s="164"/>
    </row>
    <row r="775" s="158" customFormat="1" customHeight="1" spans="2:2">
      <c r="B775" s="164"/>
    </row>
    <row r="776" s="158" customFormat="1" customHeight="1" spans="2:2">
      <c r="B776" s="164"/>
    </row>
    <row r="777" s="158" customFormat="1" customHeight="1" spans="2:2">
      <c r="B777" s="164"/>
    </row>
    <row r="778" s="158" customFormat="1" customHeight="1" spans="2:2">
      <c r="B778" s="164"/>
    </row>
    <row r="779" s="158" customFormat="1" customHeight="1" spans="2:2">
      <c r="B779" s="164"/>
    </row>
    <row r="780" s="158" customFormat="1" customHeight="1" spans="2:2">
      <c r="B780" s="164"/>
    </row>
    <row r="781" s="158" customFormat="1" customHeight="1" spans="2:2">
      <c r="B781" s="164"/>
    </row>
    <row r="782" s="158" customFormat="1" customHeight="1" spans="2:2">
      <c r="B782" s="164"/>
    </row>
    <row r="783" s="158" customFormat="1" customHeight="1" spans="2:2">
      <c r="B783" s="164"/>
    </row>
    <row r="784" s="158" customFormat="1" customHeight="1" spans="2:2">
      <c r="B784" s="164"/>
    </row>
    <row r="785" s="158" customFormat="1" customHeight="1" spans="2:2">
      <c r="B785" s="164"/>
    </row>
    <row r="786" s="158" customFormat="1" customHeight="1" spans="2:2">
      <c r="B786" s="164"/>
    </row>
    <row r="787" s="158" customFormat="1" customHeight="1" spans="2:2">
      <c r="B787" s="164"/>
    </row>
    <row r="788" s="158" customFormat="1" customHeight="1" spans="2:2">
      <c r="B788" s="164"/>
    </row>
    <row r="789" s="158" customFormat="1" customHeight="1" spans="2:2">
      <c r="B789" s="164"/>
    </row>
    <row r="790" s="158" customFormat="1" customHeight="1" spans="2:2">
      <c r="B790" s="164"/>
    </row>
    <row r="791" s="158" customFormat="1" customHeight="1" spans="2:2">
      <c r="B791" s="164"/>
    </row>
    <row r="792" s="158" customFormat="1" customHeight="1" spans="2:2">
      <c r="B792" s="164"/>
    </row>
    <row r="793" s="158" customFormat="1" customHeight="1" spans="2:2">
      <c r="B793" s="164"/>
    </row>
    <row r="794" s="158" customFormat="1" customHeight="1" spans="2:2">
      <c r="B794" s="164"/>
    </row>
    <row r="795" s="158" customFormat="1" customHeight="1" spans="2:2">
      <c r="B795" s="164"/>
    </row>
    <row r="796" s="158" customFormat="1" customHeight="1" spans="2:2">
      <c r="B796" s="164"/>
    </row>
    <row r="797" s="158" customFormat="1" customHeight="1" spans="2:2">
      <c r="B797" s="164"/>
    </row>
    <row r="798" s="158" customFormat="1" customHeight="1" spans="2:2">
      <c r="B798" s="164"/>
    </row>
    <row r="799" s="158" customFormat="1" customHeight="1" spans="2:2">
      <c r="B799" s="164"/>
    </row>
    <row r="800" s="158" customFormat="1" customHeight="1" spans="2:2">
      <c r="B800" s="164"/>
    </row>
    <row r="801" s="158" customFormat="1" customHeight="1" spans="2:2">
      <c r="B801" s="164"/>
    </row>
    <row r="802" s="158" customFormat="1" customHeight="1" spans="2:2">
      <c r="B802" s="164"/>
    </row>
    <row r="803" s="158" customFormat="1" customHeight="1" spans="2:2">
      <c r="B803" s="164"/>
    </row>
    <row r="804" s="158" customFormat="1" customHeight="1" spans="2:2">
      <c r="B804" s="164"/>
    </row>
    <row r="805" s="158" customFormat="1" customHeight="1" spans="2:2">
      <c r="B805" s="164"/>
    </row>
    <row r="806" s="158" customFormat="1" customHeight="1" spans="2:2">
      <c r="B806" s="164"/>
    </row>
    <row r="807" s="158" customFormat="1" customHeight="1" spans="2:2">
      <c r="B807" s="164"/>
    </row>
    <row r="808" s="158" customFormat="1" customHeight="1" spans="2:2">
      <c r="B808" s="164"/>
    </row>
    <row r="809" s="158" customFormat="1" customHeight="1" spans="2:2">
      <c r="B809" s="164"/>
    </row>
    <row r="810" s="158" customFormat="1" customHeight="1" spans="2:2">
      <c r="B810" s="164"/>
    </row>
    <row r="811" s="158" customFormat="1" customHeight="1" spans="2:2">
      <c r="B811" s="164"/>
    </row>
    <row r="812" s="158" customFormat="1" customHeight="1" spans="2:2">
      <c r="B812" s="164"/>
    </row>
    <row r="813" s="158" customFormat="1" customHeight="1" spans="2:2">
      <c r="B813" s="164"/>
    </row>
    <row r="814" s="158" customFormat="1" customHeight="1" spans="2:2">
      <c r="B814" s="164"/>
    </row>
    <row r="815" s="158" customFormat="1" customHeight="1" spans="2:2">
      <c r="B815" s="164"/>
    </row>
    <row r="816" s="158" customFormat="1" customHeight="1" spans="2:2">
      <c r="B816" s="164"/>
    </row>
    <row r="817" s="158" customFormat="1" customHeight="1" spans="2:2">
      <c r="B817" s="164"/>
    </row>
    <row r="818" s="158" customFormat="1" customHeight="1" spans="2:2">
      <c r="B818" s="164"/>
    </row>
    <row r="819" s="158" customFormat="1" customHeight="1" spans="2:2">
      <c r="B819" s="164"/>
    </row>
    <row r="820" s="158" customFormat="1" customHeight="1" spans="2:2">
      <c r="B820" s="164"/>
    </row>
    <row r="821" s="158" customFormat="1" customHeight="1" spans="2:2">
      <c r="B821" s="164"/>
    </row>
    <row r="822" s="158" customFormat="1" customHeight="1" spans="2:2">
      <c r="B822" s="164"/>
    </row>
    <row r="823" s="158" customFormat="1" customHeight="1" spans="2:2">
      <c r="B823" s="164"/>
    </row>
    <row r="824" s="158" customFormat="1" customHeight="1" spans="2:2">
      <c r="B824" s="164"/>
    </row>
    <row r="825" s="158" customFormat="1" customHeight="1" spans="2:2">
      <c r="B825" s="164"/>
    </row>
    <row r="826" s="158" customFormat="1" customHeight="1" spans="2:2">
      <c r="B826" s="164"/>
    </row>
    <row r="827" s="158" customFormat="1" customHeight="1" spans="2:2">
      <c r="B827" s="164"/>
    </row>
    <row r="828" s="158" customFormat="1" customHeight="1" spans="2:2">
      <c r="B828" s="164"/>
    </row>
    <row r="829" s="158" customFormat="1" customHeight="1" spans="2:2">
      <c r="B829" s="164"/>
    </row>
    <row r="830" s="158" customFormat="1" customHeight="1" spans="2:2">
      <c r="B830" s="164"/>
    </row>
    <row r="831" s="158" customFormat="1" customHeight="1" spans="2:2">
      <c r="B831" s="164"/>
    </row>
    <row r="832" s="158" customFormat="1" customHeight="1" spans="2:2">
      <c r="B832" s="164"/>
    </row>
    <row r="833" s="158" customFormat="1" customHeight="1" spans="2:2">
      <c r="B833" s="164"/>
    </row>
    <row r="834" s="158" customFormat="1" customHeight="1" spans="2:2">
      <c r="B834" s="164"/>
    </row>
    <row r="835" s="158" customFormat="1" customHeight="1" spans="2:2">
      <c r="B835" s="164"/>
    </row>
    <row r="836" s="158" customFormat="1" customHeight="1" spans="2:2">
      <c r="B836" s="164"/>
    </row>
    <row r="837" s="158" customFormat="1" customHeight="1" spans="2:2">
      <c r="B837" s="164"/>
    </row>
    <row r="838" s="158" customFormat="1" customHeight="1" spans="2:2">
      <c r="B838" s="164"/>
    </row>
    <row r="839" s="158" customFormat="1" customHeight="1" spans="2:2">
      <c r="B839" s="164"/>
    </row>
    <row r="840" s="158" customFormat="1" customHeight="1" spans="2:2">
      <c r="B840" s="164"/>
    </row>
    <row r="841" s="158" customFormat="1" customHeight="1" spans="2:2">
      <c r="B841" s="164"/>
    </row>
    <row r="842" s="158" customFormat="1" customHeight="1" spans="2:2">
      <c r="B842" s="164"/>
    </row>
    <row r="843" s="158" customFormat="1" customHeight="1" spans="2:2">
      <c r="B843" s="164"/>
    </row>
    <row r="844" s="158" customFormat="1" customHeight="1" spans="2:2">
      <c r="B844" s="164"/>
    </row>
    <row r="845" s="158" customFormat="1" customHeight="1" spans="2:2">
      <c r="B845" s="164"/>
    </row>
    <row r="846" s="158" customFormat="1" customHeight="1" spans="2:2">
      <c r="B846" s="164"/>
    </row>
    <row r="847" s="158" customFormat="1" customHeight="1" spans="2:2">
      <c r="B847" s="164"/>
    </row>
    <row r="848" s="158" customFormat="1" customHeight="1" spans="2:2">
      <c r="B848" s="164"/>
    </row>
    <row r="849" s="158" customFormat="1" customHeight="1" spans="2:2">
      <c r="B849" s="164"/>
    </row>
    <row r="850" s="158" customFormat="1" customHeight="1" spans="2:2">
      <c r="B850" s="164"/>
    </row>
    <row r="851" s="158" customFormat="1" customHeight="1" spans="2:2">
      <c r="B851" s="164"/>
    </row>
    <row r="852" s="158" customFormat="1" customHeight="1" spans="2:2">
      <c r="B852" s="164"/>
    </row>
    <row r="853" s="158" customFormat="1" customHeight="1" spans="2:2">
      <c r="B853" s="164"/>
    </row>
    <row r="854" s="158" customFormat="1" customHeight="1" spans="2:2">
      <c r="B854" s="164"/>
    </row>
    <row r="855" s="158" customFormat="1" customHeight="1" spans="2:2">
      <c r="B855" s="164"/>
    </row>
    <row r="856" s="158" customFormat="1" customHeight="1" spans="2:2">
      <c r="B856" s="164"/>
    </row>
    <row r="857" s="158" customFormat="1" customHeight="1" spans="2:2">
      <c r="B857" s="164"/>
    </row>
    <row r="858" s="158" customFormat="1" customHeight="1" spans="2:2">
      <c r="B858" s="164"/>
    </row>
    <row r="859" s="158" customFormat="1" customHeight="1" spans="2:2">
      <c r="B859" s="164"/>
    </row>
    <row r="860" s="158" customFormat="1" customHeight="1" spans="2:2">
      <c r="B860" s="164"/>
    </row>
    <row r="861" s="158" customFormat="1" customHeight="1" spans="2:2">
      <c r="B861" s="164"/>
    </row>
    <row r="862" s="158" customFormat="1" customHeight="1" spans="2:2">
      <c r="B862" s="164"/>
    </row>
    <row r="863" s="158" customFormat="1" customHeight="1" spans="2:2">
      <c r="B863" s="164"/>
    </row>
    <row r="864" s="158" customFormat="1" customHeight="1" spans="2:2">
      <c r="B864" s="164"/>
    </row>
    <row r="865" s="158" customFormat="1" customHeight="1" spans="2:2">
      <c r="B865" s="164"/>
    </row>
    <row r="866" s="158" customFormat="1" customHeight="1" spans="2:2">
      <c r="B866" s="164"/>
    </row>
    <row r="867" s="158" customFormat="1" customHeight="1" spans="2:2">
      <c r="B867" s="164"/>
    </row>
    <row r="868" s="158" customFormat="1" customHeight="1" spans="2:2">
      <c r="B868" s="164"/>
    </row>
    <row r="869" s="158" customFormat="1" customHeight="1" spans="2:2">
      <c r="B869" s="164"/>
    </row>
    <row r="870" s="158" customFormat="1" customHeight="1" spans="2:2">
      <c r="B870" s="164"/>
    </row>
    <row r="871" s="158" customFormat="1" customHeight="1" spans="2:2">
      <c r="B871" s="164"/>
    </row>
    <row r="872" s="158" customFormat="1" customHeight="1" spans="2:2">
      <c r="B872" s="164"/>
    </row>
    <row r="873" s="158" customFormat="1" customHeight="1" spans="2:2">
      <c r="B873" s="164"/>
    </row>
    <row r="874" s="158" customFormat="1" customHeight="1" spans="2:2">
      <c r="B874" s="164"/>
    </row>
    <row r="875" s="158" customFormat="1" customHeight="1" spans="2:2">
      <c r="B875" s="164"/>
    </row>
    <row r="876" s="158" customFormat="1" customHeight="1" spans="2:2">
      <c r="B876" s="164"/>
    </row>
    <row r="877" s="158" customFormat="1" customHeight="1" spans="2:2">
      <c r="B877" s="164"/>
    </row>
    <row r="878" s="158" customFormat="1" customHeight="1" spans="2:2">
      <c r="B878" s="164"/>
    </row>
    <row r="879" s="158" customFormat="1" customHeight="1" spans="2:2">
      <c r="B879" s="164"/>
    </row>
    <row r="880" s="158" customFormat="1" customHeight="1" spans="2:2">
      <c r="B880" s="164"/>
    </row>
    <row r="881" s="158" customFormat="1" customHeight="1" spans="2:2">
      <c r="B881" s="164"/>
    </row>
    <row r="882" s="158" customFormat="1" customHeight="1" spans="2:2">
      <c r="B882" s="164"/>
    </row>
    <row r="883" s="158" customFormat="1" customHeight="1" spans="2:2">
      <c r="B883" s="164"/>
    </row>
    <row r="884" s="158" customFormat="1" customHeight="1" spans="2:2">
      <c r="B884" s="164"/>
    </row>
    <row r="885" s="158" customFormat="1" customHeight="1" spans="2:2">
      <c r="B885" s="164"/>
    </row>
    <row r="886" s="158" customFormat="1" customHeight="1" spans="2:2">
      <c r="B886" s="164"/>
    </row>
    <row r="887" s="158" customFormat="1" customHeight="1" spans="2:2">
      <c r="B887" s="164"/>
    </row>
    <row r="888" s="158" customFormat="1" customHeight="1" spans="2:2">
      <c r="B888" s="164"/>
    </row>
    <row r="889" s="158" customFormat="1" customHeight="1" spans="2:2">
      <c r="B889" s="164"/>
    </row>
    <row r="890" s="158" customFormat="1" customHeight="1" spans="2:2">
      <c r="B890" s="164"/>
    </row>
    <row r="891" s="158" customFormat="1" customHeight="1" spans="2:2">
      <c r="B891" s="164"/>
    </row>
    <row r="892" s="158" customFormat="1" customHeight="1" spans="2:2">
      <c r="B892" s="164"/>
    </row>
    <row r="893" s="158" customFormat="1" customHeight="1" spans="2:2">
      <c r="B893" s="164"/>
    </row>
    <row r="894" s="158" customFormat="1" customHeight="1" spans="2:2">
      <c r="B894" s="164"/>
    </row>
    <row r="895" s="158" customFormat="1" customHeight="1" spans="2:2">
      <c r="B895" s="164"/>
    </row>
    <row r="896" s="158" customFormat="1" customHeight="1" spans="2:2">
      <c r="B896" s="164"/>
    </row>
    <row r="897" s="158" customFormat="1" customHeight="1" spans="2:2">
      <c r="B897" s="164"/>
    </row>
    <row r="898" s="158" customFormat="1" customHeight="1" spans="2:2">
      <c r="B898" s="164"/>
    </row>
    <row r="899" s="158" customFormat="1" customHeight="1" spans="2:2">
      <c r="B899" s="164"/>
    </row>
    <row r="900" s="158" customFormat="1" customHeight="1" spans="2:2">
      <c r="B900" s="164"/>
    </row>
    <row r="901" s="158" customFormat="1" customHeight="1" spans="2:2">
      <c r="B901" s="164"/>
    </row>
    <row r="902" s="158" customFormat="1" customHeight="1" spans="2:2">
      <c r="B902" s="164"/>
    </row>
    <row r="903" s="158" customFormat="1" customHeight="1" spans="2:2">
      <c r="B903" s="164"/>
    </row>
    <row r="904" s="158" customFormat="1" customHeight="1" spans="2:2">
      <c r="B904" s="164"/>
    </row>
    <row r="905" s="158" customFormat="1" customHeight="1" spans="2:2">
      <c r="B905" s="164"/>
    </row>
    <row r="906" s="158" customFormat="1" customHeight="1" spans="2:2">
      <c r="B906" s="164"/>
    </row>
    <row r="907" s="158" customFormat="1" customHeight="1" spans="2:2">
      <c r="B907" s="164"/>
    </row>
    <row r="908" s="158" customFormat="1" customHeight="1" spans="2:2">
      <c r="B908" s="164"/>
    </row>
    <row r="909" s="158" customFormat="1" customHeight="1" spans="2:2">
      <c r="B909" s="164"/>
    </row>
    <row r="910" s="158" customFormat="1" customHeight="1" spans="2:2">
      <c r="B910" s="164"/>
    </row>
    <row r="911" s="158" customFormat="1" customHeight="1" spans="2:2">
      <c r="B911" s="164"/>
    </row>
    <row r="912" s="158" customFormat="1" customHeight="1" spans="2:2">
      <c r="B912" s="164"/>
    </row>
    <row r="913" s="158" customFormat="1" customHeight="1" spans="2:2">
      <c r="B913" s="164"/>
    </row>
    <row r="914" s="158" customFormat="1" customHeight="1" spans="2:2">
      <c r="B914" s="164"/>
    </row>
    <row r="915" s="158" customFormat="1" customHeight="1" spans="2:2">
      <c r="B915" s="164"/>
    </row>
    <row r="916" s="158" customFormat="1" customHeight="1" spans="2:2">
      <c r="B916" s="164"/>
    </row>
    <row r="917" s="158" customFormat="1" customHeight="1" spans="2:2">
      <c r="B917" s="164"/>
    </row>
    <row r="918" s="158" customFormat="1" customHeight="1" spans="2:2">
      <c r="B918" s="164"/>
    </row>
    <row r="919" s="158" customFormat="1" customHeight="1" spans="2:2">
      <c r="B919" s="164"/>
    </row>
    <row r="920" s="158" customFormat="1" customHeight="1" spans="2:2">
      <c r="B920" s="164"/>
    </row>
    <row r="921" s="158" customFormat="1" customHeight="1" spans="2:2">
      <c r="B921" s="164"/>
    </row>
    <row r="922" s="158" customFormat="1" customHeight="1" spans="2:2">
      <c r="B922" s="164"/>
    </row>
    <row r="923" s="158" customFormat="1" customHeight="1" spans="2:2">
      <c r="B923" s="164"/>
    </row>
    <row r="924" s="158" customFormat="1" customHeight="1" spans="2:2">
      <c r="B924" s="164"/>
    </row>
    <row r="925" s="158" customFormat="1" customHeight="1" spans="2:2">
      <c r="B925" s="164"/>
    </row>
    <row r="926" s="158" customFormat="1" customHeight="1" spans="2:2">
      <c r="B926" s="164"/>
    </row>
    <row r="927" s="158" customFormat="1" customHeight="1" spans="2:2">
      <c r="B927" s="164"/>
    </row>
    <row r="928" s="158" customFormat="1" customHeight="1" spans="2:2">
      <c r="B928" s="164"/>
    </row>
    <row r="929" s="158" customFormat="1" customHeight="1" spans="2:2">
      <c r="B929" s="164"/>
    </row>
    <row r="930" s="158" customFormat="1" customHeight="1" spans="2:2">
      <c r="B930" s="164"/>
    </row>
    <row r="931" s="158" customFormat="1" customHeight="1" spans="2:2">
      <c r="B931" s="164"/>
    </row>
    <row r="932" s="158" customFormat="1" customHeight="1" spans="2:2">
      <c r="B932" s="164"/>
    </row>
    <row r="933" s="158" customFormat="1" customHeight="1" spans="2:2">
      <c r="B933" s="164"/>
    </row>
    <row r="934" s="158" customFormat="1" customHeight="1" spans="2:2">
      <c r="B934" s="164"/>
    </row>
    <row r="935" s="158" customFormat="1" customHeight="1" spans="2:2">
      <c r="B935" s="164"/>
    </row>
    <row r="936" s="158" customFormat="1" customHeight="1" spans="2:2">
      <c r="B936" s="164"/>
    </row>
    <row r="937" s="158" customFormat="1" customHeight="1" spans="2:2">
      <c r="B937" s="164"/>
    </row>
    <row r="938" s="158" customFormat="1" customHeight="1" spans="2:2">
      <c r="B938" s="164"/>
    </row>
    <row r="939" s="158" customFormat="1" customHeight="1" spans="2:2">
      <c r="B939" s="164"/>
    </row>
    <row r="940" s="158" customFormat="1" customHeight="1" spans="2:2">
      <c r="B940" s="164"/>
    </row>
    <row r="941" s="158" customFormat="1" customHeight="1" spans="2:2">
      <c r="B941" s="164"/>
    </row>
    <row r="942" s="158" customFormat="1" customHeight="1" spans="2:2">
      <c r="B942" s="164"/>
    </row>
    <row r="943" s="158" customFormat="1" customHeight="1" spans="2:2">
      <c r="B943" s="164"/>
    </row>
    <row r="944" s="158" customFormat="1" customHeight="1" spans="2:2">
      <c r="B944" s="164"/>
    </row>
    <row r="945" s="158" customFormat="1" customHeight="1" spans="2:2">
      <c r="B945" s="164"/>
    </row>
    <row r="946" s="158" customFormat="1" customHeight="1" spans="2:2">
      <c r="B946" s="164"/>
    </row>
    <row r="947" s="158" customFormat="1" customHeight="1" spans="2:2">
      <c r="B947" s="164"/>
    </row>
    <row r="948" s="158" customFormat="1" customHeight="1" spans="2:2">
      <c r="B948" s="164"/>
    </row>
    <row r="949" s="158" customFormat="1" customHeight="1" spans="2:2">
      <c r="B949" s="164"/>
    </row>
    <row r="950" s="158" customFormat="1" customHeight="1" spans="2:2">
      <c r="B950" s="164"/>
    </row>
    <row r="951" s="158" customFormat="1" customHeight="1" spans="2:2">
      <c r="B951" s="164"/>
    </row>
    <row r="952" s="158" customFormat="1" customHeight="1" spans="2:2">
      <c r="B952" s="164"/>
    </row>
    <row r="953" s="158" customFormat="1" customHeight="1" spans="2:2">
      <c r="B953" s="164"/>
    </row>
    <row r="954" s="158" customFormat="1" customHeight="1" spans="2:2">
      <c r="B954" s="164"/>
    </row>
    <row r="955" s="158" customFormat="1" customHeight="1" spans="2:2">
      <c r="B955" s="164"/>
    </row>
    <row r="956" s="158" customFormat="1" customHeight="1" spans="2:2">
      <c r="B956" s="164"/>
    </row>
    <row r="957" s="158" customFormat="1" customHeight="1" spans="2:2">
      <c r="B957" s="164"/>
    </row>
    <row r="958" s="158" customFormat="1" customHeight="1" spans="2:2">
      <c r="B958" s="164"/>
    </row>
    <row r="959" s="158" customFormat="1" customHeight="1" spans="2:2">
      <c r="B959" s="164"/>
    </row>
    <row r="960" s="158" customFormat="1" customHeight="1" spans="2:2">
      <c r="B960" s="164"/>
    </row>
    <row r="961" s="158" customFormat="1" customHeight="1" spans="2:2">
      <c r="B961" s="164"/>
    </row>
    <row r="962" s="158" customFormat="1" customHeight="1" spans="2:2">
      <c r="B962" s="164"/>
    </row>
    <row r="963" s="158" customFormat="1" customHeight="1" spans="2:2">
      <c r="B963" s="164"/>
    </row>
    <row r="964" s="158" customFormat="1" customHeight="1" spans="2:2">
      <c r="B964" s="164"/>
    </row>
    <row r="965" s="158" customFormat="1" customHeight="1" spans="2:2">
      <c r="B965" s="164"/>
    </row>
    <row r="966" s="158" customFormat="1" customHeight="1" spans="2:2">
      <c r="B966" s="164"/>
    </row>
    <row r="967" s="158" customFormat="1" customHeight="1" spans="2:2">
      <c r="B967" s="164"/>
    </row>
    <row r="968" s="158" customFormat="1" customHeight="1" spans="2:2">
      <c r="B968" s="164"/>
    </row>
    <row r="969" s="158" customFormat="1" customHeight="1" spans="2:2">
      <c r="B969" s="164"/>
    </row>
    <row r="970" s="158" customFormat="1" customHeight="1" spans="2:2">
      <c r="B970" s="164"/>
    </row>
    <row r="971" s="158" customFormat="1" customHeight="1" spans="2:2">
      <c r="B971" s="164"/>
    </row>
    <row r="972" s="158" customFormat="1" customHeight="1" spans="2:2">
      <c r="B972" s="164"/>
    </row>
    <row r="973" s="158" customFormat="1" customHeight="1" spans="2:2">
      <c r="B973" s="164"/>
    </row>
    <row r="974" s="158" customFormat="1" customHeight="1" spans="2:2">
      <c r="B974" s="164"/>
    </row>
    <row r="975" s="158" customFormat="1" customHeight="1" spans="2:2">
      <c r="B975" s="164"/>
    </row>
    <row r="976" s="158" customFormat="1" customHeight="1" spans="2:2">
      <c r="B976" s="164"/>
    </row>
    <row r="977" s="158" customFormat="1" customHeight="1" spans="2:2">
      <c r="B977" s="164"/>
    </row>
    <row r="978" s="158" customFormat="1" customHeight="1" spans="2:2">
      <c r="B978" s="164"/>
    </row>
    <row r="979" s="158" customFormat="1" customHeight="1" spans="2:2">
      <c r="B979" s="164"/>
    </row>
    <row r="980" s="158" customFormat="1" customHeight="1" spans="2:2">
      <c r="B980" s="164"/>
    </row>
    <row r="981" s="158" customFormat="1" customHeight="1" spans="2:2">
      <c r="B981" s="164"/>
    </row>
    <row r="982" s="158" customFormat="1" customHeight="1" spans="2:2">
      <c r="B982" s="164"/>
    </row>
    <row r="983" s="158" customFormat="1" customHeight="1" spans="2:2">
      <c r="B983" s="164"/>
    </row>
    <row r="984" s="158" customFormat="1" customHeight="1" spans="2:2">
      <c r="B984" s="164"/>
    </row>
    <row r="985" s="158" customFormat="1" customHeight="1" spans="2:2">
      <c r="B985" s="164"/>
    </row>
    <row r="986" s="158" customFormat="1" customHeight="1" spans="2:2">
      <c r="B986" s="164"/>
    </row>
    <row r="987" s="158" customFormat="1" customHeight="1" spans="2:2">
      <c r="B987" s="164"/>
    </row>
    <row r="988" s="158" customFormat="1" customHeight="1" spans="2:2">
      <c r="B988" s="164"/>
    </row>
    <row r="989" s="158" customFormat="1" customHeight="1" spans="2:2">
      <c r="B989" s="164"/>
    </row>
    <row r="990" s="158" customFormat="1" customHeight="1" spans="2:2">
      <c r="B990" s="164"/>
    </row>
    <row r="991" s="158" customFormat="1" customHeight="1" spans="2:2">
      <c r="B991" s="164"/>
    </row>
    <row r="992" s="158" customFormat="1" customHeight="1" spans="2:2">
      <c r="B992" s="164"/>
    </row>
    <row r="993" s="158" customFormat="1" customHeight="1" spans="2:2">
      <c r="B993" s="164"/>
    </row>
    <row r="994" s="158" customFormat="1" customHeight="1" spans="2:2">
      <c r="B994" s="164"/>
    </row>
    <row r="995" s="158" customFormat="1" customHeight="1" spans="2:2">
      <c r="B995" s="164"/>
    </row>
    <row r="996" s="158" customFormat="1" customHeight="1" spans="2:2">
      <c r="B996" s="164"/>
    </row>
    <row r="997" s="158" customFormat="1" customHeight="1" spans="2:2">
      <c r="B997" s="164"/>
    </row>
    <row r="998" s="158" customFormat="1" customHeight="1" spans="2:2">
      <c r="B998" s="164"/>
    </row>
    <row r="999" s="158" customFormat="1" customHeight="1" spans="2:2">
      <c r="B999" s="164"/>
    </row>
    <row r="1000" s="158" customFormat="1" customHeight="1" spans="2:2">
      <c r="B1000" s="164"/>
    </row>
    <row r="1001" s="158" customFormat="1" customHeight="1" spans="2:2">
      <c r="B1001" s="164"/>
    </row>
  </sheetData>
  <mergeCells count="1">
    <mergeCell ref="A2:B2"/>
  </mergeCells>
  <printOptions horizontalCentered="1"/>
  <pageMargins left="1.10236220472441" right="1.10236220472441" top="1.10236220472441" bottom="1.10236220472441" header="0.511811023622047" footer="0.511811023622047"/>
  <pageSetup paperSize="9" orientation="landscape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C993"/>
  <sheetViews>
    <sheetView showZeros="0"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A1" sqref="A1"/>
    </sheetView>
  </sheetViews>
  <sheetFormatPr defaultColWidth="8.75206611570248" defaultRowHeight="18.75" customHeight="1" outlineLevelCol="2"/>
  <cols>
    <col min="1" max="1" width="38.7520661157025" style="57" customWidth="1"/>
    <col min="2" max="2" width="21.6280991735537" style="57" customWidth="1"/>
    <col min="3" max="3" width="21.504132231405" style="58" customWidth="1"/>
    <col min="4" max="30" width="9" style="57"/>
    <col min="31" max="16384" width="8.75206611570248" style="57"/>
  </cols>
  <sheetData>
    <row r="1" s="51" customFormat="1" ht="20.45" customHeight="1" spans="1:1">
      <c r="A1" s="51" t="s">
        <v>2452</v>
      </c>
    </row>
    <row r="2" s="149" customFormat="1" ht="49.5" customHeight="1" spans="1:1">
      <c r="A2" s="149" t="s">
        <v>2453</v>
      </c>
    </row>
    <row r="3" s="55" customFormat="1" ht="33" customHeight="1" spans="3:3">
      <c r="C3" s="151" t="s">
        <v>2</v>
      </c>
    </row>
    <row r="4" s="150" customFormat="1" ht="33" customHeight="1" spans="1:3">
      <c r="A4" s="152" t="s">
        <v>2454</v>
      </c>
      <c r="B4" s="153" t="s">
        <v>2455</v>
      </c>
      <c r="C4" s="154" t="s">
        <v>2456</v>
      </c>
    </row>
    <row r="5" s="55" customFormat="1" ht="33" customHeight="1" spans="1:3">
      <c r="A5" s="155" t="s">
        <v>2457</v>
      </c>
      <c r="B5" s="70">
        <v>181703</v>
      </c>
      <c r="C5" s="70">
        <v>157641</v>
      </c>
    </row>
    <row r="6" s="55" customFormat="1" ht="36" customHeight="1" spans="1:3">
      <c r="A6" s="72" t="s">
        <v>2458</v>
      </c>
      <c r="B6" s="73"/>
      <c r="C6" s="73"/>
    </row>
    <row r="7" s="55" customFormat="1" ht="36" customHeight="1" spans="1:3">
      <c r="A7" s="73"/>
      <c r="B7" s="73"/>
      <c r="C7" s="73"/>
    </row>
    <row r="8" s="55" customFormat="1" customHeight="1"/>
    <row r="9" s="55" customFormat="1" customHeight="1"/>
    <row r="10" s="55" customFormat="1" customHeight="1"/>
    <row r="11" s="55" customFormat="1" customHeight="1"/>
    <row r="12" s="55" customFormat="1" customHeight="1"/>
    <row r="13" s="55" customFormat="1" customHeight="1"/>
    <row r="14" s="55" customFormat="1" customHeight="1"/>
    <row r="15" s="55" customFormat="1" customHeight="1"/>
    <row r="16" s="55" customFormat="1" customHeight="1"/>
    <row r="17" s="55" customFormat="1" customHeight="1"/>
    <row r="18" s="55" customFormat="1" customHeight="1"/>
    <row r="19" s="55" customFormat="1" customHeight="1"/>
    <row r="20" s="55" customFormat="1" customHeight="1"/>
    <row r="21" s="55" customFormat="1" customHeight="1"/>
    <row r="22" s="55" customFormat="1" customHeight="1"/>
    <row r="23" s="55" customFormat="1" customHeight="1"/>
    <row r="24" s="55" customFormat="1" customHeight="1"/>
    <row r="25" s="55" customFormat="1" customHeight="1"/>
    <row r="26" s="55" customFormat="1" customHeight="1"/>
    <row r="27" s="55" customFormat="1" customHeight="1"/>
    <row r="28" s="55" customFormat="1" customHeight="1"/>
    <row r="29" s="55" customFormat="1" customHeight="1"/>
    <row r="30" s="55" customFormat="1" customHeight="1"/>
    <row r="31" s="55" customFormat="1" customHeight="1"/>
    <row r="32" s="55" customFormat="1" customHeight="1"/>
    <row r="33" s="55" customFormat="1" customHeight="1"/>
    <row r="34" s="55" customFormat="1" customHeight="1"/>
    <row r="35" s="55" customFormat="1" customHeight="1"/>
    <row r="36" s="55" customFormat="1" customHeight="1"/>
    <row r="37" s="55" customFormat="1" customHeight="1"/>
    <row r="38" s="55" customFormat="1" customHeight="1"/>
    <row r="39" s="55" customFormat="1" customHeight="1"/>
    <row r="40" s="55" customFormat="1" customHeight="1"/>
    <row r="41" s="55" customFormat="1" customHeight="1"/>
    <row r="42" s="55" customFormat="1" customHeight="1"/>
    <row r="43" s="55" customFormat="1" customHeight="1"/>
    <row r="44" s="55" customFormat="1" customHeight="1"/>
    <row r="45" s="55" customFormat="1" customHeight="1"/>
    <row r="46" s="55" customFormat="1" customHeight="1"/>
    <row r="47" s="55" customFormat="1" customHeight="1"/>
    <row r="48" s="55" customFormat="1" customHeight="1"/>
    <row r="49" s="55" customFormat="1" customHeight="1"/>
    <row r="50" s="55" customFormat="1" customHeight="1"/>
    <row r="51" s="55" customFormat="1" customHeight="1"/>
    <row r="52" s="55" customFormat="1" customHeight="1"/>
    <row r="53" s="55" customFormat="1" customHeight="1"/>
    <row r="54" s="55" customFormat="1" customHeight="1"/>
    <row r="55" s="55" customFormat="1" customHeight="1"/>
    <row r="56" s="55" customFormat="1" customHeight="1"/>
    <row r="57" s="55" customFormat="1" customHeight="1"/>
    <row r="58" s="55" customFormat="1" customHeight="1"/>
    <row r="59" s="55" customFormat="1" customHeight="1"/>
    <row r="60" s="55" customFormat="1" customHeight="1"/>
    <row r="61" s="55" customFormat="1" customHeight="1"/>
    <row r="62" s="55" customFormat="1" customHeight="1"/>
    <row r="63" s="55" customFormat="1" customHeight="1"/>
    <row r="64" s="55" customFormat="1" customHeight="1"/>
    <row r="65" s="55" customFormat="1" customHeight="1"/>
    <row r="66" s="55" customFormat="1" customHeight="1"/>
    <row r="67" s="55" customFormat="1" customHeight="1"/>
    <row r="68" s="55" customFormat="1" customHeight="1"/>
    <row r="69" s="55" customFormat="1" customHeight="1"/>
    <row r="70" s="55" customFormat="1" customHeight="1"/>
    <row r="71" s="55" customFormat="1" customHeight="1"/>
    <row r="72" s="55" customFormat="1" customHeight="1"/>
    <row r="73" s="55" customFormat="1" customHeight="1"/>
    <row r="74" s="55" customFormat="1" customHeight="1"/>
    <row r="75" s="55" customFormat="1" customHeight="1"/>
    <row r="76" s="55" customFormat="1" customHeight="1"/>
    <row r="77" s="55" customFormat="1" customHeight="1"/>
    <row r="78" s="55" customFormat="1" customHeight="1"/>
    <row r="79" s="55" customFormat="1" customHeight="1"/>
    <row r="80" s="55" customFormat="1" customHeight="1"/>
    <row r="81" s="55" customFormat="1" customHeight="1"/>
    <row r="82" s="55" customFormat="1" customHeight="1"/>
    <row r="83" s="55" customFormat="1" customHeight="1"/>
    <row r="84" s="55" customFormat="1" customHeight="1"/>
    <row r="85" s="55" customFormat="1" customHeight="1"/>
    <row r="86" s="55" customFormat="1" customHeight="1"/>
    <row r="87" s="55" customFormat="1" customHeight="1"/>
    <row r="88" s="55" customFormat="1" customHeight="1"/>
    <row r="89" s="55" customFormat="1" customHeight="1"/>
    <row r="90" s="55" customFormat="1" customHeight="1"/>
    <row r="91" s="55" customFormat="1" customHeight="1"/>
    <row r="92" s="55" customFormat="1" customHeight="1"/>
    <row r="93" s="55" customFormat="1" customHeight="1"/>
    <row r="94" s="55" customFormat="1" customHeight="1"/>
    <row r="95" s="55" customFormat="1" customHeight="1"/>
    <row r="96" s="55" customFormat="1" customHeight="1"/>
    <row r="97" s="55" customFormat="1" customHeight="1"/>
    <row r="98" s="55" customFormat="1" customHeight="1"/>
    <row r="99" s="55" customFormat="1" customHeight="1"/>
    <row r="100" s="55" customFormat="1" customHeight="1"/>
    <row r="101" s="55" customFormat="1" customHeight="1"/>
    <row r="102" s="55" customFormat="1" customHeight="1"/>
    <row r="103" s="55" customFormat="1" customHeight="1"/>
    <row r="104" s="55" customFormat="1" customHeight="1"/>
    <row r="105" s="55" customFormat="1" customHeight="1"/>
    <row r="106" s="55" customFormat="1" customHeight="1"/>
    <row r="107" s="55" customFormat="1" customHeight="1"/>
    <row r="108" s="55" customFormat="1" customHeight="1"/>
    <row r="109" s="55" customFormat="1" customHeight="1"/>
    <row r="110" s="55" customFormat="1" customHeight="1"/>
    <row r="111" s="55" customFormat="1" customHeight="1"/>
    <row r="112" s="55" customFormat="1" customHeight="1"/>
    <row r="113" s="55" customFormat="1" customHeight="1"/>
    <row r="114" s="55" customFormat="1" customHeight="1"/>
    <row r="115" s="55" customFormat="1" customHeight="1"/>
    <row r="116" s="55" customFormat="1" customHeight="1"/>
    <row r="117" s="55" customFormat="1" customHeight="1"/>
    <row r="118" s="55" customFormat="1" customHeight="1"/>
    <row r="119" s="55" customFormat="1" customHeight="1"/>
    <row r="120" s="55" customFormat="1" customHeight="1"/>
    <row r="121" s="55" customFormat="1" customHeight="1"/>
    <row r="122" s="55" customFormat="1" customHeight="1"/>
    <row r="123" s="55" customFormat="1" customHeight="1"/>
    <row r="124" s="55" customFormat="1" customHeight="1"/>
    <row r="125" s="55" customFormat="1" customHeight="1"/>
    <row r="126" s="55" customFormat="1" customHeight="1"/>
    <row r="127" s="55" customFormat="1" customHeight="1"/>
    <row r="128" s="55" customFormat="1" customHeight="1"/>
    <row r="129" s="55" customFormat="1" customHeight="1"/>
    <row r="130" s="55" customFormat="1" customHeight="1"/>
    <row r="131" s="55" customFormat="1" customHeight="1"/>
    <row r="132" s="55" customFormat="1" customHeight="1"/>
    <row r="133" s="55" customFormat="1" customHeight="1"/>
    <row r="134" s="55" customFormat="1" customHeight="1"/>
    <row r="135" s="55" customFormat="1" customHeight="1"/>
    <row r="136" s="55" customFormat="1" customHeight="1"/>
    <row r="137" s="55" customFormat="1" customHeight="1"/>
    <row r="138" s="55" customFormat="1" customHeight="1"/>
    <row r="139" s="55" customFormat="1" customHeight="1"/>
    <row r="140" s="55" customFormat="1" customHeight="1"/>
    <row r="141" s="55" customFormat="1" customHeight="1"/>
    <row r="142" s="55" customFormat="1" customHeight="1"/>
    <row r="143" s="55" customFormat="1" customHeight="1"/>
    <row r="144" s="55" customFormat="1" customHeight="1"/>
    <row r="145" s="55" customFormat="1" customHeight="1"/>
    <row r="146" s="55" customFormat="1" customHeight="1"/>
    <row r="147" s="55" customFormat="1" customHeight="1"/>
    <row r="148" s="55" customFormat="1" customHeight="1"/>
    <row r="149" s="55" customFormat="1" customHeight="1"/>
    <row r="150" s="55" customFormat="1" customHeight="1"/>
    <row r="151" s="55" customFormat="1" customHeight="1"/>
    <row r="152" s="55" customFormat="1" customHeight="1"/>
    <row r="153" s="55" customFormat="1" customHeight="1"/>
    <row r="154" s="55" customFormat="1" customHeight="1"/>
    <row r="155" s="55" customFormat="1" customHeight="1"/>
    <row r="156" s="55" customFormat="1" customHeight="1"/>
    <row r="157" s="55" customFormat="1" customHeight="1"/>
    <row r="158" s="55" customFormat="1" customHeight="1"/>
    <row r="159" s="55" customFormat="1" customHeight="1"/>
    <row r="160" s="55" customFormat="1" customHeight="1"/>
    <row r="161" s="56" customFormat="1" customHeight="1"/>
    <row r="162" s="56" customFormat="1" customHeight="1"/>
    <row r="163" s="56" customFormat="1" customHeight="1"/>
    <row r="164" s="56" customFormat="1" customHeight="1"/>
    <row r="165" s="56" customFormat="1" customHeight="1"/>
    <row r="166" s="56" customFormat="1" customHeight="1"/>
    <row r="167" s="56" customFormat="1" customHeight="1"/>
    <row r="168" s="56" customFormat="1" customHeight="1"/>
    <row r="169" s="56" customFormat="1" customHeight="1"/>
    <row r="170" s="56" customFormat="1" customHeight="1"/>
    <row r="171" s="56" customFormat="1" customHeight="1"/>
    <row r="172" s="56" customFormat="1" customHeight="1"/>
    <row r="173" s="56" customFormat="1" customHeight="1"/>
    <row r="174" s="56" customFormat="1" customHeight="1"/>
    <row r="175" s="56" customFormat="1" customHeight="1"/>
    <row r="176" s="56" customFormat="1" customHeight="1"/>
    <row r="177" s="56" customFormat="1" customHeight="1"/>
    <row r="178" s="56" customFormat="1" customHeight="1"/>
    <row r="179" s="56" customFormat="1" customHeight="1"/>
    <row r="180" s="56" customFormat="1" customHeight="1"/>
    <row r="181" s="56" customFormat="1" customHeight="1"/>
    <row r="182" s="56" customFormat="1" customHeight="1"/>
    <row r="183" s="56" customFormat="1" customHeight="1"/>
    <row r="184" s="56" customFormat="1" customHeight="1"/>
    <row r="185" s="56" customFormat="1" customHeight="1"/>
    <row r="186" s="56" customFormat="1" customHeight="1"/>
    <row r="187" s="56" customFormat="1" customHeight="1"/>
    <row r="188" s="56" customFormat="1" customHeight="1"/>
    <row r="189" s="56" customFormat="1" customHeight="1"/>
    <row r="190" s="56" customFormat="1" customHeight="1"/>
    <row r="191" s="56" customFormat="1" customHeight="1"/>
    <row r="192" s="56" customFormat="1" customHeight="1"/>
    <row r="193" s="56" customFormat="1" customHeight="1"/>
    <row r="194" s="56" customFormat="1" customHeight="1"/>
    <row r="195" s="56" customFormat="1" customHeight="1"/>
    <row r="196" s="56" customFormat="1" customHeight="1"/>
    <row r="197" s="56" customFormat="1" customHeight="1"/>
    <row r="198" s="56" customFormat="1" customHeight="1"/>
    <row r="199" s="56" customFormat="1" customHeight="1"/>
    <row r="200" s="56" customFormat="1" customHeight="1"/>
    <row r="201" s="56" customFormat="1" customHeight="1"/>
    <row r="202" s="56" customFormat="1" customHeight="1"/>
    <row r="203" s="56" customFormat="1" customHeight="1"/>
    <row r="204" s="56" customFormat="1" customHeight="1"/>
    <row r="205" s="56" customFormat="1" customHeight="1"/>
    <row r="206" s="56" customFormat="1" customHeight="1"/>
    <row r="207" s="56" customFormat="1" customHeight="1"/>
    <row r="208" s="56" customFormat="1" customHeight="1"/>
    <row r="209" s="56" customFormat="1" customHeight="1"/>
    <row r="210" s="56" customFormat="1" customHeight="1"/>
    <row r="211" s="56" customFormat="1" customHeight="1"/>
    <row r="212" s="56" customFormat="1" customHeight="1"/>
    <row r="213" s="56" customFormat="1" customHeight="1"/>
    <row r="214" s="56" customFormat="1" customHeight="1"/>
    <row r="215" s="56" customFormat="1" customHeight="1"/>
    <row r="216" s="56" customFormat="1" customHeight="1"/>
    <row r="217" s="56" customFormat="1" customHeight="1"/>
    <row r="218" s="56" customFormat="1" customHeight="1"/>
    <row r="219" s="56" customFormat="1" customHeight="1"/>
    <row r="220" s="56" customFormat="1" customHeight="1"/>
    <row r="221" s="56" customFormat="1" customHeight="1"/>
    <row r="222" s="56" customFormat="1" customHeight="1"/>
    <row r="223" s="56" customFormat="1" customHeight="1"/>
    <row r="224" s="56" customFormat="1" customHeight="1"/>
    <row r="225" s="56" customFormat="1" customHeight="1"/>
    <row r="226" s="56" customFormat="1" customHeight="1"/>
    <row r="227" s="56" customFormat="1" customHeight="1"/>
    <row r="228" s="56" customFormat="1" customHeight="1"/>
    <row r="229" s="56" customFormat="1" customHeight="1"/>
    <row r="230" s="56" customFormat="1" customHeight="1"/>
    <row r="231" s="56" customFormat="1" customHeight="1"/>
    <row r="232" s="56" customFormat="1" customHeight="1"/>
    <row r="233" s="56" customFormat="1" customHeight="1"/>
    <row r="234" s="56" customFormat="1" customHeight="1"/>
    <row r="235" s="56" customFormat="1" customHeight="1"/>
    <row r="236" s="56" customFormat="1" customHeight="1"/>
    <row r="237" s="56" customFormat="1" customHeight="1"/>
    <row r="238" s="56" customFormat="1" customHeight="1"/>
    <row r="239" s="56" customFormat="1" customHeight="1"/>
    <row r="240" s="56" customFormat="1" customHeight="1"/>
    <row r="241" s="56" customFormat="1" customHeight="1"/>
    <row r="242" s="56" customFormat="1" customHeight="1"/>
    <row r="243" s="56" customFormat="1" customHeight="1"/>
    <row r="244" s="56" customFormat="1" customHeight="1"/>
    <row r="245" s="56" customFormat="1" customHeight="1"/>
    <row r="246" s="56" customFormat="1" customHeight="1"/>
    <row r="247" s="56" customFormat="1" customHeight="1"/>
    <row r="248" s="56" customFormat="1" customHeight="1"/>
    <row r="249" s="56" customFormat="1" customHeight="1"/>
    <row r="250" s="56" customFormat="1" customHeight="1"/>
    <row r="251" s="56" customFormat="1" customHeight="1"/>
    <row r="252" s="56" customFormat="1" customHeight="1"/>
    <row r="253" s="56" customFormat="1" customHeight="1"/>
    <row r="254" s="56" customFormat="1" customHeight="1"/>
    <row r="255" s="56" customFormat="1" customHeight="1"/>
    <row r="256" s="56" customFormat="1" customHeight="1"/>
    <row r="257" s="56" customFormat="1" customHeight="1"/>
    <row r="258" s="56" customFormat="1" customHeight="1"/>
    <row r="259" s="56" customFormat="1" customHeight="1"/>
    <row r="260" s="56" customFormat="1" customHeight="1"/>
    <row r="261" s="56" customFormat="1" customHeight="1"/>
    <row r="262" s="56" customFormat="1" customHeight="1"/>
    <row r="263" s="56" customFormat="1" customHeight="1"/>
    <row r="264" s="56" customFormat="1" customHeight="1"/>
    <row r="265" s="56" customFormat="1" customHeight="1"/>
    <row r="266" s="56" customFormat="1" customHeight="1"/>
    <row r="267" s="56" customFormat="1" customHeight="1"/>
    <row r="268" s="56" customFormat="1" customHeight="1"/>
    <row r="269" s="56" customFormat="1" customHeight="1"/>
    <row r="270" s="56" customFormat="1" customHeight="1"/>
    <row r="271" s="56" customFormat="1" customHeight="1"/>
    <row r="272" s="56" customFormat="1" customHeight="1"/>
    <row r="273" s="56" customFormat="1" customHeight="1"/>
    <row r="274" s="56" customFormat="1" customHeight="1"/>
    <row r="275" s="56" customFormat="1" customHeight="1"/>
    <row r="276" s="56" customFormat="1" customHeight="1"/>
    <row r="277" s="56" customFormat="1" customHeight="1"/>
    <row r="278" s="56" customFormat="1" customHeight="1"/>
    <row r="279" s="56" customFormat="1" customHeight="1"/>
    <row r="280" s="56" customFormat="1" customHeight="1"/>
    <row r="281" s="56" customFormat="1" customHeight="1"/>
    <row r="282" s="56" customFormat="1" customHeight="1"/>
    <row r="283" s="56" customFormat="1" customHeight="1"/>
    <row r="284" s="56" customFormat="1" customHeight="1"/>
    <row r="285" s="56" customFormat="1" customHeight="1"/>
    <row r="286" s="56" customFormat="1" customHeight="1"/>
    <row r="287" s="56" customFormat="1" customHeight="1"/>
    <row r="288" s="56" customFormat="1" customHeight="1"/>
    <row r="289" s="56" customFormat="1" customHeight="1"/>
    <row r="290" s="56" customFormat="1" customHeight="1"/>
    <row r="291" s="56" customFormat="1" customHeight="1"/>
    <row r="292" s="56" customFormat="1" customHeight="1"/>
    <row r="293" s="56" customFormat="1" customHeight="1"/>
    <row r="294" s="56" customFormat="1" customHeight="1"/>
    <row r="295" s="56" customFormat="1" customHeight="1"/>
    <row r="296" s="56" customFormat="1" customHeight="1"/>
    <row r="297" s="56" customFormat="1" customHeight="1"/>
    <row r="298" s="56" customFormat="1" customHeight="1"/>
    <row r="299" s="56" customFormat="1" customHeight="1"/>
    <row r="300" s="56" customFormat="1" customHeight="1"/>
    <row r="301" s="56" customFormat="1" customHeight="1"/>
    <row r="302" s="56" customFormat="1" customHeight="1"/>
    <row r="303" s="56" customFormat="1" customHeight="1"/>
    <row r="304" s="56" customFormat="1" customHeight="1"/>
    <row r="305" s="56" customFormat="1" customHeight="1"/>
    <row r="306" s="56" customFormat="1" customHeight="1"/>
    <row r="307" s="56" customFormat="1" customHeight="1"/>
    <row r="308" s="56" customFormat="1" customHeight="1"/>
    <row r="309" s="56" customFormat="1" customHeight="1"/>
    <row r="310" s="56" customFormat="1" customHeight="1"/>
    <row r="311" s="56" customFormat="1" customHeight="1"/>
    <row r="312" s="56" customFormat="1" customHeight="1"/>
    <row r="313" s="56" customFormat="1" customHeight="1"/>
    <row r="314" s="56" customFormat="1" customHeight="1"/>
    <row r="315" s="56" customFormat="1" customHeight="1"/>
    <row r="316" s="56" customFormat="1" customHeight="1"/>
    <row r="317" s="56" customFormat="1" customHeight="1"/>
    <row r="318" s="56" customFormat="1" customHeight="1"/>
    <row r="319" s="56" customFormat="1" customHeight="1"/>
    <row r="320" s="56" customFormat="1" customHeight="1"/>
    <row r="321" s="56" customFormat="1" customHeight="1"/>
    <row r="322" s="56" customFormat="1" customHeight="1"/>
    <row r="323" s="56" customFormat="1" customHeight="1"/>
    <row r="324" s="56" customFormat="1" customHeight="1"/>
    <row r="325" s="56" customFormat="1" customHeight="1"/>
    <row r="326" s="56" customFormat="1" customHeight="1"/>
    <row r="327" s="56" customFormat="1" customHeight="1"/>
    <row r="328" s="56" customFormat="1" customHeight="1"/>
    <row r="329" s="56" customFormat="1" customHeight="1"/>
    <row r="330" s="56" customFormat="1" customHeight="1"/>
    <row r="331" s="56" customFormat="1" customHeight="1"/>
    <row r="332" s="56" customFormat="1" customHeight="1"/>
    <row r="333" s="56" customFormat="1" customHeight="1"/>
    <row r="334" s="56" customFormat="1" customHeight="1"/>
    <row r="335" s="56" customFormat="1" customHeight="1"/>
    <row r="336" s="56" customFormat="1" customHeight="1"/>
    <row r="337" s="56" customFormat="1" customHeight="1"/>
    <row r="338" s="56" customFormat="1" customHeight="1"/>
    <row r="339" s="56" customFormat="1" customHeight="1"/>
    <row r="340" s="56" customFormat="1" customHeight="1"/>
    <row r="341" s="56" customFormat="1" customHeight="1"/>
    <row r="342" s="56" customFormat="1" customHeight="1"/>
    <row r="343" s="56" customFormat="1" customHeight="1"/>
    <row r="344" s="56" customFormat="1" customHeight="1"/>
    <row r="345" s="56" customFormat="1" customHeight="1"/>
    <row r="346" s="56" customFormat="1" customHeight="1"/>
    <row r="347" s="56" customFormat="1" customHeight="1"/>
    <row r="348" s="56" customFormat="1" customHeight="1"/>
    <row r="349" s="56" customFormat="1" customHeight="1"/>
    <row r="350" s="56" customFormat="1" customHeight="1"/>
    <row r="351" s="56" customFormat="1" customHeight="1"/>
    <row r="352" s="56" customFormat="1" customHeight="1"/>
    <row r="353" s="56" customFormat="1" customHeight="1"/>
    <row r="354" s="56" customFormat="1" customHeight="1"/>
    <row r="355" s="56" customFormat="1" customHeight="1"/>
    <row r="356" s="56" customFormat="1" customHeight="1"/>
    <row r="357" s="56" customFormat="1" customHeight="1"/>
    <row r="358" s="56" customFormat="1" customHeight="1"/>
    <row r="359" s="56" customFormat="1" customHeight="1"/>
    <row r="360" s="56" customFormat="1" customHeight="1"/>
    <row r="361" s="56" customFormat="1" customHeight="1"/>
    <row r="362" s="56" customFormat="1" customHeight="1"/>
    <row r="363" s="56" customFormat="1" customHeight="1"/>
    <row r="364" s="56" customFormat="1" customHeight="1"/>
    <row r="365" s="56" customFormat="1" customHeight="1"/>
    <row r="366" s="56" customFormat="1" customHeight="1"/>
    <row r="367" s="56" customFormat="1" customHeight="1"/>
    <row r="368" s="56" customFormat="1" customHeight="1"/>
    <row r="369" s="56" customFormat="1" customHeight="1"/>
    <row r="370" s="56" customFormat="1" customHeight="1"/>
    <row r="371" s="56" customFormat="1" customHeight="1"/>
    <row r="372" s="56" customFormat="1" customHeight="1"/>
    <row r="373" s="56" customFormat="1" customHeight="1"/>
    <row r="374" s="56" customFormat="1" customHeight="1"/>
    <row r="375" s="56" customFormat="1" customHeight="1"/>
    <row r="376" s="56" customFormat="1" customHeight="1"/>
    <row r="377" s="56" customFormat="1" customHeight="1"/>
    <row r="378" s="56" customFormat="1" customHeight="1"/>
    <row r="379" s="56" customFormat="1" customHeight="1"/>
    <row r="380" s="56" customFormat="1" customHeight="1"/>
    <row r="381" s="56" customFormat="1" customHeight="1"/>
    <row r="382" s="56" customFormat="1" customHeight="1"/>
    <row r="383" s="56" customFormat="1" customHeight="1"/>
    <row r="384" s="56" customFormat="1" customHeight="1"/>
    <row r="385" s="56" customFormat="1" customHeight="1"/>
    <row r="386" s="56" customFormat="1" customHeight="1"/>
    <row r="387" s="56" customFormat="1" customHeight="1"/>
    <row r="388" s="56" customFormat="1" customHeight="1"/>
    <row r="389" s="56" customFormat="1" customHeight="1"/>
    <row r="390" s="56" customFormat="1" customHeight="1"/>
    <row r="391" s="56" customFormat="1" customHeight="1"/>
    <row r="392" s="56" customFormat="1" customHeight="1"/>
    <row r="393" s="56" customFormat="1" customHeight="1"/>
    <row r="394" s="56" customFormat="1" customHeight="1"/>
    <row r="395" s="56" customFormat="1" customHeight="1"/>
    <row r="396" s="56" customFormat="1" customHeight="1"/>
    <row r="397" s="56" customFormat="1" customHeight="1"/>
    <row r="398" s="56" customFormat="1" customHeight="1"/>
    <row r="399" s="56" customFormat="1" customHeight="1"/>
    <row r="400" s="56" customFormat="1" customHeight="1"/>
    <row r="401" s="56" customFormat="1" customHeight="1"/>
    <row r="402" s="56" customFormat="1" customHeight="1"/>
    <row r="403" s="56" customFormat="1" customHeight="1"/>
    <row r="404" s="56" customFormat="1" customHeight="1"/>
    <row r="405" s="56" customFormat="1" customHeight="1"/>
    <row r="406" s="56" customFormat="1" customHeight="1"/>
    <row r="407" s="56" customFormat="1" customHeight="1"/>
    <row r="408" s="56" customFormat="1" customHeight="1"/>
    <row r="409" s="56" customFormat="1" customHeight="1"/>
    <row r="410" s="56" customFormat="1" customHeight="1"/>
    <row r="411" s="56" customFormat="1" customHeight="1"/>
    <row r="412" s="56" customFormat="1" customHeight="1"/>
    <row r="413" s="56" customFormat="1" customHeight="1"/>
    <row r="414" s="56" customFormat="1" customHeight="1"/>
    <row r="415" s="56" customFormat="1" customHeight="1"/>
    <row r="416" s="56" customFormat="1" customHeight="1"/>
    <row r="417" s="56" customFormat="1" customHeight="1"/>
    <row r="418" s="56" customFormat="1" customHeight="1"/>
    <row r="419" s="56" customFormat="1" customHeight="1"/>
    <row r="420" s="56" customFormat="1" customHeight="1"/>
    <row r="421" s="56" customFormat="1" customHeight="1"/>
    <row r="422" s="56" customFormat="1" customHeight="1"/>
    <row r="423" s="56" customFormat="1" customHeight="1"/>
    <row r="424" s="56" customFormat="1" customHeight="1"/>
    <row r="425" s="56" customFormat="1" customHeight="1"/>
    <row r="426" s="56" customFormat="1" customHeight="1"/>
    <row r="427" s="56" customFormat="1" customHeight="1"/>
    <row r="428" s="56" customFormat="1" customHeight="1"/>
    <row r="429" s="56" customFormat="1" customHeight="1"/>
    <row r="430" s="56" customFormat="1" customHeight="1"/>
    <row r="431" s="56" customFormat="1" customHeight="1"/>
    <row r="432" s="56" customFormat="1" customHeight="1"/>
    <row r="433" s="56" customFormat="1" customHeight="1"/>
    <row r="434" s="56" customFormat="1" customHeight="1"/>
    <row r="435" s="56" customFormat="1" customHeight="1"/>
    <row r="436" s="56" customFormat="1" customHeight="1"/>
    <row r="437" s="56" customFormat="1" customHeight="1"/>
    <row r="438" s="56" customFormat="1" customHeight="1"/>
    <row r="439" s="56" customFormat="1" customHeight="1"/>
    <row r="440" s="56" customFormat="1" customHeight="1"/>
    <row r="441" s="56" customFormat="1" customHeight="1"/>
    <row r="442" s="56" customFormat="1" customHeight="1"/>
    <row r="443" s="56" customFormat="1" customHeight="1"/>
    <row r="444" s="56" customFormat="1" customHeight="1"/>
    <row r="445" s="56" customFormat="1" customHeight="1"/>
    <row r="446" s="56" customFormat="1" customHeight="1"/>
    <row r="447" s="56" customFormat="1" customHeight="1"/>
    <row r="448" s="56" customFormat="1" customHeight="1"/>
    <row r="449" s="56" customFormat="1" customHeight="1"/>
    <row r="450" s="56" customFormat="1" customHeight="1"/>
    <row r="451" s="56" customFormat="1" customHeight="1"/>
    <row r="452" s="56" customFormat="1" customHeight="1"/>
    <row r="453" s="56" customFormat="1" customHeight="1"/>
    <row r="454" s="56" customFormat="1" customHeight="1"/>
    <row r="455" s="56" customFormat="1" customHeight="1"/>
    <row r="456" s="56" customFormat="1" customHeight="1"/>
    <row r="457" s="56" customFormat="1" customHeight="1"/>
    <row r="458" s="56" customFormat="1" customHeight="1"/>
    <row r="459" s="56" customFormat="1" customHeight="1"/>
    <row r="460" s="56" customFormat="1" customHeight="1"/>
    <row r="461" s="56" customFormat="1" customHeight="1"/>
    <row r="462" s="56" customFormat="1" customHeight="1"/>
    <row r="463" s="56" customFormat="1" customHeight="1"/>
    <row r="464" s="56" customFormat="1" customHeight="1"/>
    <row r="465" s="56" customFormat="1" customHeight="1"/>
    <row r="466" s="56" customFormat="1" customHeight="1"/>
    <row r="467" s="56" customFormat="1" customHeight="1"/>
    <row r="468" s="56" customFormat="1" customHeight="1"/>
    <row r="469" s="56" customFormat="1" customHeight="1"/>
    <row r="470" s="56" customFormat="1" customHeight="1"/>
    <row r="471" s="56" customFormat="1" customHeight="1"/>
    <row r="472" s="56" customFormat="1" customHeight="1"/>
    <row r="473" s="56" customFormat="1" customHeight="1"/>
    <row r="474" s="56" customFormat="1" customHeight="1"/>
    <row r="475" s="56" customFormat="1" customHeight="1"/>
    <row r="476" s="56" customFormat="1" customHeight="1"/>
    <row r="477" s="56" customFormat="1" customHeight="1"/>
    <row r="478" s="56" customFormat="1" customHeight="1"/>
    <row r="479" s="56" customFormat="1" customHeight="1"/>
    <row r="480" s="56" customFormat="1" customHeight="1"/>
    <row r="481" s="56" customFormat="1" customHeight="1"/>
    <row r="482" s="56" customFormat="1" customHeight="1"/>
    <row r="483" s="56" customFormat="1" customHeight="1"/>
    <row r="484" s="56" customFormat="1" customHeight="1"/>
    <row r="485" s="56" customFormat="1" customHeight="1"/>
    <row r="486" s="56" customFormat="1" customHeight="1"/>
    <row r="487" s="56" customFormat="1" customHeight="1"/>
    <row r="488" s="56" customFormat="1" customHeight="1"/>
    <row r="489" s="56" customFormat="1" customHeight="1"/>
    <row r="490" s="56" customFormat="1" customHeight="1"/>
    <row r="491" s="56" customFormat="1" customHeight="1"/>
    <row r="492" s="56" customFormat="1" customHeight="1"/>
    <row r="493" s="56" customFormat="1" customHeight="1"/>
    <row r="494" s="56" customFormat="1" customHeight="1"/>
    <row r="495" s="56" customFormat="1" customHeight="1"/>
    <row r="496" s="56" customFormat="1" customHeight="1"/>
    <row r="497" s="56" customFormat="1" customHeight="1"/>
    <row r="498" s="56" customFormat="1" customHeight="1"/>
    <row r="499" s="56" customFormat="1" customHeight="1"/>
    <row r="500" s="56" customFormat="1" customHeight="1"/>
    <row r="501" s="56" customFormat="1" customHeight="1"/>
    <row r="502" s="56" customFormat="1" customHeight="1"/>
    <row r="503" s="56" customFormat="1" customHeight="1"/>
    <row r="504" s="56" customFormat="1" customHeight="1"/>
    <row r="505" s="56" customFormat="1" customHeight="1"/>
    <row r="506" s="56" customFormat="1" customHeight="1"/>
    <row r="507" s="56" customFormat="1" customHeight="1"/>
    <row r="508" s="56" customFormat="1" customHeight="1"/>
    <row r="509" s="56" customFormat="1" customHeight="1"/>
    <row r="510" s="56" customFormat="1" customHeight="1"/>
    <row r="511" s="56" customFormat="1" customHeight="1"/>
    <row r="512" s="56" customFormat="1" customHeight="1"/>
    <row r="513" s="56" customFormat="1" customHeight="1"/>
    <row r="514" s="56" customFormat="1" customHeight="1"/>
    <row r="515" s="56" customFormat="1" customHeight="1"/>
    <row r="516" s="56" customFormat="1" customHeight="1"/>
    <row r="517" s="56" customFormat="1" customHeight="1"/>
    <row r="518" s="56" customFormat="1" customHeight="1"/>
    <row r="519" s="56" customFormat="1" customHeight="1"/>
    <row r="520" s="56" customFormat="1" customHeight="1"/>
    <row r="521" s="56" customFormat="1" customHeight="1"/>
    <row r="522" s="56" customFormat="1" customHeight="1"/>
    <row r="523" s="56" customFormat="1" customHeight="1"/>
    <row r="524" s="56" customFormat="1" customHeight="1"/>
    <row r="525" s="56" customFormat="1" customHeight="1"/>
    <row r="526" s="56" customFormat="1" customHeight="1"/>
    <row r="527" s="56" customFormat="1" customHeight="1"/>
    <row r="528" s="56" customFormat="1" customHeight="1"/>
    <row r="529" s="56" customFormat="1" customHeight="1"/>
    <row r="530" s="56" customFormat="1" customHeight="1"/>
    <row r="531" s="56" customFormat="1" customHeight="1"/>
    <row r="532" s="56" customFormat="1" customHeight="1"/>
    <row r="533" s="56" customFormat="1" customHeight="1"/>
    <row r="534" s="56" customFormat="1" customHeight="1"/>
    <row r="535" s="56" customFormat="1" customHeight="1"/>
    <row r="536" s="56" customFormat="1" customHeight="1"/>
    <row r="537" s="56" customFormat="1" customHeight="1"/>
    <row r="538" s="56" customFormat="1" customHeight="1"/>
    <row r="539" s="56" customFormat="1" customHeight="1"/>
    <row r="540" s="56" customFormat="1" customHeight="1"/>
    <row r="541" s="56" customFormat="1" customHeight="1"/>
    <row r="542" s="56" customFormat="1" customHeight="1"/>
    <row r="543" s="56" customFormat="1" customHeight="1"/>
    <row r="544" s="56" customFormat="1" customHeight="1"/>
    <row r="545" s="56" customFormat="1" customHeight="1"/>
    <row r="546" s="56" customFormat="1" customHeight="1"/>
    <row r="547" s="56" customFormat="1" customHeight="1"/>
    <row r="548" s="56" customFormat="1" customHeight="1"/>
    <row r="549" s="56" customFormat="1" customHeight="1"/>
    <row r="550" s="56" customFormat="1" customHeight="1"/>
    <row r="551" s="56" customFormat="1" customHeight="1"/>
    <row r="552" s="56" customFormat="1" customHeight="1"/>
    <row r="553" s="56" customFormat="1" customHeight="1"/>
    <row r="554" s="56" customFormat="1" customHeight="1"/>
    <row r="555" s="56" customFormat="1" customHeight="1"/>
    <row r="556" s="56" customFormat="1" customHeight="1"/>
    <row r="557" s="56" customFormat="1" customHeight="1"/>
    <row r="558" s="56" customFormat="1" customHeight="1"/>
    <row r="559" s="56" customFormat="1" customHeight="1"/>
    <row r="560" s="56" customFormat="1" customHeight="1"/>
    <row r="561" s="56" customFormat="1" customHeight="1"/>
    <row r="562" s="56" customFormat="1" customHeight="1"/>
    <row r="563" s="56" customFormat="1" customHeight="1"/>
    <row r="564" s="56" customFormat="1" customHeight="1"/>
    <row r="565" s="56" customFormat="1" customHeight="1"/>
    <row r="566" s="56" customFormat="1" customHeight="1"/>
    <row r="567" s="56" customFormat="1" customHeight="1"/>
    <row r="568" s="56" customFormat="1" customHeight="1"/>
    <row r="569" s="56" customFormat="1" customHeight="1"/>
    <row r="570" s="56" customFormat="1" customHeight="1"/>
    <row r="571" s="56" customFormat="1" customHeight="1"/>
    <row r="572" s="56" customFormat="1" customHeight="1"/>
    <row r="573" s="56" customFormat="1" customHeight="1"/>
    <row r="574" s="56" customFormat="1" customHeight="1"/>
    <row r="575" s="56" customFormat="1" customHeight="1"/>
    <row r="576" s="56" customFormat="1" customHeight="1"/>
    <row r="577" s="56" customFormat="1" customHeight="1"/>
    <row r="578" s="56" customFormat="1" customHeight="1"/>
    <row r="579" s="56" customFormat="1" customHeight="1"/>
    <row r="580" s="56" customFormat="1" customHeight="1"/>
    <row r="581" s="56" customFormat="1" customHeight="1"/>
    <row r="582" s="56" customFormat="1" customHeight="1"/>
    <row r="583" s="56" customFormat="1" customHeight="1"/>
    <row r="584" s="56" customFormat="1" customHeight="1"/>
    <row r="585" s="56" customFormat="1" customHeight="1"/>
    <row r="586" s="56" customFormat="1" customHeight="1"/>
    <row r="587" s="56" customFormat="1" customHeight="1"/>
    <row r="588" s="56" customFormat="1" customHeight="1"/>
    <row r="589" s="56" customFormat="1" customHeight="1"/>
    <row r="590" s="56" customFormat="1" customHeight="1"/>
    <row r="591" s="56" customFormat="1" customHeight="1"/>
    <row r="592" s="56" customFormat="1" customHeight="1"/>
    <row r="593" s="56" customFormat="1" customHeight="1"/>
    <row r="594" s="56" customFormat="1" customHeight="1"/>
    <row r="595" s="56" customFormat="1" customHeight="1"/>
    <row r="596" s="56" customFormat="1" customHeight="1"/>
    <row r="597" s="56" customFormat="1" customHeight="1"/>
    <row r="598" s="56" customFormat="1" customHeight="1"/>
    <row r="599" s="56" customFormat="1" customHeight="1"/>
    <row r="600" s="56" customFormat="1" customHeight="1"/>
    <row r="601" s="56" customFormat="1" customHeight="1"/>
    <row r="602" s="56" customFormat="1" customHeight="1"/>
    <row r="603" s="56" customFormat="1" customHeight="1"/>
    <row r="604" s="56" customFormat="1" customHeight="1"/>
    <row r="605" s="56" customFormat="1" customHeight="1"/>
    <row r="606" s="56" customFormat="1" customHeight="1"/>
    <row r="607" s="56" customFormat="1" customHeight="1"/>
    <row r="608" s="56" customFormat="1" customHeight="1"/>
    <row r="609" s="56" customFormat="1" customHeight="1"/>
    <row r="610" s="56" customFormat="1" customHeight="1"/>
    <row r="611" s="56" customFormat="1" customHeight="1"/>
    <row r="612" s="56" customFormat="1" customHeight="1"/>
    <row r="613" s="56" customFormat="1" customHeight="1"/>
    <row r="614" s="56" customFormat="1" customHeight="1"/>
    <row r="615" s="56" customFormat="1" customHeight="1"/>
    <row r="616" s="56" customFormat="1" customHeight="1"/>
    <row r="617" s="56" customFormat="1" customHeight="1"/>
    <row r="618" s="56" customFormat="1" customHeight="1"/>
    <row r="619" s="56" customFormat="1" customHeight="1"/>
    <row r="620" s="56" customFormat="1" customHeight="1"/>
    <row r="621" s="56" customFormat="1" customHeight="1"/>
    <row r="622" s="56" customFormat="1" customHeight="1"/>
    <row r="623" s="56" customFormat="1" customHeight="1"/>
    <row r="624" s="56" customFormat="1" customHeight="1"/>
    <row r="625" s="56" customFormat="1" customHeight="1"/>
    <row r="626" s="56" customFormat="1" customHeight="1"/>
    <row r="627" s="56" customFormat="1" customHeight="1"/>
    <row r="628" s="56" customFormat="1" customHeight="1"/>
    <row r="629" s="56" customFormat="1" customHeight="1"/>
    <row r="630" s="56" customFormat="1" customHeight="1"/>
    <row r="631" s="56" customFormat="1" customHeight="1"/>
    <row r="632" s="56" customFormat="1" customHeight="1"/>
    <row r="633" s="56" customFormat="1" customHeight="1"/>
    <row r="634" s="56" customFormat="1" customHeight="1"/>
    <row r="635" s="56" customFormat="1" customHeight="1"/>
    <row r="636" s="56" customFormat="1" customHeight="1"/>
    <row r="637" s="56" customFormat="1" customHeight="1"/>
    <row r="638" s="56" customFormat="1" customHeight="1"/>
    <row r="639" s="56" customFormat="1" customHeight="1"/>
    <row r="640" s="56" customFormat="1" customHeight="1"/>
    <row r="641" s="56" customFormat="1" customHeight="1"/>
    <row r="642" s="56" customFormat="1" customHeight="1"/>
    <row r="643" s="56" customFormat="1" customHeight="1"/>
    <row r="644" s="56" customFormat="1" customHeight="1"/>
    <row r="645" s="56" customFormat="1" customHeight="1"/>
    <row r="646" s="56" customFormat="1" customHeight="1"/>
    <row r="647" s="56" customFormat="1" customHeight="1"/>
    <row r="648" s="56" customFormat="1" customHeight="1"/>
    <row r="649" s="56" customFormat="1" customHeight="1"/>
    <row r="650" s="56" customFormat="1" customHeight="1"/>
    <row r="651" s="56" customFormat="1" customHeight="1"/>
    <row r="652" s="56" customFormat="1" customHeight="1"/>
    <row r="653" s="56" customFormat="1" customHeight="1"/>
    <row r="654" s="56" customFormat="1" customHeight="1"/>
    <row r="655" s="56" customFormat="1" customHeight="1"/>
    <row r="656" s="56" customFormat="1" customHeight="1"/>
    <row r="657" s="56" customFormat="1" customHeight="1"/>
    <row r="658" s="56" customFormat="1" customHeight="1"/>
    <row r="659" s="56" customFormat="1" customHeight="1"/>
    <row r="660" s="56" customFormat="1" customHeight="1"/>
    <row r="661" s="56" customFormat="1" customHeight="1"/>
    <row r="662" s="56" customFormat="1" customHeight="1"/>
    <row r="663" s="56" customFormat="1" customHeight="1"/>
    <row r="664" s="56" customFormat="1" customHeight="1"/>
    <row r="665" s="56" customFormat="1" customHeight="1"/>
    <row r="666" s="56" customFormat="1" customHeight="1"/>
    <row r="667" s="56" customFormat="1" customHeight="1"/>
    <row r="668" s="56" customFormat="1" customHeight="1"/>
    <row r="669" s="56" customFormat="1" customHeight="1"/>
    <row r="670" s="56" customFormat="1" customHeight="1"/>
    <row r="671" s="56" customFormat="1" customHeight="1"/>
    <row r="672" s="56" customFormat="1" customHeight="1"/>
    <row r="673" s="56" customFormat="1" customHeight="1"/>
    <row r="674" s="56" customFormat="1" customHeight="1"/>
    <row r="675" s="56" customFormat="1" customHeight="1"/>
    <row r="676" s="56" customFormat="1" customHeight="1"/>
    <row r="677" s="56" customFormat="1" customHeight="1"/>
    <row r="678" s="56" customFormat="1" customHeight="1"/>
    <row r="679" s="56" customFormat="1" customHeight="1"/>
    <row r="680" s="56" customFormat="1" customHeight="1"/>
    <row r="681" s="56" customFormat="1" customHeight="1"/>
    <row r="682" s="56" customFormat="1" customHeight="1"/>
    <row r="683" s="56" customFormat="1" customHeight="1"/>
    <row r="684" s="56" customFormat="1" customHeight="1"/>
    <row r="685" s="56" customFormat="1" customHeight="1"/>
    <row r="686" s="56" customFormat="1" customHeight="1"/>
    <row r="687" s="56" customFormat="1" customHeight="1"/>
    <row r="688" s="56" customFormat="1" customHeight="1"/>
    <row r="689" s="56" customFormat="1" customHeight="1"/>
    <row r="690" s="56" customFormat="1" customHeight="1"/>
    <row r="691" s="56" customFormat="1" customHeight="1"/>
    <row r="692" s="56" customFormat="1" customHeight="1"/>
    <row r="693" s="56" customFormat="1" customHeight="1"/>
    <row r="694" s="56" customFormat="1" customHeight="1"/>
    <row r="695" s="56" customFormat="1" customHeight="1"/>
    <row r="696" s="56" customFormat="1" customHeight="1"/>
    <row r="697" s="56" customFormat="1" customHeight="1"/>
    <row r="698" s="56" customFormat="1" customHeight="1"/>
    <row r="699" s="56" customFormat="1" customHeight="1"/>
    <row r="700" s="56" customFormat="1" customHeight="1"/>
    <row r="701" s="56" customFormat="1" customHeight="1"/>
    <row r="702" s="56" customFormat="1" customHeight="1"/>
    <row r="703" s="56" customFormat="1" customHeight="1"/>
    <row r="704" s="56" customFormat="1" customHeight="1"/>
    <row r="705" s="56" customFormat="1" customHeight="1"/>
    <row r="706" s="56" customFormat="1" customHeight="1"/>
    <row r="707" s="56" customFormat="1" customHeight="1"/>
    <row r="708" s="56" customFormat="1" customHeight="1"/>
    <row r="709" s="56" customFormat="1" customHeight="1"/>
    <row r="710" s="56" customFormat="1" customHeight="1"/>
    <row r="711" s="56" customFormat="1" customHeight="1"/>
    <row r="712" s="56" customFormat="1" customHeight="1"/>
    <row r="713" s="56" customFormat="1" customHeight="1"/>
    <row r="714" s="56" customFormat="1" customHeight="1"/>
    <row r="715" s="56" customFormat="1" customHeight="1"/>
    <row r="716" s="56" customFormat="1" customHeight="1"/>
    <row r="717" s="56" customFormat="1" customHeight="1"/>
    <row r="718" s="56" customFormat="1" customHeight="1"/>
    <row r="719" s="56" customFormat="1" customHeight="1"/>
    <row r="720" s="56" customFormat="1" customHeight="1"/>
    <row r="721" s="56" customFormat="1" customHeight="1"/>
    <row r="722" s="56" customFormat="1" customHeight="1"/>
    <row r="723" s="56" customFormat="1" customHeight="1"/>
    <row r="724" s="56" customFormat="1" customHeight="1"/>
    <row r="725" s="56" customFormat="1" customHeight="1"/>
    <row r="726" s="56" customFormat="1" customHeight="1"/>
    <row r="727" s="56" customFormat="1" customHeight="1"/>
    <row r="728" s="56" customFormat="1" customHeight="1"/>
    <row r="729" s="56" customFormat="1" customHeight="1"/>
    <row r="730" s="56" customFormat="1" customHeight="1"/>
    <row r="731" s="56" customFormat="1" customHeight="1"/>
    <row r="732" s="56" customFormat="1" customHeight="1"/>
    <row r="733" s="56" customFormat="1" customHeight="1"/>
    <row r="734" s="56" customFormat="1" customHeight="1"/>
    <row r="735" s="56" customFormat="1" customHeight="1"/>
    <row r="736" s="56" customFormat="1" customHeight="1"/>
    <row r="737" s="56" customFormat="1" customHeight="1"/>
    <row r="738" s="56" customFormat="1" customHeight="1"/>
    <row r="739" s="56" customFormat="1" customHeight="1"/>
    <row r="740" s="56" customFormat="1" customHeight="1"/>
    <row r="741" s="56" customFormat="1" customHeight="1"/>
    <row r="742" s="56" customFormat="1" customHeight="1"/>
    <row r="743" s="56" customFormat="1" customHeight="1"/>
    <row r="744" s="56" customFormat="1" customHeight="1"/>
    <row r="745" s="56" customFormat="1" customHeight="1"/>
    <row r="746" s="56" customFormat="1" customHeight="1"/>
    <row r="747" s="56" customFormat="1" customHeight="1"/>
    <row r="748" s="56" customFormat="1" customHeight="1"/>
    <row r="749" s="56" customFormat="1" customHeight="1"/>
    <row r="750" s="56" customFormat="1" customHeight="1"/>
    <row r="751" s="56" customFormat="1" customHeight="1"/>
    <row r="752" s="56" customFormat="1" customHeight="1"/>
    <row r="753" s="56" customFormat="1" customHeight="1"/>
    <row r="754" s="56" customFormat="1" customHeight="1"/>
    <row r="755" s="56" customFormat="1" customHeight="1"/>
    <row r="756" s="56" customFormat="1" customHeight="1"/>
    <row r="757" s="56" customFormat="1" customHeight="1"/>
    <row r="758" s="56" customFormat="1" customHeight="1"/>
    <row r="759" s="56" customFormat="1" customHeight="1"/>
    <row r="760" s="56" customFormat="1" customHeight="1"/>
    <row r="761" s="56" customFormat="1" customHeight="1"/>
    <row r="762" s="56" customFormat="1" customHeight="1"/>
    <row r="763" s="56" customFormat="1" customHeight="1"/>
    <row r="764" s="56" customFormat="1" customHeight="1"/>
    <row r="765" s="56" customFormat="1" customHeight="1"/>
    <row r="766" s="56" customFormat="1" customHeight="1"/>
    <row r="767" s="56" customFormat="1" customHeight="1"/>
    <row r="768" s="56" customFormat="1" customHeight="1"/>
    <row r="769" s="56" customFormat="1" customHeight="1"/>
    <row r="770" s="56" customFormat="1" customHeight="1"/>
    <row r="771" s="56" customFormat="1" customHeight="1"/>
    <row r="772" s="56" customFormat="1" customHeight="1"/>
    <row r="773" s="56" customFormat="1" customHeight="1"/>
    <row r="774" s="56" customFormat="1" customHeight="1"/>
    <row r="775" s="56" customFormat="1" customHeight="1"/>
    <row r="776" s="56" customFormat="1" customHeight="1"/>
    <row r="777" s="56" customFormat="1" customHeight="1"/>
    <row r="778" s="56" customFormat="1" customHeight="1"/>
    <row r="779" s="56" customFormat="1" customHeight="1"/>
    <row r="780" s="56" customFormat="1" customHeight="1"/>
    <row r="781" s="56" customFormat="1" customHeight="1"/>
    <row r="782" s="56" customFormat="1" customHeight="1"/>
    <row r="783" s="56" customFormat="1" customHeight="1"/>
    <row r="784" s="56" customFormat="1" customHeight="1"/>
    <row r="785" s="56" customFormat="1" customHeight="1"/>
    <row r="786" s="56" customFormat="1" customHeight="1"/>
    <row r="787" s="56" customFormat="1" customHeight="1"/>
    <row r="788" s="56" customFormat="1" customHeight="1"/>
    <row r="789" s="56" customFormat="1" customHeight="1"/>
    <row r="790" s="56" customFormat="1" customHeight="1"/>
    <row r="791" s="56" customFormat="1" customHeight="1"/>
    <row r="792" s="56" customFormat="1" customHeight="1"/>
    <row r="793" s="56" customFormat="1" customHeight="1"/>
    <row r="794" s="56" customFormat="1" customHeight="1"/>
    <row r="795" s="56" customFormat="1" customHeight="1"/>
    <row r="796" s="56" customFormat="1" customHeight="1"/>
    <row r="797" s="56" customFormat="1" customHeight="1"/>
    <row r="798" s="56" customFormat="1" customHeight="1"/>
    <row r="799" s="56" customFormat="1" customHeight="1"/>
    <row r="800" s="56" customFormat="1" customHeight="1"/>
    <row r="801" s="56" customFormat="1" customHeight="1"/>
    <row r="802" s="56" customFormat="1" customHeight="1"/>
    <row r="803" s="56" customFormat="1" customHeight="1"/>
    <row r="804" s="56" customFormat="1" customHeight="1"/>
    <row r="805" s="56" customFormat="1" customHeight="1"/>
    <row r="806" s="56" customFormat="1" customHeight="1"/>
    <row r="807" s="56" customFormat="1" customHeight="1"/>
    <row r="808" s="56" customFormat="1" customHeight="1"/>
    <row r="809" s="56" customFormat="1" customHeight="1"/>
    <row r="810" s="56" customFormat="1" customHeight="1"/>
    <row r="811" s="56" customFormat="1" customHeight="1"/>
    <row r="812" s="56" customFormat="1" customHeight="1"/>
    <row r="813" s="56" customFormat="1" customHeight="1"/>
    <row r="814" s="56" customFormat="1" customHeight="1"/>
    <row r="815" s="56" customFormat="1" customHeight="1"/>
    <row r="816" s="56" customFormat="1" customHeight="1"/>
    <row r="817" s="56" customFormat="1" customHeight="1"/>
    <row r="818" s="56" customFormat="1" customHeight="1"/>
    <row r="819" s="56" customFormat="1" customHeight="1"/>
    <row r="820" s="56" customFormat="1" customHeight="1"/>
    <row r="821" s="56" customFormat="1" customHeight="1"/>
    <row r="822" s="56" customFormat="1" customHeight="1"/>
    <row r="823" s="56" customFormat="1" customHeight="1"/>
    <row r="824" s="56" customFormat="1" customHeight="1"/>
    <row r="825" s="56" customFormat="1" customHeight="1"/>
    <row r="826" s="56" customFormat="1" customHeight="1"/>
    <row r="827" s="56" customFormat="1" customHeight="1"/>
    <row r="828" s="56" customFormat="1" customHeight="1"/>
    <row r="829" s="56" customFormat="1" customHeight="1"/>
    <row r="830" s="56" customFormat="1" customHeight="1"/>
    <row r="831" s="56" customFormat="1" customHeight="1"/>
    <row r="832" s="56" customFormat="1" customHeight="1"/>
    <row r="833" s="56" customFormat="1" customHeight="1"/>
    <row r="834" s="56" customFormat="1" customHeight="1"/>
    <row r="835" s="56" customFormat="1" customHeight="1"/>
    <row r="836" s="56" customFormat="1" customHeight="1"/>
    <row r="837" s="56" customFormat="1" customHeight="1"/>
    <row r="838" s="56" customFormat="1" customHeight="1"/>
    <row r="839" s="56" customFormat="1" customHeight="1"/>
    <row r="840" s="56" customFormat="1" customHeight="1"/>
    <row r="841" s="56" customFormat="1" customHeight="1"/>
    <row r="842" s="56" customFormat="1" customHeight="1"/>
    <row r="843" s="56" customFormat="1" customHeight="1"/>
    <row r="844" s="56" customFormat="1" customHeight="1"/>
    <row r="845" s="56" customFormat="1" customHeight="1"/>
    <row r="846" s="56" customFormat="1" customHeight="1"/>
    <row r="847" s="56" customFormat="1" customHeight="1"/>
    <row r="848" s="56" customFormat="1" customHeight="1"/>
    <row r="849" s="56" customFormat="1" customHeight="1"/>
    <row r="850" s="56" customFormat="1" customHeight="1"/>
    <row r="851" s="56" customFormat="1" customHeight="1"/>
    <row r="852" s="56" customFormat="1" customHeight="1"/>
    <row r="853" s="56" customFormat="1" customHeight="1"/>
    <row r="854" s="56" customFormat="1" customHeight="1"/>
    <row r="855" s="56" customFormat="1" customHeight="1"/>
    <row r="856" s="56" customFormat="1" customHeight="1"/>
    <row r="857" s="56" customFormat="1" customHeight="1"/>
    <row r="858" s="56" customFormat="1" customHeight="1"/>
    <row r="859" s="56" customFormat="1" customHeight="1"/>
    <row r="860" s="56" customFormat="1" customHeight="1"/>
    <row r="861" s="56" customFormat="1" customHeight="1"/>
    <row r="862" s="56" customFormat="1" customHeight="1"/>
    <row r="863" s="56" customFormat="1" customHeight="1"/>
    <row r="864" s="56" customFormat="1" customHeight="1"/>
    <row r="865" s="56" customFormat="1" customHeight="1"/>
    <row r="866" s="56" customFormat="1" customHeight="1"/>
    <row r="867" s="56" customFormat="1" customHeight="1"/>
    <row r="868" s="56" customFormat="1" customHeight="1"/>
    <row r="869" s="56" customFormat="1" customHeight="1"/>
    <row r="870" s="56" customFormat="1" customHeight="1"/>
    <row r="871" s="56" customFormat="1" customHeight="1"/>
    <row r="872" s="56" customFormat="1" customHeight="1"/>
    <row r="873" s="56" customFormat="1" customHeight="1"/>
    <row r="874" s="56" customFormat="1" customHeight="1"/>
    <row r="875" s="56" customFormat="1" customHeight="1"/>
    <row r="876" s="56" customFormat="1" customHeight="1"/>
    <row r="877" s="56" customFormat="1" customHeight="1"/>
    <row r="878" s="56" customFormat="1" customHeight="1"/>
    <row r="879" s="56" customFormat="1" customHeight="1"/>
    <row r="880" s="56" customFormat="1" customHeight="1"/>
    <row r="881" s="56" customFormat="1" customHeight="1"/>
    <row r="882" s="56" customFormat="1" customHeight="1"/>
    <row r="883" s="56" customFormat="1" customHeight="1"/>
    <row r="884" s="56" customFormat="1" customHeight="1"/>
    <row r="885" s="56" customFormat="1" customHeight="1"/>
    <row r="886" s="56" customFormat="1" customHeight="1"/>
    <row r="887" s="56" customFormat="1" customHeight="1"/>
    <row r="888" s="56" customFormat="1" customHeight="1"/>
    <row r="889" s="56" customFormat="1" customHeight="1"/>
    <row r="890" s="56" customFormat="1" customHeight="1"/>
    <row r="891" s="56" customFormat="1" customHeight="1"/>
    <row r="892" s="56" customFormat="1" customHeight="1"/>
    <row r="893" s="56" customFormat="1" customHeight="1"/>
    <row r="894" s="56" customFormat="1" customHeight="1"/>
    <row r="895" s="56" customFormat="1" customHeight="1"/>
    <row r="896" s="56" customFormat="1" customHeight="1"/>
    <row r="897" s="56" customFormat="1" customHeight="1"/>
    <row r="898" s="56" customFormat="1" customHeight="1"/>
    <row r="899" s="56" customFormat="1" customHeight="1"/>
    <row r="900" s="56" customFormat="1" customHeight="1"/>
    <row r="901" s="56" customFormat="1" customHeight="1"/>
    <row r="902" s="56" customFormat="1" customHeight="1"/>
    <row r="903" s="56" customFormat="1" customHeight="1"/>
    <row r="904" s="56" customFormat="1" customHeight="1"/>
    <row r="905" s="56" customFormat="1" customHeight="1"/>
    <row r="906" s="56" customFormat="1" customHeight="1"/>
    <row r="907" s="56" customFormat="1" customHeight="1"/>
    <row r="908" s="56" customFormat="1" customHeight="1"/>
    <row r="909" s="56" customFormat="1" customHeight="1"/>
    <row r="910" s="56" customFormat="1" customHeight="1"/>
    <row r="911" s="56" customFormat="1" customHeight="1"/>
    <row r="912" s="56" customFormat="1" customHeight="1"/>
    <row r="913" s="56" customFormat="1" customHeight="1"/>
    <row r="914" s="56" customFormat="1" customHeight="1"/>
    <row r="915" s="56" customFormat="1" customHeight="1"/>
    <row r="916" s="56" customFormat="1" customHeight="1"/>
    <row r="917" s="56" customFormat="1" customHeight="1"/>
    <row r="918" s="56" customFormat="1" customHeight="1"/>
    <row r="919" s="56" customFormat="1" customHeight="1"/>
    <row r="920" s="56" customFormat="1" customHeight="1"/>
    <row r="921" s="56" customFormat="1" customHeight="1"/>
    <row r="922" s="56" customFormat="1" customHeight="1"/>
    <row r="923" s="56" customFormat="1" customHeight="1"/>
    <row r="924" s="56" customFormat="1" customHeight="1"/>
    <row r="925" s="56" customFormat="1" customHeight="1"/>
    <row r="926" s="56" customFormat="1" customHeight="1"/>
    <row r="927" s="56" customFormat="1" customHeight="1"/>
    <row r="928" s="56" customFormat="1" customHeight="1"/>
    <row r="929" s="56" customFormat="1" customHeight="1"/>
    <row r="930" s="56" customFormat="1" customHeight="1"/>
    <row r="931" s="56" customFormat="1" customHeight="1"/>
    <row r="932" s="56" customFormat="1" customHeight="1"/>
    <row r="933" s="56" customFormat="1" customHeight="1"/>
    <row r="934" s="56" customFormat="1" customHeight="1"/>
    <row r="935" s="56" customFormat="1" customHeight="1"/>
    <row r="936" s="56" customFormat="1" customHeight="1"/>
    <row r="937" s="56" customFormat="1" customHeight="1"/>
    <row r="938" s="56" customFormat="1" customHeight="1"/>
    <row r="939" s="56" customFormat="1" customHeight="1"/>
    <row r="940" s="56" customFormat="1" customHeight="1"/>
    <row r="941" s="56" customFormat="1" customHeight="1"/>
    <row r="942" s="56" customFormat="1" customHeight="1"/>
    <row r="943" s="56" customFormat="1" customHeight="1"/>
    <row r="944" s="56" customFormat="1" customHeight="1"/>
    <row r="945" s="56" customFormat="1" customHeight="1"/>
    <row r="946" s="56" customFormat="1" customHeight="1"/>
    <row r="947" s="56" customFormat="1" customHeight="1"/>
    <row r="948" s="56" customFormat="1" customHeight="1"/>
    <row r="949" s="56" customFormat="1" customHeight="1"/>
    <row r="950" s="56" customFormat="1" customHeight="1"/>
    <row r="951" s="56" customFormat="1" customHeight="1"/>
    <row r="952" s="56" customFormat="1" customHeight="1"/>
    <row r="953" s="56" customFormat="1" customHeight="1"/>
    <row r="954" s="56" customFormat="1" customHeight="1"/>
    <row r="955" s="56" customFormat="1" customHeight="1"/>
    <row r="956" s="56" customFormat="1" customHeight="1"/>
    <row r="957" s="56" customFormat="1" customHeight="1"/>
    <row r="958" s="56" customFormat="1" customHeight="1"/>
    <row r="959" s="56" customFormat="1" customHeight="1"/>
    <row r="960" s="56" customFormat="1" customHeight="1"/>
    <row r="961" s="56" customFormat="1" customHeight="1"/>
    <row r="962" s="56" customFormat="1" customHeight="1"/>
    <row r="963" s="56" customFormat="1" customHeight="1"/>
    <row r="964" s="56" customFormat="1" customHeight="1"/>
    <row r="965" s="56" customFormat="1" customHeight="1"/>
    <row r="966" s="56" customFormat="1" customHeight="1"/>
    <row r="967" s="56" customFormat="1" customHeight="1"/>
    <row r="968" s="56" customFormat="1" customHeight="1"/>
    <row r="969" s="56" customFormat="1" customHeight="1"/>
    <row r="970" s="56" customFormat="1" customHeight="1"/>
    <row r="971" s="56" customFormat="1" customHeight="1"/>
    <row r="972" s="56" customFormat="1" customHeight="1"/>
    <row r="973" s="56" customFormat="1" customHeight="1"/>
    <row r="974" s="56" customFormat="1" customHeight="1"/>
    <row r="975" s="56" customFormat="1" customHeight="1"/>
    <row r="976" s="56" customFormat="1" customHeight="1"/>
    <row r="977" s="56" customFormat="1" customHeight="1"/>
    <row r="978" s="56" customFormat="1" customHeight="1"/>
    <row r="979" s="56" customFormat="1" customHeight="1"/>
    <row r="980" s="56" customFormat="1" customHeight="1"/>
    <row r="981" s="56" customFormat="1" customHeight="1"/>
    <row r="982" s="56" customFormat="1" customHeight="1"/>
    <row r="983" s="56" customFormat="1" customHeight="1"/>
    <row r="984" s="56" customFormat="1" customHeight="1"/>
    <row r="985" s="56" customFormat="1" customHeight="1"/>
    <row r="986" s="56" customFormat="1" customHeight="1"/>
    <row r="987" s="56" customFormat="1" customHeight="1"/>
    <row r="988" s="56" customFormat="1" customHeight="1"/>
    <row r="989" s="56" customFormat="1" customHeight="1"/>
    <row r="990" s="56" customFormat="1" customHeight="1"/>
    <row r="991" s="56" customFormat="1" customHeight="1"/>
    <row r="992" s="56" customFormat="1" customHeight="1"/>
    <row r="993" s="56" customFormat="1" customHeight="1"/>
  </sheetData>
  <mergeCells count="3">
    <mergeCell ref="A2:C2"/>
    <mergeCell ref="A6:C6"/>
    <mergeCell ref="A7:C7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H1000"/>
  <sheetViews>
    <sheetView zoomScaleSheetLayoutView="60" workbookViewId="0">
      <selection activeCell="I6" sqref="I6"/>
    </sheetView>
  </sheetViews>
  <sheetFormatPr defaultColWidth="9.12396694214876" defaultRowHeight="15.7" outlineLevelCol="7"/>
  <cols>
    <col min="1" max="1" width="26.2479338842975" style="143" customWidth="1"/>
    <col min="2" max="2" width="13.6280991735537" style="143" customWidth="1"/>
    <col min="3" max="3" width="26.2479338842975" style="143" customWidth="1"/>
    <col min="4" max="4" width="12.7520661157025" style="143" customWidth="1"/>
    <col min="5" max="248" width="9.12396694214876" style="143" customWidth="1"/>
    <col min="249" max="16384" width="9.12396694214876" style="143"/>
  </cols>
  <sheetData>
    <row r="1" s="140" customFormat="1" ht="20.45" customHeight="1" spans="1:1">
      <c r="A1" s="144" t="s">
        <v>2459</v>
      </c>
    </row>
    <row r="2" s="141" customFormat="1" ht="49.5" customHeight="1" spans="1:4">
      <c r="A2" s="132" t="s">
        <v>2460</v>
      </c>
      <c r="B2" s="132"/>
      <c r="C2" s="132"/>
      <c r="D2" s="132"/>
    </row>
    <row r="3" s="38" customFormat="1" ht="33" customHeight="1" spans="1:8">
      <c r="A3" s="133"/>
      <c r="B3" s="133"/>
      <c r="C3" s="133"/>
      <c r="D3" s="133" t="s">
        <v>2461</v>
      </c>
      <c r="G3" s="145"/>
      <c r="H3" s="145"/>
    </row>
    <row r="4" s="38" customFormat="1" ht="30" customHeight="1" spans="1:4">
      <c r="A4" s="70" t="s">
        <v>2462</v>
      </c>
      <c r="B4" s="146" t="s">
        <v>4</v>
      </c>
      <c r="C4" s="70" t="s">
        <v>2462</v>
      </c>
      <c r="D4" s="146" t="s">
        <v>5</v>
      </c>
    </row>
    <row r="5" s="38" customFormat="1" ht="30" customHeight="1" spans="1:4">
      <c r="A5" s="70"/>
      <c r="B5" s="147"/>
      <c r="C5" s="70"/>
      <c r="D5" s="147"/>
    </row>
    <row r="6" s="38" customFormat="1" ht="30" customHeight="1" spans="1:6">
      <c r="A6" s="70" t="s">
        <v>2463</v>
      </c>
      <c r="B6" s="70">
        <v>101000</v>
      </c>
      <c r="C6" s="70" t="s">
        <v>2464</v>
      </c>
      <c r="D6" s="70">
        <v>150373</v>
      </c>
      <c r="F6" s="148"/>
    </row>
    <row r="7" s="38" customFormat="1" ht="30" customHeight="1" spans="1:6">
      <c r="A7" s="70" t="s">
        <v>2465</v>
      </c>
      <c r="B7" s="70">
        <v>3797</v>
      </c>
      <c r="C7" s="70" t="s">
        <v>2466</v>
      </c>
      <c r="D7" s="70"/>
      <c r="F7" s="148"/>
    </row>
    <row r="8" s="127" customFormat="1" ht="30" customHeight="1" spans="1:4">
      <c r="A8" s="70" t="s">
        <v>2467</v>
      </c>
      <c r="B8" s="70"/>
      <c r="C8" s="70" t="s">
        <v>2468</v>
      </c>
      <c r="D8" s="70"/>
    </row>
    <row r="9" s="38" customFormat="1" ht="30" customHeight="1" spans="1:4">
      <c r="A9" s="70" t="s">
        <v>2469</v>
      </c>
      <c r="B9" s="70">
        <v>51801</v>
      </c>
      <c r="C9" s="70" t="s">
        <v>2470</v>
      </c>
      <c r="D9" s="70"/>
    </row>
    <row r="10" s="38" customFormat="1" ht="30" customHeight="1" spans="1:4">
      <c r="A10" s="70" t="s">
        <v>2471</v>
      </c>
      <c r="B10" s="70"/>
      <c r="C10" s="70" t="s">
        <v>2472</v>
      </c>
      <c r="D10" s="70"/>
    </row>
    <row r="11" s="38" customFormat="1" ht="30" customHeight="1" spans="1:4">
      <c r="A11" s="70" t="s">
        <v>2473</v>
      </c>
      <c r="B11" s="70"/>
      <c r="C11" s="70" t="s">
        <v>2474</v>
      </c>
      <c r="D11" s="70">
        <v>6225</v>
      </c>
    </row>
    <row r="12" s="38" customFormat="1" ht="30" customHeight="1" spans="1:4">
      <c r="A12" s="70" t="s">
        <v>21</v>
      </c>
      <c r="B12" s="70">
        <v>156598</v>
      </c>
      <c r="C12" s="70" t="s">
        <v>22</v>
      </c>
      <c r="D12" s="70">
        <v>156598</v>
      </c>
    </row>
    <row r="13" s="38" customFormat="1" ht="12.1"/>
    <row r="14" s="38" customFormat="1" ht="12.1"/>
    <row r="15" s="38" customFormat="1" ht="12.1"/>
    <row r="16" s="38" customFormat="1" ht="12.1"/>
    <row r="17" s="38" customFormat="1" ht="12.1"/>
    <row r="18" s="38" customFormat="1" ht="12.1"/>
    <row r="19" s="38" customFormat="1" ht="12.1"/>
    <row r="20" s="38" customFormat="1" ht="12.1"/>
    <row r="21" s="38" customFormat="1" ht="12.1"/>
    <row r="22" s="38" customFormat="1" ht="12.1"/>
    <row r="23" s="38" customFormat="1" ht="12.1"/>
    <row r="24" s="38" customFormat="1" ht="12.1"/>
    <row r="25" s="38" customFormat="1" ht="12.1"/>
    <row r="26" s="38" customFormat="1" ht="12.1"/>
    <row r="27" s="38" customFormat="1" ht="12.1"/>
    <row r="28" s="38" customFormat="1" ht="12.1"/>
    <row r="29" s="38" customFormat="1" ht="12.1"/>
    <row r="30" s="38" customFormat="1" ht="12.1"/>
    <row r="31" s="38" customFormat="1" ht="12.1"/>
    <row r="32" s="38" customFormat="1" ht="12.1"/>
    <row r="33" s="38" customFormat="1" ht="12.1"/>
    <row r="34" s="38" customFormat="1" ht="12.1"/>
    <row r="35" s="38" customFormat="1" ht="12.1"/>
    <row r="36" s="38" customFormat="1" ht="12.1"/>
    <row r="37" s="38" customFormat="1" ht="12.1"/>
    <row r="38" s="38" customFormat="1" ht="12.1"/>
    <row r="39" s="38" customFormat="1" ht="12.1"/>
    <row r="40" s="38" customFormat="1" ht="12.1"/>
    <row r="41" s="38" customFormat="1" ht="12.1"/>
    <row r="42" s="38" customFormat="1" ht="12.1"/>
    <row r="43" s="38" customFormat="1" ht="12.1"/>
    <row r="44" s="38" customFormat="1" ht="12.1"/>
    <row r="45" s="38" customFormat="1" ht="12.1"/>
    <row r="46" s="38" customFormat="1" ht="12.1"/>
    <row r="47" s="38" customFormat="1" ht="12.1"/>
    <row r="48" s="38" customFormat="1" ht="12.1"/>
    <row r="49" s="38" customFormat="1" ht="12.1"/>
    <row r="50" s="38" customFormat="1" ht="12.1"/>
    <row r="51" s="38" customFormat="1" ht="12.1"/>
    <row r="52" s="38" customFormat="1" ht="12.1"/>
    <row r="53" s="38" customFormat="1" ht="12.1"/>
    <row r="54" s="38" customFormat="1" ht="12.1"/>
    <row r="55" s="38" customFormat="1" ht="12.1"/>
    <row r="56" s="38" customFormat="1" ht="12.1"/>
    <row r="57" s="38" customFormat="1" ht="12.1"/>
    <row r="58" s="38" customFormat="1" ht="12.1"/>
    <row r="59" s="38" customFormat="1" ht="12.1"/>
    <row r="60" s="38" customFormat="1" ht="12.1"/>
    <row r="61" s="38" customFormat="1" ht="12.1"/>
    <row r="62" s="38" customFormat="1" ht="12.1"/>
    <row r="63" s="38" customFormat="1" ht="12.1"/>
    <row r="64" s="38" customFormat="1" ht="12.1"/>
    <row r="65" s="38" customFormat="1" ht="12.1"/>
    <row r="66" s="38" customFormat="1" ht="12.1"/>
    <row r="67" s="38" customFormat="1" ht="12.1"/>
    <row r="68" s="38" customFormat="1" ht="12.1"/>
    <row r="69" s="38" customFormat="1" ht="12.1"/>
    <row r="70" s="38" customFormat="1" ht="12.1"/>
    <row r="71" s="38" customFormat="1" ht="12.1"/>
    <row r="72" s="38" customFormat="1" ht="12.1"/>
    <row r="73" s="38" customFormat="1" ht="12.1"/>
    <row r="74" s="38" customFormat="1" ht="12.1"/>
    <row r="75" s="38" customFormat="1" ht="12.1"/>
    <row r="76" s="38" customFormat="1" ht="12.1"/>
    <row r="77" s="38" customFormat="1" ht="12.1"/>
    <row r="78" s="38" customFormat="1" ht="12.1"/>
    <row r="79" s="38" customFormat="1" ht="12.1"/>
    <row r="80" s="38" customFormat="1" ht="12.1"/>
    <row r="81" s="38" customFormat="1" ht="12.1"/>
    <row r="82" s="38" customFormat="1" ht="12.1"/>
    <row r="83" s="38" customFormat="1" ht="12.1"/>
    <row r="84" s="38" customFormat="1" ht="12.1"/>
    <row r="85" s="38" customFormat="1" ht="12.1"/>
    <row r="86" s="38" customFormat="1" ht="12.1"/>
    <row r="87" s="38" customFormat="1" ht="12.1"/>
    <row r="88" s="38" customFormat="1" ht="12.1"/>
    <row r="89" s="38" customFormat="1" ht="12.1"/>
    <row r="90" s="38" customFormat="1" ht="12.1"/>
    <row r="91" s="38" customFormat="1" ht="12.1"/>
    <row r="92" s="38" customFormat="1" ht="12.1"/>
    <row r="93" s="38" customFormat="1" ht="12.1"/>
    <row r="94" s="38" customFormat="1" ht="12.1"/>
    <row r="95" s="38" customFormat="1" ht="12.1"/>
    <row r="96" s="38" customFormat="1" ht="12.1"/>
    <row r="97" s="38" customFormat="1" ht="12.1"/>
    <row r="98" s="38" customFormat="1" ht="12.1"/>
    <row r="99" s="38" customFormat="1" ht="12.1"/>
    <row r="100" s="38" customFormat="1" ht="12.1"/>
    <row r="101" s="38" customFormat="1" ht="12.1"/>
    <row r="102" s="38" customFormat="1" ht="12.1"/>
    <row r="103" s="38" customFormat="1" ht="12.1"/>
    <row r="104" s="38" customFormat="1" ht="12.1"/>
    <row r="105" s="38" customFormat="1" ht="12.1"/>
    <row r="106" s="38" customFormat="1" ht="12.1"/>
    <row r="107" s="38" customFormat="1" ht="12.1"/>
    <row r="108" s="38" customFormat="1" ht="12.1"/>
    <row r="109" s="38" customFormat="1" ht="12.1"/>
    <row r="110" s="38" customFormat="1" ht="12.1"/>
    <row r="111" s="38" customFormat="1" ht="12.1"/>
    <row r="112" s="38" customFormat="1" ht="12.1"/>
    <row r="113" s="38" customFormat="1" ht="12.1"/>
    <row r="114" s="38" customFormat="1" ht="12.1"/>
    <row r="115" s="38" customFormat="1" ht="12.1"/>
    <row r="116" s="38" customFormat="1" ht="12.1"/>
    <row r="117" s="38" customFormat="1" ht="12.1"/>
    <row r="118" s="38" customFormat="1" ht="12.1"/>
    <row r="119" s="38" customFormat="1" ht="12.1"/>
    <row r="120" s="38" customFormat="1" ht="12.1"/>
    <row r="121" s="38" customFormat="1" ht="12.1"/>
    <row r="122" s="38" customFormat="1" ht="12.1"/>
    <row r="123" s="38" customFormat="1" ht="12.1"/>
    <row r="124" s="38" customFormat="1" ht="12.1"/>
    <row r="125" s="38" customFormat="1" ht="12.1"/>
    <row r="126" s="38" customFormat="1" ht="12.1"/>
    <row r="127" s="38" customFormat="1" ht="12.1"/>
    <row r="128" s="38" customFormat="1" ht="12.1"/>
    <row r="129" s="38" customFormat="1" ht="12.1"/>
    <row r="130" s="38" customFormat="1" ht="12.1"/>
    <row r="131" s="38" customFormat="1" ht="12.1"/>
    <row r="132" s="38" customFormat="1" ht="12.1"/>
    <row r="133" s="38" customFormat="1" ht="12.1"/>
    <row r="134" s="38" customFormat="1" ht="12.1"/>
    <row r="135" s="38" customFormat="1" ht="12.1"/>
    <row r="136" s="38" customFormat="1" ht="12.1"/>
    <row r="137" s="38" customFormat="1" ht="12.1"/>
    <row r="138" s="38" customFormat="1" ht="12.1"/>
    <row r="139" s="38" customFormat="1" ht="12.1"/>
    <row r="140" s="38" customFormat="1" ht="12.1"/>
    <row r="141" s="38" customFormat="1" ht="12.1"/>
    <row r="142" s="38" customFormat="1" ht="12.1"/>
    <row r="143" s="38" customFormat="1" ht="12.1"/>
    <row r="144" s="38" customFormat="1" ht="12.1"/>
    <row r="145" s="38" customFormat="1" ht="12.1"/>
    <row r="146" s="38" customFormat="1" ht="12.1"/>
    <row r="147" s="38" customFormat="1" ht="12.1"/>
    <row r="148" s="38" customFormat="1" ht="12.1"/>
    <row r="149" s="38" customFormat="1" ht="12.1"/>
    <row r="150" s="38" customFormat="1" ht="12.1"/>
    <row r="151" s="38" customFormat="1" ht="12.1"/>
    <row r="152" s="38" customFormat="1" ht="12.1"/>
    <row r="153" s="38" customFormat="1" ht="12.1"/>
    <row r="154" s="38" customFormat="1" ht="12.1"/>
    <row r="155" s="38" customFormat="1" ht="12.1"/>
    <row r="156" s="38" customFormat="1" ht="12.1"/>
    <row r="157" s="38" customFormat="1" ht="12.1"/>
    <row r="158" s="38" customFormat="1" ht="12.1"/>
    <row r="159" s="38" customFormat="1" ht="12.1"/>
    <row r="160" s="38" customFormat="1" ht="12.1"/>
    <row r="161" s="38" customFormat="1" ht="12.1"/>
    <row r="162" s="38" customFormat="1" ht="12.1"/>
    <row r="163" s="38" customFormat="1" ht="12.1"/>
    <row r="164" s="38" customFormat="1" ht="12.1"/>
    <row r="165" s="38" customFormat="1" ht="12.1"/>
    <row r="166" s="38" customFormat="1" ht="12.1"/>
    <row r="167" s="38" customFormat="1" ht="12.1"/>
    <row r="168" s="142" customFormat="1"/>
    <row r="169" s="142" customFormat="1"/>
    <row r="170" s="142" customFormat="1"/>
    <row r="171" s="142" customFormat="1"/>
    <row r="172" s="142" customFormat="1"/>
    <row r="173" s="142" customFormat="1"/>
    <row r="174" s="142" customFormat="1"/>
    <row r="175" s="142" customFormat="1"/>
    <row r="176" s="142" customFormat="1"/>
    <row r="177" s="142" customFormat="1"/>
    <row r="178" s="142" customFormat="1"/>
    <row r="179" s="142" customFormat="1"/>
    <row r="180" s="142" customFormat="1"/>
    <row r="181" s="142" customFormat="1"/>
    <row r="182" s="142" customFormat="1"/>
    <row r="183" s="142" customFormat="1"/>
    <row r="184" s="142" customFormat="1"/>
    <row r="185" s="142" customFormat="1"/>
    <row r="186" s="142" customFormat="1"/>
    <row r="187" s="142" customFormat="1"/>
    <row r="188" s="142" customFormat="1"/>
    <row r="189" s="142" customFormat="1"/>
    <row r="190" s="142" customFormat="1"/>
    <row r="191" s="142" customFormat="1"/>
    <row r="192" s="142" customFormat="1"/>
    <row r="193" s="142" customFormat="1"/>
    <row r="194" s="142" customFormat="1"/>
    <row r="195" s="142" customFormat="1"/>
    <row r="196" s="142" customFormat="1"/>
    <row r="197" s="142" customFormat="1"/>
    <row r="198" s="142" customFormat="1"/>
    <row r="199" s="142" customFormat="1"/>
    <row r="200" s="142" customFormat="1"/>
    <row r="201" s="142" customFormat="1"/>
    <row r="202" s="142" customFormat="1"/>
    <row r="203" s="142" customFormat="1"/>
    <row r="204" s="142" customFormat="1"/>
    <row r="205" s="142" customFormat="1"/>
    <row r="206" s="142" customFormat="1"/>
    <row r="207" s="142" customFormat="1"/>
    <row r="208" s="142" customFormat="1"/>
    <row r="209" s="142" customFormat="1"/>
    <row r="210" s="142" customFormat="1"/>
    <row r="211" s="142" customFormat="1"/>
    <row r="212" s="142" customFormat="1"/>
    <row r="213" s="142" customFormat="1"/>
    <row r="214" s="142" customFormat="1"/>
    <row r="215" s="142" customFormat="1"/>
    <row r="216" s="142" customFormat="1"/>
    <row r="217" s="142" customFormat="1"/>
    <row r="218" s="142" customFormat="1"/>
    <row r="219" s="142" customFormat="1"/>
    <row r="220" s="142" customFormat="1"/>
    <row r="221" s="142" customFormat="1"/>
    <row r="222" s="142" customFormat="1"/>
    <row r="223" s="142" customFormat="1"/>
    <row r="224" s="142" customFormat="1"/>
    <row r="225" s="142" customFormat="1"/>
    <row r="226" s="142" customFormat="1"/>
    <row r="227" s="142" customFormat="1"/>
    <row r="228" s="142" customFormat="1"/>
    <row r="229" s="142" customFormat="1"/>
    <row r="230" s="142" customFormat="1"/>
    <row r="231" s="142" customFormat="1"/>
    <row r="232" s="142" customFormat="1"/>
    <row r="233" s="142" customFormat="1"/>
    <row r="234" s="142" customFormat="1"/>
    <row r="235" s="142" customFormat="1"/>
    <row r="236" s="142" customFormat="1"/>
    <row r="237" s="142" customFormat="1"/>
    <row r="238" s="142" customFormat="1"/>
    <row r="239" s="142" customFormat="1"/>
    <row r="240" s="142" customFormat="1"/>
    <row r="241" s="142" customFormat="1"/>
    <row r="242" s="142" customFormat="1"/>
    <row r="243" s="142" customFormat="1"/>
    <row r="244" s="142" customFormat="1"/>
    <row r="245" s="142" customFormat="1"/>
    <row r="246" s="142" customFormat="1"/>
    <row r="247" s="142" customFormat="1"/>
    <row r="248" s="142" customFormat="1"/>
    <row r="249" s="142" customFormat="1"/>
    <row r="250" s="142" customFormat="1"/>
    <row r="251" s="142" customFormat="1"/>
    <row r="252" s="142" customFormat="1"/>
    <row r="253" s="142" customFormat="1"/>
    <row r="254" s="142" customFormat="1"/>
    <row r="255" s="142" customFormat="1"/>
    <row r="256" s="142" customFormat="1"/>
    <row r="257" s="142" customFormat="1"/>
    <row r="258" s="142" customFormat="1"/>
    <row r="259" s="142" customFormat="1"/>
    <row r="260" s="142" customFormat="1"/>
    <row r="261" s="142" customFormat="1"/>
    <row r="262" s="142" customFormat="1"/>
    <row r="263" s="142" customFormat="1"/>
    <row r="264" s="142" customFormat="1"/>
    <row r="265" s="142" customFormat="1"/>
    <row r="266" s="142" customFormat="1"/>
    <row r="267" s="142" customFormat="1"/>
    <row r="268" s="142" customFormat="1"/>
    <row r="269" s="142" customFormat="1"/>
    <row r="270" s="142" customFormat="1"/>
    <row r="271" s="142" customFormat="1"/>
    <row r="272" s="142" customFormat="1"/>
    <row r="273" s="142" customFormat="1"/>
    <row r="274" s="142" customFormat="1"/>
    <row r="275" s="142" customFormat="1"/>
    <row r="276" s="142" customFormat="1"/>
    <row r="277" s="142" customFormat="1"/>
    <row r="278" s="142" customFormat="1"/>
    <row r="279" s="142" customFormat="1"/>
    <row r="280" s="142" customFormat="1"/>
    <row r="281" s="142" customFormat="1"/>
    <row r="282" s="142" customFormat="1"/>
    <row r="283" s="142" customFormat="1"/>
    <row r="284" s="142" customFormat="1"/>
    <row r="285" s="142" customFormat="1"/>
    <row r="286" s="142" customFormat="1"/>
    <row r="287" s="142" customFormat="1"/>
    <row r="288" s="142" customFormat="1"/>
    <row r="289" s="142" customFormat="1"/>
    <row r="290" s="142" customFormat="1"/>
    <row r="291" s="142" customFormat="1"/>
    <row r="292" s="142" customFormat="1"/>
    <row r="293" s="142" customFormat="1"/>
    <row r="294" s="142" customFormat="1"/>
    <row r="295" s="142" customFormat="1"/>
    <row r="296" s="142" customFormat="1"/>
    <row r="297" s="142" customFormat="1"/>
    <row r="298" s="142" customFormat="1"/>
    <row r="299" s="142" customFormat="1"/>
    <row r="300" s="142" customFormat="1"/>
    <row r="301" s="142" customFormat="1"/>
    <row r="302" s="142" customFormat="1"/>
    <row r="303" s="142" customFormat="1"/>
    <row r="304" s="142" customFormat="1"/>
    <row r="305" s="142" customFormat="1"/>
    <row r="306" s="142" customFormat="1"/>
    <row r="307" s="142" customFormat="1"/>
    <row r="308" s="142" customFormat="1"/>
    <row r="309" s="142" customFormat="1"/>
    <row r="310" s="142" customFormat="1"/>
    <row r="311" s="142" customFormat="1"/>
    <row r="312" s="142" customFormat="1"/>
    <row r="313" s="142" customFormat="1"/>
    <row r="314" s="142" customFormat="1"/>
    <row r="315" s="142" customFormat="1"/>
    <row r="316" s="142" customFormat="1"/>
    <row r="317" s="142" customFormat="1"/>
    <row r="318" s="142" customFormat="1"/>
    <row r="319" s="142" customFormat="1"/>
    <row r="320" s="142" customFormat="1"/>
    <row r="321" s="142" customFormat="1"/>
    <row r="322" s="142" customFormat="1"/>
    <row r="323" s="142" customFormat="1"/>
    <row r="324" s="142" customFormat="1"/>
    <row r="325" s="142" customFormat="1"/>
    <row r="326" s="142" customFormat="1"/>
    <row r="327" s="142" customFormat="1"/>
    <row r="328" s="142" customFormat="1"/>
    <row r="329" s="142" customFormat="1"/>
    <row r="330" s="142" customFormat="1"/>
    <row r="331" s="142" customFormat="1"/>
    <row r="332" s="142" customFormat="1"/>
    <row r="333" s="142" customFormat="1"/>
    <row r="334" s="142" customFormat="1"/>
    <row r="335" s="142" customFormat="1"/>
    <row r="336" s="142" customFormat="1"/>
    <row r="337" s="142" customFormat="1"/>
    <row r="338" s="142" customFormat="1"/>
    <row r="339" s="142" customFormat="1"/>
    <row r="340" s="142" customFormat="1"/>
    <row r="341" s="142" customFormat="1"/>
    <row r="342" s="142" customFormat="1"/>
    <row r="343" s="142" customFormat="1"/>
    <row r="344" s="142" customFormat="1"/>
    <row r="345" s="142" customFormat="1"/>
    <row r="346" s="142" customFormat="1"/>
    <row r="347" s="142" customFormat="1"/>
    <row r="348" s="142" customFormat="1"/>
    <row r="349" s="142" customFormat="1"/>
    <row r="350" s="142" customFormat="1"/>
    <row r="351" s="142" customFormat="1"/>
    <row r="352" s="142" customFormat="1"/>
    <row r="353" s="142" customFormat="1"/>
    <row r="354" s="142" customFormat="1"/>
    <row r="355" s="142" customFormat="1"/>
    <row r="356" s="142" customFormat="1"/>
    <row r="357" s="142" customFormat="1"/>
    <row r="358" s="142" customFormat="1"/>
    <row r="359" s="142" customFormat="1"/>
    <row r="360" s="142" customFormat="1"/>
    <row r="361" s="142" customFormat="1"/>
    <row r="362" s="142" customFormat="1"/>
    <row r="363" s="142" customFormat="1"/>
    <row r="364" s="142" customFormat="1"/>
    <row r="365" s="142" customFormat="1"/>
    <row r="366" s="142" customFormat="1"/>
    <row r="367" s="142" customFormat="1"/>
    <row r="368" s="142" customFormat="1"/>
    <row r="369" s="142" customFormat="1"/>
    <row r="370" s="142" customFormat="1"/>
    <row r="371" s="142" customFormat="1"/>
    <row r="372" s="142" customFormat="1"/>
    <row r="373" s="142" customFormat="1"/>
    <row r="374" s="142" customFormat="1"/>
    <row r="375" s="142" customFormat="1"/>
    <row r="376" s="142" customFormat="1"/>
    <row r="377" s="142" customFormat="1"/>
    <row r="378" s="142" customFormat="1"/>
    <row r="379" s="142" customFormat="1"/>
    <row r="380" s="142" customFormat="1"/>
    <row r="381" s="142" customFormat="1"/>
    <row r="382" s="142" customFormat="1"/>
    <row r="383" s="142" customFormat="1"/>
    <row r="384" s="142" customFormat="1"/>
    <row r="385" s="142" customFormat="1"/>
    <row r="386" s="142" customFormat="1"/>
    <row r="387" s="142" customFormat="1"/>
    <row r="388" s="142" customFormat="1"/>
    <row r="389" s="142" customFormat="1"/>
    <row r="390" s="142" customFormat="1"/>
    <row r="391" s="142" customFormat="1"/>
    <row r="392" s="142" customFormat="1"/>
    <row r="393" s="142" customFormat="1"/>
    <row r="394" s="142" customFormat="1"/>
    <row r="395" s="142" customFormat="1"/>
    <row r="396" s="142" customFormat="1"/>
    <row r="397" s="142" customFormat="1"/>
    <row r="398" s="142" customFormat="1"/>
    <row r="399" s="142" customFormat="1"/>
    <row r="400" s="142" customFormat="1"/>
    <row r="401" s="142" customFormat="1"/>
    <row r="402" s="142" customFormat="1"/>
    <row r="403" s="142" customFormat="1"/>
    <row r="404" s="142" customFormat="1"/>
    <row r="405" s="142" customFormat="1"/>
    <row r="406" s="142" customFormat="1"/>
    <row r="407" s="142" customFormat="1"/>
    <row r="408" s="142" customFormat="1"/>
    <row r="409" s="142" customFormat="1"/>
    <row r="410" s="142" customFormat="1"/>
    <row r="411" s="142" customFormat="1"/>
    <row r="412" s="142" customFormat="1"/>
    <row r="413" s="142" customFormat="1"/>
    <row r="414" s="142" customFormat="1"/>
    <row r="415" s="142" customFormat="1"/>
    <row r="416" s="142" customFormat="1"/>
    <row r="417" s="142" customFormat="1"/>
    <row r="418" s="142" customFormat="1"/>
    <row r="419" s="142" customFormat="1"/>
    <row r="420" s="142" customFormat="1"/>
    <row r="421" s="142" customFormat="1"/>
    <row r="422" s="142" customFormat="1"/>
    <row r="423" s="142" customFormat="1"/>
    <row r="424" s="142" customFormat="1"/>
    <row r="425" s="142" customFormat="1"/>
    <row r="426" s="142" customFormat="1"/>
    <row r="427" s="142" customFormat="1"/>
    <row r="428" s="142" customFormat="1"/>
    <row r="429" s="142" customFormat="1"/>
    <row r="430" s="142" customFormat="1"/>
    <row r="431" s="142" customFormat="1"/>
    <row r="432" s="142" customFormat="1"/>
    <row r="433" s="142" customFormat="1"/>
    <row r="434" s="142" customFormat="1"/>
    <row r="435" s="142" customFormat="1"/>
    <row r="436" s="142" customFormat="1"/>
    <row r="437" s="142" customFormat="1"/>
    <row r="438" s="142" customFormat="1"/>
    <row r="439" s="142" customFormat="1"/>
    <row r="440" s="142" customFormat="1"/>
    <row r="441" s="142" customFormat="1"/>
    <row r="442" s="142" customFormat="1"/>
    <row r="443" s="142" customFormat="1"/>
    <row r="444" s="142" customFormat="1"/>
    <row r="445" s="142" customFormat="1"/>
    <row r="446" s="142" customFormat="1"/>
    <row r="447" s="142" customFormat="1"/>
    <row r="448" s="142" customFormat="1"/>
    <row r="449" s="142" customFormat="1"/>
    <row r="450" s="142" customFormat="1"/>
    <row r="451" s="142" customFormat="1"/>
    <row r="452" s="142" customFormat="1"/>
    <row r="453" s="142" customFormat="1"/>
    <row r="454" s="142" customFormat="1"/>
    <row r="455" s="142" customFormat="1"/>
    <row r="456" s="142" customFormat="1"/>
    <row r="457" s="142" customFormat="1"/>
    <row r="458" s="142" customFormat="1"/>
    <row r="459" s="142" customFormat="1"/>
    <row r="460" s="142" customFormat="1"/>
    <row r="461" s="142" customFormat="1"/>
    <row r="462" s="142" customFormat="1"/>
    <row r="463" s="142" customFormat="1"/>
    <row r="464" s="142" customFormat="1"/>
    <row r="465" s="142" customFormat="1"/>
    <row r="466" s="142" customFormat="1"/>
    <row r="467" s="142" customFormat="1"/>
    <row r="468" s="142" customFormat="1"/>
    <row r="469" s="142" customFormat="1"/>
    <row r="470" s="142" customFormat="1"/>
    <row r="471" s="142" customFormat="1"/>
    <row r="472" s="142" customFormat="1"/>
    <row r="473" s="142" customFormat="1"/>
    <row r="474" s="142" customFormat="1"/>
    <row r="475" s="142" customFormat="1"/>
    <row r="476" s="142" customFormat="1"/>
    <row r="477" s="142" customFormat="1"/>
    <row r="478" s="142" customFormat="1"/>
    <row r="479" s="142" customFormat="1"/>
    <row r="480" s="142" customFormat="1"/>
    <row r="481" s="142" customFormat="1"/>
    <row r="482" s="142" customFormat="1"/>
    <row r="483" s="142" customFormat="1"/>
    <row r="484" s="142" customFormat="1"/>
    <row r="485" s="142" customFormat="1"/>
    <row r="486" s="142" customFormat="1"/>
    <row r="487" s="142" customFormat="1"/>
    <row r="488" s="142" customFormat="1"/>
    <row r="489" s="142" customFormat="1"/>
    <row r="490" s="142" customFormat="1"/>
    <row r="491" s="142" customFormat="1"/>
    <row r="492" s="142" customFormat="1"/>
    <row r="493" s="142" customFormat="1"/>
    <row r="494" s="142" customFormat="1"/>
    <row r="495" s="142" customFormat="1"/>
    <row r="496" s="142" customFormat="1"/>
    <row r="497" s="142" customFormat="1"/>
    <row r="498" s="142" customFormat="1"/>
    <row r="499" s="142" customFormat="1"/>
    <row r="500" s="142" customFormat="1"/>
    <row r="501" s="142" customFormat="1"/>
    <row r="502" s="142" customFormat="1"/>
    <row r="503" s="142" customFormat="1"/>
    <row r="504" s="142" customFormat="1"/>
    <row r="505" s="142" customFormat="1"/>
    <row r="506" s="142" customFormat="1"/>
    <row r="507" s="142" customFormat="1"/>
    <row r="508" s="142" customFormat="1"/>
    <row r="509" s="142" customFormat="1"/>
    <row r="510" s="142" customFormat="1"/>
    <row r="511" s="142" customFormat="1"/>
    <row r="512" s="142" customFormat="1"/>
    <row r="513" s="142" customFormat="1"/>
    <row r="514" s="142" customFormat="1"/>
    <row r="515" s="142" customFormat="1"/>
    <row r="516" s="142" customFormat="1"/>
    <row r="517" s="142" customFormat="1"/>
    <row r="518" s="142" customFormat="1"/>
    <row r="519" s="142" customFormat="1"/>
    <row r="520" s="142" customFormat="1"/>
    <row r="521" s="142" customFormat="1"/>
    <row r="522" s="142" customFormat="1"/>
    <row r="523" s="142" customFormat="1"/>
    <row r="524" s="142" customFormat="1"/>
    <row r="525" s="142" customFormat="1"/>
    <row r="526" s="142" customFormat="1"/>
    <row r="527" s="142" customFormat="1"/>
    <row r="528" s="142" customFormat="1"/>
    <row r="529" s="142" customFormat="1"/>
    <row r="530" s="142" customFormat="1"/>
    <row r="531" s="142" customFormat="1"/>
    <row r="532" s="142" customFormat="1"/>
    <row r="533" s="142" customFormat="1"/>
    <row r="534" s="142" customFormat="1"/>
    <row r="535" s="142" customFormat="1"/>
    <row r="536" s="142" customFormat="1"/>
    <row r="537" s="142" customFormat="1"/>
    <row r="538" s="142" customFormat="1"/>
    <row r="539" s="142" customFormat="1"/>
    <row r="540" s="142" customFormat="1"/>
    <row r="541" s="142" customFormat="1"/>
    <row r="542" s="142" customFormat="1"/>
    <row r="543" s="142" customFormat="1"/>
    <row r="544" s="142" customFormat="1"/>
    <row r="545" s="142" customFormat="1"/>
    <row r="546" s="142" customFormat="1"/>
    <row r="547" s="142" customFormat="1"/>
    <row r="548" s="142" customFormat="1"/>
    <row r="549" s="142" customFormat="1"/>
    <row r="550" s="142" customFormat="1"/>
    <row r="551" s="142" customFormat="1"/>
    <row r="552" s="142" customFormat="1"/>
    <row r="553" s="142" customFormat="1"/>
    <row r="554" s="142" customFormat="1"/>
    <row r="555" s="142" customFormat="1"/>
    <row r="556" s="142" customFormat="1"/>
    <row r="557" s="142" customFormat="1"/>
    <row r="558" s="142" customFormat="1"/>
    <row r="559" s="142" customFormat="1"/>
    <row r="560" s="142" customFormat="1"/>
    <row r="561" s="142" customFormat="1"/>
    <row r="562" s="142" customFormat="1"/>
    <row r="563" s="142" customFormat="1"/>
    <row r="564" s="142" customFormat="1"/>
    <row r="565" s="142" customFormat="1"/>
    <row r="566" s="142" customFormat="1"/>
    <row r="567" s="142" customFormat="1"/>
    <row r="568" s="142" customFormat="1"/>
    <row r="569" s="142" customFormat="1"/>
    <row r="570" s="142" customFormat="1"/>
    <row r="571" s="142" customFormat="1"/>
    <row r="572" s="142" customFormat="1"/>
    <row r="573" s="142" customFormat="1"/>
    <row r="574" s="142" customFormat="1"/>
    <row r="575" s="142" customFormat="1"/>
    <row r="576" s="142" customFormat="1"/>
    <row r="577" s="142" customFormat="1"/>
    <row r="578" s="142" customFormat="1"/>
    <row r="579" s="142" customFormat="1"/>
    <row r="580" s="142" customFormat="1"/>
    <row r="581" s="142" customFormat="1"/>
    <row r="582" s="142" customFormat="1"/>
    <row r="583" s="142" customFormat="1"/>
    <row r="584" s="142" customFormat="1"/>
    <row r="585" s="142" customFormat="1"/>
    <row r="586" s="142" customFormat="1"/>
    <row r="587" s="142" customFormat="1"/>
    <row r="588" s="142" customFormat="1"/>
    <row r="589" s="142" customFormat="1"/>
    <row r="590" s="142" customFormat="1"/>
    <row r="591" s="142" customFormat="1"/>
    <row r="592" s="142" customFormat="1"/>
    <row r="593" s="142" customFormat="1"/>
    <row r="594" s="142" customFormat="1"/>
    <row r="595" s="142" customFormat="1"/>
    <row r="596" s="142" customFormat="1"/>
    <row r="597" s="142" customFormat="1"/>
    <row r="598" s="142" customFormat="1"/>
    <row r="599" s="142" customFormat="1"/>
    <row r="600" s="142" customFormat="1"/>
    <row r="601" s="142" customFormat="1"/>
    <row r="602" s="142" customFormat="1"/>
    <row r="603" s="142" customFormat="1"/>
    <row r="604" s="142" customFormat="1"/>
    <row r="605" s="142" customFormat="1"/>
    <row r="606" s="142" customFormat="1"/>
    <row r="607" s="142" customFormat="1"/>
    <row r="608" s="142" customFormat="1"/>
    <row r="609" s="142" customFormat="1"/>
    <row r="610" s="142" customFormat="1"/>
    <row r="611" s="142" customFormat="1"/>
    <row r="612" s="142" customFormat="1"/>
    <row r="613" s="142" customFormat="1"/>
    <row r="614" s="142" customFormat="1"/>
    <row r="615" s="142" customFormat="1"/>
    <row r="616" s="142" customFormat="1"/>
    <row r="617" s="142" customFormat="1"/>
    <row r="618" s="142" customFormat="1"/>
    <row r="619" s="142" customFormat="1"/>
    <row r="620" s="142" customFormat="1"/>
    <row r="621" s="142" customFormat="1"/>
    <row r="622" s="142" customFormat="1"/>
    <row r="623" s="142" customFormat="1"/>
    <row r="624" s="142" customFormat="1"/>
    <row r="625" s="142" customFormat="1"/>
    <row r="626" s="142" customFormat="1"/>
    <row r="627" s="142" customFormat="1"/>
    <row r="628" s="142" customFormat="1"/>
    <row r="629" s="142" customFormat="1"/>
    <row r="630" s="142" customFormat="1"/>
    <row r="631" s="142" customFormat="1"/>
    <row r="632" s="142" customFormat="1"/>
    <row r="633" s="142" customFormat="1"/>
    <row r="634" s="142" customFormat="1"/>
    <row r="635" s="142" customFormat="1"/>
    <row r="636" s="142" customFormat="1"/>
    <row r="637" s="142" customFormat="1"/>
    <row r="638" s="142" customFormat="1"/>
    <row r="639" s="142" customFormat="1"/>
    <row r="640" s="142" customFormat="1"/>
    <row r="641" s="142" customFormat="1"/>
    <row r="642" s="142" customFormat="1"/>
    <row r="643" s="142" customFormat="1"/>
    <row r="644" s="142" customFormat="1"/>
    <row r="645" s="142" customFormat="1"/>
    <row r="646" s="142" customFormat="1"/>
    <row r="647" s="142" customFormat="1"/>
    <row r="648" s="142" customFormat="1"/>
    <row r="649" s="142" customFormat="1"/>
    <row r="650" s="142" customFormat="1"/>
    <row r="651" s="142" customFormat="1"/>
    <row r="652" s="142" customFormat="1"/>
    <row r="653" s="142" customFormat="1"/>
    <row r="654" s="142" customFormat="1"/>
    <row r="655" s="142" customFormat="1"/>
    <row r="656" s="142" customFormat="1"/>
    <row r="657" s="142" customFormat="1"/>
    <row r="658" s="142" customFormat="1"/>
    <row r="659" s="142" customFormat="1"/>
    <row r="660" s="142" customFormat="1"/>
    <row r="661" s="142" customFormat="1"/>
    <row r="662" s="142" customFormat="1"/>
    <row r="663" s="142" customFormat="1"/>
    <row r="664" s="142" customFormat="1"/>
    <row r="665" s="142" customFormat="1"/>
    <row r="666" s="142" customFormat="1"/>
    <row r="667" s="142" customFormat="1"/>
    <row r="668" s="142" customFormat="1"/>
    <row r="669" s="142" customFormat="1"/>
    <row r="670" s="142" customFormat="1"/>
    <row r="671" s="142" customFormat="1"/>
    <row r="672" s="142" customFormat="1"/>
    <row r="673" s="142" customFormat="1"/>
    <row r="674" s="142" customFormat="1"/>
    <row r="675" s="142" customFormat="1"/>
    <row r="676" s="142" customFormat="1"/>
    <row r="677" s="142" customFormat="1"/>
    <row r="678" s="142" customFormat="1"/>
    <row r="679" s="142" customFormat="1"/>
    <row r="680" s="142" customFormat="1"/>
    <row r="681" s="142" customFormat="1"/>
    <row r="682" s="142" customFormat="1"/>
    <row r="683" s="142" customFormat="1"/>
    <row r="684" s="142" customFormat="1"/>
    <row r="685" s="142" customFormat="1"/>
    <row r="686" s="142" customFormat="1"/>
    <row r="687" s="142" customFormat="1"/>
    <row r="688" s="142" customFormat="1"/>
    <row r="689" s="142" customFormat="1"/>
    <row r="690" s="142" customFormat="1"/>
    <row r="691" s="142" customFormat="1"/>
    <row r="692" s="142" customFormat="1"/>
    <row r="693" s="142" customFormat="1"/>
    <row r="694" s="142" customFormat="1"/>
    <row r="695" s="142" customFormat="1"/>
    <row r="696" s="142" customFormat="1"/>
    <row r="697" s="142" customFormat="1"/>
    <row r="698" s="142" customFormat="1"/>
    <row r="699" s="142" customFormat="1"/>
    <row r="700" s="142" customFormat="1"/>
    <row r="701" s="142" customFormat="1"/>
    <row r="702" s="142" customFormat="1"/>
    <row r="703" s="142" customFormat="1"/>
    <row r="704" s="142" customFormat="1"/>
    <row r="705" s="142" customFormat="1"/>
    <row r="706" s="142" customFormat="1"/>
    <row r="707" s="142" customFormat="1"/>
    <row r="708" s="142" customFormat="1"/>
    <row r="709" s="142" customFormat="1"/>
    <row r="710" s="142" customFormat="1"/>
    <row r="711" s="142" customFormat="1"/>
    <row r="712" s="142" customFormat="1"/>
    <row r="713" s="142" customFormat="1"/>
    <row r="714" s="142" customFormat="1"/>
    <row r="715" s="142" customFormat="1"/>
    <row r="716" s="142" customFormat="1"/>
    <row r="717" s="142" customFormat="1"/>
    <row r="718" s="142" customFormat="1"/>
    <row r="719" s="142" customFormat="1"/>
    <row r="720" s="142" customFormat="1"/>
    <row r="721" s="142" customFormat="1"/>
    <row r="722" s="142" customFormat="1"/>
    <row r="723" s="142" customFormat="1"/>
    <row r="724" s="142" customFormat="1"/>
    <row r="725" s="142" customFormat="1"/>
    <row r="726" s="142" customFormat="1"/>
    <row r="727" s="142" customFormat="1"/>
    <row r="728" s="142" customFormat="1"/>
    <row r="729" s="142" customFormat="1"/>
    <row r="730" s="142" customFormat="1"/>
    <row r="731" s="142" customFormat="1"/>
    <row r="732" s="142" customFormat="1"/>
    <row r="733" s="142" customFormat="1"/>
    <row r="734" s="142" customFormat="1"/>
    <row r="735" s="142" customFormat="1"/>
    <row r="736" s="142" customFormat="1"/>
    <row r="737" s="142" customFormat="1"/>
    <row r="738" s="142" customFormat="1"/>
    <row r="739" s="142" customFormat="1"/>
    <row r="740" s="142" customFormat="1"/>
    <row r="741" s="142" customFormat="1"/>
    <row r="742" s="142" customFormat="1"/>
    <row r="743" s="142" customFormat="1"/>
    <row r="744" s="142" customFormat="1"/>
    <row r="745" s="142" customFormat="1"/>
    <row r="746" s="142" customFormat="1"/>
    <row r="747" s="142" customFormat="1"/>
    <row r="748" s="142" customFormat="1"/>
    <row r="749" s="142" customFormat="1"/>
    <row r="750" s="142" customFormat="1"/>
    <row r="751" s="142" customFormat="1"/>
    <row r="752" s="142" customFormat="1"/>
    <row r="753" s="142" customFormat="1"/>
    <row r="754" s="142" customFormat="1"/>
    <row r="755" s="142" customFormat="1"/>
    <row r="756" s="142" customFormat="1"/>
    <row r="757" s="142" customFormat="1"/>
    <row r="758" s="142" customFormat="1"/>
    <row r="759" s="142" customFormat="1"/>
    <row r="760" s="142" customFormat="1"/>
    <row r="761" s="142" customFormat="1"/>
    <row r="762" s="142" customFormat="1"/>
    <row r="763" s="142" customFormat="1"/>
    <row r="764" s="142" customFormat="1"/>
    <row r="765" s="142" customFormat="1"/>
    <row r="766" s="142" customFormat="1"/>
    <row r="767" s="142" customFormat="1"/>
    <row r="768" s="142" customFormat="1"/>
    <row r="769" s="142" customFormat="1"/>
    <row r="770" s="142" customFormat="1"/>
    <row r="771" s="142" customFormat="1"/>
    <row r="772" s="142" customFormat="1"/>
    <row r="773" s="142" customFormat="1"/>
    <row r="774" s="142" customFormat="1"/>
    <row r="775" s="142" customFormat="1"/>
    <row r="776" s="142" customFormat="1"/>
    <row r="777" s="142" customFormat="1"/>
    <row r="778" s="142" customFormat="1"/>
    <row r="779" s="142" customFormat="1"/>
    <row r="780" s="142" customFormat="1"/>
    <row r="781" s="142" customFormat="1"/>
    <row r="782" s="142" customFormat="1"/>
    <row r="783" s="142" customFormat="1"/>
    <row r="784" s="142" customFormat="1"/>
    <row r="785" s="142" customFormat="1"/>
    <row r="786" s="142" customFormat="1"/>
    <row r="787" s="142" customFormat="1"/>
    <row r="788" s="142" customFormat="1"/>
    <row r="789" s="142" customFormat="1"/>
    <row r="790" s="142" customFormat="1"/>
    <row r="791" s="142" customFormat="1"/>
    <row r="792" s="142" customFormat="1"/>
    <row r="793" s="142" customFormat="1"/>
    <row r="794" s="142" customFormat="1"/>
    <row r="795" s="142" customFormat="1"/>
    <row r="796" s="142" customFormat="1"/>
    <row r="797" s="142" customFormat="1"/>
    <row r="798" s="142" customFormat="1"/>
    <row r="799" s="142" customFormat="1"/>
    <row r="800" s="142" customFormat="1"/>
    <row r="801" s="142" customFormat="1"/>
    <row r="802" s="142" customFormat="1"/>
    <row r="803" s="142" customFormat="1"/>
    <row r="804" s="142" customFormat="1"/>
    <row r="805" s="142" customFormat="1"/>
    <row r="806" s="142" customFormat="1"/>
    <row r="807" s="142" customFormat="1"/>
    <row r="808" s="142" customFormat="1"/>
    <row r="809" s="142" customFormat="1"/>
    <row r="810" s="142" customFormat="1"/>
    <row r="811" s="142" customFormat="1"/>
    <row r="812" s="142" customFormat="1"/>
    <row r="813" s="142" customFormat="1"/>
    <row r="814" s="142" customFormat="1"/>
    <row r="815" s="142" customFormat="1"/>
    <row r="816" s="142" customFormat="1"/>
    <row r="817" s="142" customFormat="1"/>
    <row r="818" s="142" customFormat="1"/>
    <row r="819" s="142" customFormat="1"/>
    <row r="820" s="142" customFormat="1"/>
    <row r="821" s="142" customFormat="1"/>
    <row r="822" s="142" customFormat="1"/>
    <row r="823" s="142" customFormat="1"/>
    <row r="824" s="142" customFormat="1"/>
    <row r="825" s="142" customFormat="1"/>
    <row r="826" s="142" customFormat="1"/>
    <row r="827" s="142" customFormat="1"/>
    <row r="828" s="142" customFormat="1"/>
    <row r="829" s="142" customFormat="1"/>
    <row r="830" s="142" customFormat="1"/>
    <row r="831" s="142" customFormat="1"/>
    <row r="832" s="142" customFormat="1"/>
    <row r="833" s="142" customFormat="1"/>
    <row r="834" s="142" customFormat="1"/>
    <row r="835" s="142" customFormat="1"/>
    <row r="836" s="142" customFormat="1"/>
    <row r="837" s="142" customFormat="1"/>
    <row r="838" s="142" customFormat="1"/>
    <row r="839" s="142" customFormat="1"/>
    <row r="840" s="142" customFormat="1"/>
    <row r="841" s="142" customFormat="1"/>
    <row r="842" s="142" customFormat="1"/>
    <row r="843" s="142" customFormat="1"/>
    <row r="844" s="142" customFormat="1"/>
    <row r="845" s="142" customFormat="1"/>
    <row r="846" s="142" customFormat="1"/>
    <row r="847" s="142" customFormat="1"/>
    <row r="848" s="142" customFormat="1"/>
    <row r="849" s="142" customFormat="1"/>
    <row r="850" s="142" customFormat="1"/>
    <row r="851" s="142" customFormat="1"/>
    <row r="852" s="142" customFormat="1"/>
    <row r="853" s="142" customFormat="1"/>
    <row r="854" s="142" customFormat="1"/>
    <row r="855" s="142" customFormat="1"/>
    <row r="856" s="142" customFormat="1"/>
    <row r="857" s="142" customFormat="1"/>
    <row r="858" s="142" customFormat="1"/>
    <row r="859" s="142" customFormat="1"/>
    <row r="860" s="142" customFormat="1"/>
    <row r="861" s="142" customFormat="1"/>
    <row r="862" s="142" customFormat="1"/>
    <row r="863" s="142" customFormat="1"/>
    <row r="864" s="142" customFormat="1"/>
    <row r="865" s="142" customFormat="1"/>
    <row r="866" s="142" customFormat="1"/>
    <row r="867" s="142" customFormat="1"/>
    <row r="868" s="142" customFormat="1"/>
    <row r="869" s="142" customFormat="1"/>
    <row r="870" s="142" customFormat="1"/>
    <row r="871" s="142" customFormat="1"/>
    <row r="872" s="142" customFormat="1"/>
    <row r="873" s="142" customFormat="1"/>
    <row r="874" s="142" customFormat="1"/>
    <row r="875" s="142" customFormat="1"/>
    <row r="876" s="142" customFormat="1"/>
    <row r="877" s="142" customFormat="1"/>
    <row r="878" s="142" customFormat="1"/>
    <row r="879" s="142" customFormat="1"/>
    <row r="880" s="142" customFormat="1"/>
    <row r="881" s="142" customFormat="1"/>
    <row r="882" s="142" customFormat="1"/>
    <row r="883" s="142" customFormat="1"/>
    <row r="884" s="142" customFormat="1"/>
    <row r="885" s="142" customFormat="1"/>
    <row r="886" s="142" customFormat="1"/>
    <row r="887" s="142" customFormat="1"/>
    <row r="888" s="142" customFormat="1"/>
    <row r="889" s="142" customFormat="1"/>
    <row r="890" s="142" customFormat="1"/>
    <row r="891" s="142" customFormat="1"/>
    <row r="892" s="142" customFormat="1"/>
    <row r="893" s="142" customFormat="1"/>
    <row r="894" s="142" customFormat="1"/>
    <row r="895" s="142" customFormat="1"/>
    <row r="896" s="142" customFormat="1"/>
    <row r="897" s="142" customFormat="1"/>
    <row r="898" s="142" customFormat="1"/>
    <row r="899" s="142" customFormat="1"/>
    <row r="900" s="142" customFormat="1"/>
    <row r="901" s="142" customFormat="1"/>
    <row r="902" s="142" customFormat="1"/>
    <row r="903" s="142" customFormat="1"/>
    <row r="904" s="142" customFormat="1"/>
    <row r="905" s="142" customFormat="1"/>
    <row r="906" s="142" customFormat="1"/>
    <row r="907" s="142" customFormat="1"/>
    <row r="908" s="142" customFormat="1"/>
    <row r="909" s="142" customFormat="1"/>
    <row r="910" s="142" customFormat="1"/>
    <row r="911" s="142" customFormat="1"/>
    <row r="912" s="142" customFormat="1"/>
    <row r="913" s="142" customFormat="1"/>
    <row r="914" s="142" customFormat="1"/>
    <row r="915" s="142" customFormat="1"/>
    <row r="916" s="142" customFormat="1"/>
    <row r="917" s="142" customFormat="1"/>
    <row r="918" s="142" customFormat="1"/>
    <row r="919" s="142" customFormat="1"/>
    <row r="920" s="142" customFormat="1"/>
    <row r="921" s="142" customFormat="1"/>
    <row r="922" s="142" customFormat="1"/>
    <row r="923" s="142" customFormat="1"/>
    <row r="924" s="142" customFormat="1"/>
    <row r="925" s="142" customFormat="1"/>
    <row r="926" s="142" customFormat="1"/>
    <row r="927" s="142" customFormat="1"/>
    <row r="928" s="142" customFormat="1"/>
    <row r="929" s="142" customFormat="1"/>
    <row r="930" s="142" customFormat="1"/>
    <row r="931" s="142" customFormat="1"/>
    <row r="932" s="142" customFormat="1"/>
    <row r="933" s="142" customFormat="1"/>
    <row r="934" s="142" customFormat="1"/>
    <row r="935" s="142" customFormat="1"/>
    <row r="936" s="142" customFormat="1"/>
    <row r="937" s="142" customFormat="1"/>
    <row r="938" s="142" customFormat="1"/>
    <row r="939" s="142" customFormat="1"/>
    <row r="940" s="142" customFormat="1"/>
    <row r="941" s="142" customFormat="1"/>
    <row r="942" s="142" customFormat="1"/>
    <row r="943" s="142" customFormat="1"/>
    <row r="944" s="142" customFormat="1"/>
    <row r="945" s="142" customFormat="1"/>
    <row r="946" s="142" customFormat="1"/>
    <row r="947" s="142" customFormat="1"/>
    <row r="948" s="142" customFormat="1"/>
    <row r="949" s="142" customFormat="1"/>
    <row r="950" s="142" customFormat="1"/>
    <row r="951" s="142" customFormat="1"/>
    <row r="952" s="142" customFormat="1"/>
    <row r="953" s="142" customFormat="1"/>
    <row r="954" s="142" customFormat="1"/>
    <row r="955" s="142" customFormat="1"/>
    <row r="956" s="142" customFormat="1"/>
    <row r="957" s="142" customFormat="1"/>
    <row r="958" s="142" customFormat="1"/>
    <row r="959" s="142" customFormat="1"/>
    <row r="960" s="142" customFormat="1"/>
    <row r="961" s="142" customFormat="1"/>
    <row r="962" s="142" customFormat="1"/>
    <row r="963" s="142" customFormat="1"/>
    <row r="964" s="142" customFormat="1"/>
    <row r="965" s="142" customFormat="1"/>
    <row r="966" s="142" customFormat="1"/>
    <row r="967" s="142" customFormat="1"/>
    <row r="968" s="142" customFormat="1"/>
    <row r="969" s="142" customFormat="1"/>
    <row r="970" s="142" customFormat="1"/>
    <row r="971" s="142" customFormat="1"/>
    <row r="972" s="142" customFormat="1"/>
    <row r="973" s="142" customFormat="1"/>
    <row r="974" s="142" customFormat="1"/>
    <row r="975" s="142" customFormat="1"/>
    <row r="976" s="142" customFormat="1"/>
    <row r="977" s="142" customFormat="1"/>
    <row r="978" s="142" customFormat="1"/>
    <row r="979" s="142" customFormat="1"/>
    <row r="980" s="142" customFormat="1"/>
    <row r="981" s="142" customFormat="1"/>
    <row r="982" s="142" customFormat="1"/>
    <row r="983" s="142" customFormat="1"/>
    <row r="984" s="142" customFormat="1"/>
    <row r="985" s="142" customFormat="1"/>
    <row r="986" s="142" customFormat="1"/>
    <row r="987" s="142" customFormat="1"/>
    <row r="988" s="142" customFormat="1"/>
    <row r="989" s="142" customFormat="1"/>
    <row r="990" s="142" customFormat="1"/>
    <row r="991" s="142" customFormat="1"/>
    <row r="992" s="142" customFormat="1"/>
    <row r="993" s="142" customFormat="1"/>
    <row r="994" s="142" customFormat="1"/>
    <row r="995" s="142" customFormat="1"/>
    <row r="996" s="142" customFormat="1"/>
    <row r="997" s="142" customFormat="1"/>
    <row r="998" s="142" customFormat="1"/>
    <row r="999" s="142" customFormat="1"/>
    <row r="1000" s="142" customFormat="1"/>
  </sheetData>
  <protectedRanges>
    <protectedRange password="C433" sqref="C32" name="区域3"/>
    <protectedRange sqref="D26:D31" name="区域2"/>
    <protectedRange sqref="B26:B32" name="区域1"/>
    <protectedRange sqref="B9 D9" name="区域1_1"/>
    <protectedRange sqref="D10:D11" name="区域2_1_1"/>
    <protectedRange sqref="D19:D21" name="区域2_2"/>
  </protectedRanges>
  <mergeCells count="6">
    <mergeCell ref="A2:D2"/>
    <mergeCell ref="E3:F3"/>
    <mergeCell ref="A4:A5"/>
    <mergeCell ref="B4:B5"/>
    <mergeCell ref="C4:C5"/>
    <mergeCell ref="D4:D5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E1006"/>
  <sheetViews>
    <sheetView showZeros="0" zoomScaleSheetLayoutView="60" workbookViewId="0">
      <selection activeCell="F6" sqref="F6"/>
    </sheetView>
  </sheetViews>
  <sheetFormatPr defaultColWidth="8.75206611570248" defaultRowHeight="21" customHeight="1" outlineLevelCol="4"/>
  <cols>
    <col min="1" max="1" width="39.1239669421488" style="130" customWidth="1"/>
    <col min="2" max="4" width="16.504132231405" style="130" customWidth="1"/>
    <col min="5" max="33" width="9" style="130"/>
    <col min="34" max="16384" width="8.75206611570248" style="130"/>
  </cols>
  <sheetData>
    <row r="1" s="125" customFormat="1" ht="20.45" customHeight="1" spans="1:4">
      <c r="A1" s="131" t="s">
        <v>2475</v>
      </c>
      <c r="B1" s="131"/>
      <c r="C1" s="131"/>
      <c r="D1" s="131"/>
    </row>
    <row r="2" s="126" customFormat="1" ht="3" customHeight="1" spans="1:4">
      <c r="A2" s="131"/>
      <c r="B2" s="131"/>
      <c r="C2" s="131"/>
      <c r="D2" s="131"/>
    </row>
    <row r="3" s="127" customFormat="1" ht="24" customHeight="1" spans="1:4">
      <c r="A3" s="132" t="s">
        <v>2476</v>
      </c>
      <c r="B3" s="132"/>
      <c r="C3" s="132"/>
      <c r="D3" s="132"/>
    </row>
    <row r="4" s="127" customFormat="1" ht="14" customHeight="1" spans="1:4">
      <c r="A4" s="133"/>
      <c r="B4" s="133"/>
      <c r="C4" s="133"/>
      <c r="D4" s="133" t="s">
        <v>2</v>
      </c>
    </row>
    <row r="5" s="128" customFormat="1" ht="33.75" customHeight="1" spans="1:4">
      <c r="A5" s="70" t="s">
        <v>25</v>
      </c>
      <c r="B5" s="70" t="s">
        <v>26</v>
      </c>
      <c r="C5" s="70" t="s">
        <v>27</v>
      </c>
      <c r="D5" s="70" t="s">
        <v>2477</v>
      </c>
    </row>
    <row r="6" s="128" customFormat="1" ht="33.75" customHeight="1" spans="1:4">
      <c r="A6" s="134" t="s">
        <v>2478</v>
      </c>
      <c r="B6" s="70">
        <v>1102</v>
      </c>
      <c r="C6" s="70">
        <v>1600</v>
      </c>
      <c r="D6" s="70">
        <v>145.2</v>
      </c>
    </row>
    <row r="7" s="128" customFormat="1" ht="33.75" customHeight="1" spans="1:4">
      <c r="A7" s="134" t="s">
        <v>2479</v>
      </c>
      <c r="B7" s="135">
        <v>610</v>
      </c>
      <c r="C7" s="70">
        <v>800</v>
      </c>
      <c r="D7" s="70">
        <v>131.1</v>
      </c>
    </row>
    <row r="8" s="128" customFormat="1" ht="33.75" customHeight="1" spans="1:4">
      <c r="A8" s="134" t="s">
        <v>2480</v>
      </c>
      <c r="B8" s="70">
        <v>91492</v>
      </c>
      <c r="C8" s="70">
        <v>93600</v>
      </c>
      <c r="D8" s="70">
        <v>102.3</v>
      </c>
    </row>
    <row r="9" s="128" customFormat="1" ht="33.75" customHeight="1" spans="1:4">
      <c r="A9" s="134" t="s">
        <v>2481</v>
      </c>
      <c r="B9" s="70">
        <v>7244</v>
      </c>
      <c r="C9" s="70">
        <v>4400</v>
      </c>
      <c r="D9" s="70">
        <v>60.7</v>
      </c>
    </row>
    <row r="10" s="128" customFormat="1" ht="33.75" customHeight="1" spans="1:4">
      <c r="A10" s="134" t="s">
        <v>2482</v>
      </c>
      <c r="B10" s="70">
        <v>152</v>
      </c>
      <c r="C10" s="70">
        <v>600</v>
      </c>
      <c r="D10" s="70">
        <v>394.7</v>
      </c>
    </row>
    <row r="11" s="128" customFormat="1" ht="24.75" customHeight="1" spans="1:4">
      <c r="A11" s="70" t="s">
        <v>53</v>
      </c>
      <c r="B11" s="70">
        <v>100600</v>
      </c>
      <c r="C11" s="136">
        <v>101000</v>
      </c>
      <c r="D11" s="70">
        <v>100.4</v>
      </c>
    </row>
    <row r="12" s="128" customFormat="1" ht="33.75" customHeight="1" spans="1:5">
      <c r="A12" s="137" t="s">
        <v>91</v>
      </c>
      <c r="B12" s="138"/>
      <c r="C12" s="138"/>
      <c r="D12" s="138"/>
      <c r="E12" s="139"/>
    </row>
    <row r="13" s="128" customFormat="1" customHeight="1"/>
    <row r="14" s="128" customFormat="1" customHeight="1"/>
    <row r="15" s="128" customFormat="1" customHeight="1"/>
    <row r="16" s="128" customFormat="1" customHeight="1"/>
    <row r="17" s="128" customFormat="1" customHeight="1"/>
    <row r="18" s="128" customFormat="1" customHeight="1"/>
    <row r="19" s="128" customFormat="1" customHeight="1"/>
    <row r="20" s="128" customFormat="1" customHeight="1"/>
    <row r="21" s="128" customFormat="1" customHeight="1"/>
    <row r="22" s="128" customFormat="1" customHeight="1"/>
    <row r="23" s="128" customFormat="1" customHeight="1"/>
    <row r="24" s="128" customFormat="1" customHeight="1"/>
    <row r="25" s="128" customFormat="1" customHeight="1"/>
    <row r="26" s="128" customFormat="1" customHeight="1"/>
    <row r="27" s="128" customFormat="1" customHeight="1"/>
    <row r="28" s="128" customFormat="1" customHeight="1"/>
    <row r="29" s="128" customFormat="1" customHeight="1"/>
    <row r="30" s="128" customFormat="1" customHeight="1"/>
    <row r="31" s="128" customFormat="1" customHeight="1"/>
    <row r="32" s="128" customFormat="1" customHeight="1"/>
    <row r="33" s="128" customFormat="1" customHeight="1"/>
    <row r="34" s="128" customFormat="1" customHeight="1"/>
    <row r="35" s="128" customFormat="1" customHeight="1"/>
    <row r="36" s="128" customFormat="1" customHeight="1"/>
    <row r="37" s="128" customFormat="1" customHeight="1"/>
    <row r="38" s="128" customFormat="1" customHeight="1"/>
    <row r="39" s="128" customFormat="1" customHeight="1"/>
    <row r="40" s="128" customFormat="1" customHeight="1"/>
    <row r="41" s="128" customFormat="1" customHeight="1"/>
    <row r="42" s="128" customFormat="1" customHeight="1"/>
    <row r="43" s="128" customFormat="1" customHeight="1"/>
    <row r="44" s="128" customFormat="1" customHeight="1"/>
    <row r="45" s="128" customFormat="1" customHeight="1"/>
    <row r="46" s="128" customFormat="1" customHeight="1"/>
    <row r="47" s="128" customFormat="1" customHeight="1"/>
    <row r="48" s="128" customFormat="1" customHeight="1"/>
    <row r="49" s="128" customFormat="1" customHeight="1"/>
    <row r="50" s="128" customFormat="1" customHeight="1"/>
    <row r="51" s="128" customFormat="1" customHeight="1"/>
    <row r="52" s="128" customFormat="1" customHeight="1"/>
    <row r="53" s="128" customFormat="1" customHeight="1"/>
    <row r="54" s="128" customFormat="1" customHeight="1"/>
    <row r="55" s="128" customFormat="1" customHeight="1"/>
    <row r="56" s="128" customFormat="1" customHeight="1"/>
    <row r="57" s="128" customFormat="1" customHeight="1"/>
    <row r="58" s="128" customFormat="1" customHeight="1"/>
    <row r="59" s="128" customFormat="1" customHeight="1"/>
    <row r="60" s="128" customFormat="1" customHeight="1"/>
    <row r="61" s="128" customFormat="1" customHeight="1"/>
    <row r="62" s="128" customFormat="1" customHeight="1"/>
    <row r="63" s="128" customFormat="1" customHeight="1"/>
    <row r="64" s="128" customFormat="1" customHeight="1"/>
    <row r="65" s="128" customFormat="1" customHeight="1"/>
    <row r="66" s="128" customFormat="1" customHeight="1"/>
    <row r="67" s="128" customFormat="1" customHeight="1"/>
    <row r="68" s="128" customFormat="1" customHeight="1"/>
    <row r="69" s="128" customFormat="1" customHeight="1"/>
    <row r="70" s="128" customFormat="1" customHeight="1"/>
    <row r="71" s="128" customFormat="1" customHeight="1"/>
    <row r="72" s="128" customFormat="1" customHeight="1"/>
    <row r="73" s="128" customFormat="1" customHeight="1"/>
    <row r="74" s="128" customFormat="1" customHeight="1"/>
    <row r="75" s="128" customFormat="1" customHeight="1"/>
    <row r="76" s="128" customFormat="1" customHeight="1"/>
    <row r="77" s="128" customFormat="1" customHeight="1"/>
    <row r="78" s="128" customFormat="1" customHeight="1"/>
    <row r="79" s="128" customFormat="1" customHeight="1"/>
    <row r="80" s="128" customFormat="1" customHeight="1"/>
    <row r="81" s="128" customFormat="1" customHeight="1"/>
    <row r="82" s="128" customFormat="1" customHeight="1"/>
    <row r="83" s="128" customFormat="1" customHeight="1"/>
    <row r="84" s="128" customFormat="1" customHeight="1"/>
    <row r="85" s="128" customFormat="1" customHeight="1"/>
    <row r="86" s="128" customFormat="1" customHeight="1"/>
    <row r="87" s="128" customFormat="1" customHeight="1"/>
    <row r="88" s="128" customFormat="1" customHeight="1"/>
    <row r="89" s="128" customFormat="1" customHeight="1"/>
    <row r="90" s="128" customFormat="1" customHeight="1"/>
    <row r="91" s="128" customFormat="1" customHeight="1"/>
    <row r="92" s="128" customFormat="1" customHeight="1"/>
    <row r="93" s="128" customFormat="1" customHeight="1"/>
    <row r="94" s="128" customFormat="1" customHeight="1"/>
    <row r="95" s="128" customFormat="1" customHeight="1"/>
    <row r="96" s="128" customFormat="1" customHeight="1"/>
    <row r="97" s="128" customFormat="1" customHeight="1"/>
    <row r="98" s="128" customFormat="1" customHeight="1"/>
    <row r="99" s="128" customFormat="1" customHeight="1"/>
    <row r="100" s="128" customFormat="1" customHeight="1"/>
    <row r="101" s="128" customFormat="1" customHeight="1"/>
    <row r="102" s="128" customFormat="1" customHeight="1"/>
    <row r="103" s="128" customFormat="1" customHeight="1"/>
    <row r="104" s="128" customFormat="1" customHeight="1"/>
    <row r="105" s="128" customFormat="1" customHeight="1"/>
    <row r="106" s="128" customFormat="1" customHeight="1"/>
    <row r="107" s="128" customFormat="1" customHeight="1"/>
    <row r="108" s="128" customFormat="1" customHeight="1"/>
    <row r="109" s="128" customFormat="1" customHeight="1"/>
    <row r="110" s="128" customFormat="1" customHeight="1"/>
    <row r="111" s="128" customFormat="1" customHeight="1"/>
    <row r="112" s="128" customFormat="1" customHeight="1"/>
    <row r="113" s="128" customFormat="1" customHeight="1"/>
    <row r="114" s="128" customFormat="1" customHeight="1"/>
    <row r="115" s="128" customFormat="1" customHeight="1"/>
    <row r="116" s="128" customFormat="1" customHeight="1"/>
    <row r="117" s="128" customFormat="1" customHeight="1"/>
    <row r="118" s="128" customFormat="1" customHeight="1"/>
    <row r="119" s="128" customFormat="1" customHeight="1"/>
    <row r="120" s="128" customFormat="1" customHeight="1"/>
    <row r="121" s="128" customFormat="1" customHeight="1"/>
    <row r="122" s="128" customFormat="1" customHeight="1"/>
    <row r="123" s="128" customFormat="1" customHeight="1"/>
    <row r="124" s="128" customFormat="1" customHeight="1"/>
    <row r="125" s="128" customFormat="1" customHeight="1"/>
    <row r="126" s="128" customFormat="1" customHeight="1"/>
    <row r="127" s="128" customFormat="1" customHeight="1"/>
    <row r="128" s="128" customFormat="1" customHeight="1"/>
    <row r="129" s="128" customFormat="1" customHeight="1"/>
    <row r="130" s="128" customFormat="1" customHeight="1"/>
    <row r="131" s="128" customFormat="1" customHeight="1"/>
    <row r="132" s="128" customFormat="1" customHeight="1"/>
    <row r="133" s="128" customFormat="1" customHeight="1"/>
    <row r="134" s="128" customFormat="1" customHeight="1"/>
    <row r="135" s="128" customFormat="1" customHeight="1"/>
    <row r="136" s="128" customFormat="1" customHeight="1"/>
    <row r="137" s="128" customFormat="1" customHeight="1"/>
    <row r="138" s="128" customFormat="1" customHeight="1"/>
    <row r="139" s="128" customFormat="1" customHeight="1"/>
    <row r="140" s="128" customFormat="1" customHeight="1"/>
    <row r="141" s="128" customFormat="1" customHeight="1"/>
    <row r="142" s="128" customFormat="1" customHeight="1"/>
    <row r="143" s="128" customFormat="1" customHeight="1"/>
    <row r="144" s="128" customFormat="1" customHeight="1"/>
    <row r="145" s="128" customFormat="1" customHeight="1"/>
    <row r="146" s="128" customFormat="1" customHeight="1"/>
    <row r="147" s="128" customFormat="1" customHeight="1"/>
    <row r="148" s="128" customFormat="1" customHeight="1"/>
    <row r="149" s="128" customFormat="1" customHeight="1"/>
    <row r="150" s="128" customFormat="1" customHeight="1"/>
    <row r="151" s="128" customFormat="1" customHeight="1"/>
    <row r="152" s="128" customFormat="1" customHeight="1"/>
    <row r="153" s="128" customFormat="1" customHeight="1"/>
    <row r="154" s="128" customFormat="1" customHeight="1"/>
    <row r="155" s="128" customFormat="1" customHeight="1"/>
    <row r="156" s="128" customFormat="1" customHeight="1"/>
    <row r="157" s="128" customFormat="1" customHeight="1"/>
    <row r="158" s="128" customFormat="1" customHeight="1"/>
    <row r="159" s="128" customFormat="1" customHeight="1"/>
    <row r="160" s="128" customFormat="1" customHeight="1"/>
    <row r="161" s="128" customFormat="1" customHeight="1"/>
    <row r="162" s="128" customFormat="1" customHeight="1"/>
    <row r="163" s="128" customFormat="1" customHeight="1"/>
    <row r="164" s="128" customFormat="1" customHeight="1"/>
    <row r="165" s="128" customFormat="1" customHeight="1"/>
    <row r="166" s="128" customFormat="1" customHeight="1"/>
    <row r="167" s="128" customFormat="1" customHeight="1"/>
    <row r="168" s="128" customFormat="1" customHeight="1"/>
    <row r="169" s="128" customFormat="1" customHeight="1"/>
    <row r="170" s="128" customFormat="1" customHeight="1"/>
    <row r="171" s="128" customFormat="1" customHeight="1"/>
    <row r="172" s="128" customFormat="1" customHeight="1"/>
    <row r="173" s="128" customFormat="1" customHeight="1"/>
    <row r="174" s="129" customFormat="1" customHeight="1"/>
    <row r="175" s="129" customFormat="1" customHeight="1"/>
    <row r="176" s="129" customFormat="1" customHeight="1"/>
    <row r="177" s="129" customFormat="1" customHeight="1"/>
    <row r="178" s="129" customFormat="1" customHeight="1"/>
    <row r="179" s="129" customFormat="1" customHeight="1"/>
    <row r="180" s="129" customFormat="1" customHeight="1"/>
    <row r="181" s="129" customFormat="1" customHeight="1"/>
    <row r="182" s="129" customFormat="1" customHeight="1"/>
    <row r="183" s="129" customFormat="1" customHeight="1"/>
    <row r="184" s="129" customFormat="1" customHeight="1"/>
    <row r="185" s="129" customFormat="1" customHeight="1"/>
    <row r="186" s="129" customFormat="1" customHeight="1"/>
    <row r="187" s="129" customFormat="1" customHeight="1"/>
    <row r="188" s="129" customFormat="1" customHeight="1"/>
    <row r="189" s="129" customFormat="1" customHeight="1"/>
    <row r="190" s="129" customFormat="1" customHeight="1"/>
    <row r="191" s="129" customFormat="1" customHeight="1"/>
    <row r="192" s="129" customFormat="1" customHeight="1"/>
    <row r="193" s="129" customFormat="1" customHeight="1"/>
    <row r="194" s="129" customFormat="1" customHeight="1"/>
    <row r="195" s="129" customFormat="1" customHeight="1"/>
    <row r="196" s="129" customFormat="1" customHeight="1"/>
    <row r="197" s="129" customFormat="1" customHeight="1"/>
    <row r="198" s="129" customFormat="1" customHeight="1"/>
    <row r="199" s="129" customFormat="1" customHeight="1"/>
    <row r="200" s="129" customFormat="1" customHeight="1"/>
    <row r="201" s="129" customFormat="1" customHeight="1"/>
    <row r="202" s="129" customFormat="1" customHeight="1"/>
    <row r="203" s="129" customFormat="1" customHeight="1"/>
    <row r="204" s="129" customFormat="1" customHeight="1"/>
    <row r="205" s="129" customFormat="1" customHeight="1"/>
    <row r="206" s="129" customFormat="1" customHeight="1"/>
    <row r="207" s="129" customFormat="1" customHeight="1"/>
    <row r="208" s="129" customFormat="1" customHeight="1"/>
    <row r="209" s="129" customFormat="1" customHeight="1"/>
    <row r="210" s="129" customFormat="1" customHeight="1"/>
    <row r="211" s="129" customFormat="1" customHeight="1"/>
    <row r="212" s="129" customFormat="1" customHeight="1"/>
    <row r="213" s="129" customFormat="1" customHeight="1"/>
    <row r="214" s="129" customFormat="1" customHeight="1"/>
    <row r="215" s="129" customFormat="1" customHeight="1"/>
    <row r="216" s="129" customFormat="1" customHeight="1"/>
    <row r="217" s="129" customFormat="1" customHeight="1"/>
    <row r="218" s="129" customFormat="1" customHeight="1"/>
    <row r="219" s="129" customFormat="1" customHeight="1"/>
    <row r="220" s="129" customFormat="1" customHeight="1"/>
    <row r="221" s="129" customFormat="1" customHeight="1"/>
    <row r="222" s="129" customFormat="1" customHeight="1"/>
    <row r="223" s="129" customFormat="1" customHeight="1"/>
    <row r="224" s="129" customFormat="1" customHeight="1"/>
    <row r="225" s="129" customFormat="1" customHeight="1"/>
    <row r="226" s="129" customFormat="1" customHeight="1"/>
    <row r="227" s="129" customFormat="1" customHeight="1"/>
    <row r="228" s="129" customFormat="1" customHeight="1"/>
    <row r="229" s="129" customFormat="1" customHeight="1"/>
    <row r="230" s="129" customFormat="1" customHeight="1"/>
    <row r="231" s="129" customFormat="1" customHeight="1"/>
    <row r="232" s="129" customFormat="1" customHeight="1"/>
    <row r="233" s="129" customFormat="1" customHeight="1"/>
    <row r="234" s="129" customFormat="1" customHeight="1"/>
    <row r="235" s="129" customFormat="1" customHeight="1"/>
    <row r="236" s="129" customFormat="1" customHeight="1"/>
    <row r="237" s="129" customFormat="1" customHeight="1"/>
    <row r="238" s="129" customFormat="1" customHeight="1"/>
    <row r="239" s="129" customFormat="1" customHeight="1"/>
    <row r="240" s="129" customFormat="1" customHeight="1"/>
    <row r="241" s="129" customFormat="1" customHeight="1"/>
    <row r="242" s="129" customFormat="1" customHeight="1"/>
    <row r="243" s="129" customFormat="1" customHeight="1"/>
    <row r="244" s="129" customFormat="1" customHeight="1"/>
    <row r="245" s="129" customFormat="1" customHeight="1"/>
    <row r="246" s="129" customFormat="1" customHeight="1"/>
    <row r="247" s="129" customFormat="1" customHeight="1"/>
    <row r="248" s="129" customFormat="1" customHeight="1"/>
    <row r="249" s="129" customFormat="1" customHeight="1"/>
    <row r="250" s="129" customFormat="1" customHeight="1"/>
    <row r="251" s="129" customFormat="1" customHeight="1"/>
    <row r="252" s="129" customFormat="1" customHeight="1"/>
    <row r="253" s="129" customFormat="1" customHeight="1"/>
    <row r="254" s="129" customFormat="1" customHeight="1"/>
    <row r="255" s="129" customFormat="1" customHeight="1"/>
    <row r="256" s="129" customFormat="1" customHeight="1"/>
    <row r="257" s="129" customFormat="1" customHeight="1"/>
    <row r="258" s="129" customFormat="1" customHeight="1"/>
    <row r="259" s="129" customFormat="1" customHeight="1"/>
    <row r="260" s="129" customFormat="1" customHeight="1"/>
    <row r="261" s="129" customFormat="1" customHeight="1"/>
    <row r="262" s="129" customFormat="1" customHeight="1"/>
    <row r="263" s="129" customFormat="1" customHeight="1"/>
    <row r="264" s="129" customFormat="1" customHeight="1"/>
    <row r="265" s="129" customFormat="1" customHeight="1"/>
    <row r="266" s="129" customFormat="1" customHeight="1"/>
    <row r="267" s="129" customFormat="1" customHeight="1"/>
    <row r="268" s="129" customFormat="1" customHeight="1"/>
    <row r="269" s="129" customFormat="1" customHeight="1"/>
    <row r="270" s="129" customFormat="1" customHeight="1"/>
    <row r="271" s="129" customFormat="1" customHeight="1"/>
    <row r="272" s="129" customFormat="1" customHeight="1"/>
    <row r="273" s="129" customFormat="1" customHeight="1"/>
    <row r="274" s="129" customFormat="1" customHeight="1"/>
    <row r="275" s="129" customFormat="1" customHeight="1"/>
    <row r="276" s="129" customFormat="1" customHeight="1"/>
    <row r="277" s="129" customFormat="1" customHeight="1"/>
    <row r="278" s="129" customFormat="1" customHeight="1"/>
    <row r="279" s="129" customFormat="1" customHeight="1"/>
    <row r="280" s="129" customFormat="1" customHeight="1"/>
    <row r="281" s="129" customFormat="1" customHeight="1"/>
    <row r="282" s="129" customFormat="1" customHeight="1"/>
    <row r="283" s="129" customFormat="1" customHeight="1"/>
    <row r="284" s="129" customFormat="1" customHeight="1"/>
    <row r="285" s="129" customFormat="1" customHeight="1"/>
    <row r="286" s="129" customFormat="1" customHeight="1"/>
    <row r="287" s="129" customFormat="1" customHeight="1"/>
    <row r="288" s="129" customFormat="1" customHeight="1"/>
    <row r="289" s="129" customFormat="1" customHeight="1"/>
    <row r="290" s="129" customFormat="1" customHeight="1"/>
    <row r="291" s="129" customFormat="1" customHeight="1"/>
    <row r="292" s="129" customFormat="1" customHeight="1"/>
    <row r="293" s="129" customFormat="1" customHeight="1"/>
    <row r="294" s="129" customFormat="1" customHeight="1"/>
    <row r="295" s="129" customFormat="1" customHeight="1"/>
    <row r="296" s="129" customFormat="1" customHeight="1"/>
    <row r="297" s="129" customFormat="1" customHeight="1"/>
    <row r="298" s="129" customFormat="1" customHeight="1"/>
    <row r="299" s="129" customFormat="1" customHeight="1"/>
    <row r="300" s="129" customFormat="1" customHeight="1"/>
    <row r="301" s="129" customFormat="1" customHeight="1"/>
    <row r="302" s="129" customFormat="1" customHeight="1"/>
    <row r="303" s="129" customFormat="1" customHeight="1"/>
    <row r="304" s="129" customFormat="1" customHeight="1"/>
    <row r="305" s="129" customFormat="1" customHeight="1"/>
    <row r="306" s="129" customFormat="1" customHeight="1"/>
    <row r="307" s="129" customFormat="1" customHeight="1"/>
    <row r="308" s="129" customFormat="1" customHeight="1"/>
    <row r="309" s="129" customFormat="1" customHeight="1"/>
    <row r="310" s="129" customFormat="1" customHeight="1"/>
    <row r="311" s="129" customFormat="1" customHeight="1"/>
    <row r="312" s="129" customFormat="1" customHeight="1"/>
    <row r="313" s="129" customFormat="1" customHeight="1"/>
    <row r="314" s="129" customFormat="1" customHeight="1"/>
    <row r="315" s="129" customFormat="1" customHeight="1"/>
    <row r="316" s="129" customFormat="1" customHeight="1"/>
    <row r="317" s="129" customFormat="1" customHeight="1"/>
    <row r="318" s="129" customFormat="1" customHeight="1"/>
    <row r="319" s="129" customFormat="1" customHeight="1"/>
    <row r="320" s="129" customFormat="1" customHeight="1"/>
    <row r="321" s="129" customFormat="1" customHeight="1"/>
    <row r="322" s="129" customFormat="1" customHeight="1"/>
    <row r="323" s="129" customFormat="1" customHeight="1"/>
    <row r="324" s="129" customFormat="1" customHeight="1"/>
    <row r="325" s="129" customFormat="1" customHeight="1"/>
    <row r="326" s="129" customFormat="1" customHeight="1"/>
    <row r="327" s="129" customFormat="1" customHeight="1"/>
    <row r="328" s="129" customFormat="1" customHeight="1"/>
    <row r="329" s="129" customFormat="1" customHeight="1"/>
    <row r="330" s="129" customFormat="1" customHeight="1"/>
    <row r="331" s="129" customFormat="1" customHeight="1"/>
    <row r="332" s="129" customFormat="1" customHeight="1"/>
    <row r="333" s="129" customFormat="1" customHeight="1"/>
    <row r="334" s="129" customFormat="1" customHeight="1"/>
    <row r="335" s="129" customFormat="1" customHeight="1"/>
    <row r="336" s="129" customFormat="1" customHeight="1"/>
    <row r="337" s="129" customFormat="1" customHeight="1"/>
    <row r="338" s="129" customFormat="1" customHeight="1"/>
    <row r="339" s="129" customFormat="1" customHeight="1"/>
    <row r="340" s="129" customFormat="1" customHeight="1"/>
    <row r="341" s="129" customFormat="1" customHeight="1"/>
    <row r="342" s="129" customFormat="1" customHeight="1"/>
    <row r="343" s="129" customFormat="1" customHeight="1"/>
    <row r="344" s="129" customFormat="1" customHeight="1"/>
    <row r="345" s="129" customFormat="1" customHeight="1"/>
    <row r="346" s="129" customFormat="1" customHeight="1"/>
    <row r="347" s="129" customFormat="1" customHeight="1"/>
    <row r="348" s="129" customFormat="1" customHeight="1"/>
    <row r="349" s="129" customFormat="1" customHeight="1"/>
    <row r="350" s="129" customFormat="1" customHeight="1"/>
    <row r="351" s="129" customFormat="1" customHeight="1"/>
    <row r="352" s="129" customFormat="1" customHeight="1"/>
    <row r="353" s="129" customFormat="1" customHeight="1"/>
    <row r="354" s="129" customFormat="1" customHeight="1"/>
    <row r="355" s="129" customFormat="1" customHeight="1"/>
    <row r="356" s="129" customFormat="1" customHeight="1"/>
    <row r="357" s="129" customFormat="1" customHeight="1"/>
    <row r="358" s="129" customFormat="1" customHeight="1"/>
    <row r="359" s="129" customFormat="1" customHeight="1"/>
    <row r="360" s="129" customFormat="1" customHeight="1"/>
    <row r="361" s="129" customFormat="1" customHeight="1"/>
    <row r="362" s="129" customFormat="1" customHeight="1"/>
    <row r="363" s="129" customFormat="1" customHeight="1"/>
    <row r="364" s="129" customFormat="1" customHeight="1"/>
    <row r="365" s="129" customFormat="1" customHeight="1"/>
    <row r="366" s="129" customFormat="1" customHeight="1"/>
    <row r="367" s="129" customFormat="1" customHeight="1"/>
    <row r="368" s="129" customFormat="1" customHeight="1"/>
    <row r="369" s="129" customFormat="1" customHeight="1"/>
    <row r="370" s="129" customFormat="1" customHeight="1"/>
    <row r="371" s="129" customFormat="1" customHeight="1"/>
    <row r="372" s="129" customFormat="1" customHeight="1"/>
    <row r="373" s="129" customFormat="1" customHeight="1"/>
    <row r="374" s="129" customFormat="1" customHeight="1"/>
    <row r="375" s="129" customFormat="1" customHeight="1"/>
    <row r="376" s="129" customFormat="1" customHeight="1"/>
    <row r="377" s="129" customFormat="1" customHeight="1"/>
    <row r="378" s="129" customFormat="1" customHeight="1"/>
    <row r="379" s="129" customFormat="1" customHeight="1"/>
    <row r="380" s="129" customFormat="1" customHeight="1"/>
    <row r="381" s="129" customFormat="1" customHeight="1"/>
    <row r="382" s="129" customFormat="1" customHeight="1"/>
    <row r="383" s="129" customFormat="1" customHeight="1"/>
    <row r="384" s="129" customFormat="1" customHeight="1"/>
    <row r="385" s="129" customFormat="1" customHeight="1"/>
    <row r="386" s="129" customFormat="1" customHeight="1"/>
    <row r="387" s="129" customFormat="1" customHeight="1"/>
    <row r="388" s="129" customFormat="1" customHeight="1"/>
    <row r="389" s="129" customFormat="1" customHeight="1"/>
    <row r="390" s="129" customFormat="1" customHeight="1"/>
    <row r="391" s="129" customFormat="1" customHeight="1"/>
    <row r="392" s="129" customFormat="1" customHeight="1"/>
    <row r="393" s="129" customFormat="1" customHeight="1"/>
    <row r="394" s="129" customFormat="1" customHeight="1"/>
    <row r="395" s="129" customFormat="1" customHeight="1"/>
    <row r="396" s="129" customFormat="1" customHeight="1"/>
    <row r="397" s="129" customFormat="1" customHeight="1"/>
    <row r="398" s="129" customFormat="1" customHeight="1"/>
    <row r="399" s="129" customFormat="1" customHeight="1"/>
    <row r="400" s="129" customFormat="1" customHeight="1"/>
    <row r="401" s="129" customFormat="1" customHeight="1"/>
    <row r="402" s="129" customFormat="1" customHeight="1"/>
    <row r="403" s="129" customFormat="1" customHeight="1"/>
    <row r="404" s="129" customFormat="1" customHeight="1"/>
    <row r="405" s="129" customFormat="1" customHeight="1"/>
    <row r="406" s="129" customFormat="1" customHeight="1"/>
    <row r="407" s="129" customFormat="1" customHeight="1"/>
    <row r="408" s="129" customFormat="1" customHeight="1"/>
    <row r="409" s="129" customFormat="1" customHeight="1"/>
    <row r="410" s="129" customFormat="1" customHeight="1"/>
    <row r="411" s="129" customFormat="1" customHeight="1"/>
    <row r="412" s="129" customFormat="1" customHeight="1"/>
    <row r="413" s="129" customFormat="1" customHeight="1"/>
    <row r="414" s="129" customFormat="1" customHeight="1"/>
    <row r="415" s="129" customFormat="1" customHeight="1"/>
    <row r="416" s="129" customFormat="1" customHeight="1"/>
    <row r="417" s="129" customFormat="1" customHeight="1"/>
    <row r="418" s="129" customFormat="1" customHeight="1"/>
    <row r="419" s="129" customFormat="1" customHeight="1"/>
    <row r="420" s="129" customFormat="1" customHeight="1"/>
    <row r="421" s="129" customFormat="1" customHeight="1"/>
    <row r="422" s="129" customFormat="1" customHeight="1"/>
    <row r="423" s="129" customFormat="1" customHeight="1"/>
    <row r="424" s="129" customFormat="1" customHeight="1"/>
    <row r="425" s="129" customFormat="1" customHeight="1"/>
    <row r="426" s="129" customFormat="1" customHeight="1"/>
    <row r="427" s="129" customFormat="1" customHeight="1"/>
    <row r="428" s="129" customFormat="1" customHeight="1"/>
    <row r="429" s="129" customFormat="1" customHeight="1"/>
    <row r="430" s="129" customFormat="1" customHeight="1"/>
    <row r="431" s="129" customFormat="1" customHeight="1"/>
    <row r="432" s="129" customFormat="1" customHeight="1"/>
    <row r="433" s="129" customFormat="1" customHeight="1"/>
    <row r="434" s="129" customFormat="1" customHeight="1"/>
    <row r="435" s="129" customFormat="1" customHeight="1"/>
    <row r="436" s="129" customFormat="1" customHeight="1"/>
    <row r="437" s="129" customFormat="1" customHeight="1"/>
    <row r="438" s="129" customFormat="1" customHeight="1"/>
    <row r="439" s="129" customFormat="1" customHeight="1"/>
    <row r="440" s="129" customFormat="1" customHeight="1"/>
    <row r="441" s="129" customFormat="1" customHeight="1"/>
    <row r="442" s="129" customFormat="1" customHeight="1"/>
    <row r="443" s="129" customFormat="1" customHeight="1"/>
    <row r="444" s="129" customFormat="1" customHeight="1"/>
    <row r="445" s="129" customFormat="1" customHeight="1"/>
    <row r="446" s="129" customFormat="1" customHeight="1"/>
    <row r="447" s="129" customFormat="1" customHeight="1"/>
    <row r="448" s="129" customFormat="1" customHeight="1"/>
    <row r="449" s="129" customFormat="1" customHeight="1"/>
    <row r="450" s="129" customFormat="1" customHeight="1"/>
    <row r="451" s="129" customFormat="1" customHeight="1"/>
    <row r="452" s="129" customFormat="1" customHeight="1"/>
    <row r="453" s="129" customFormat="1" customHeight="1"/>
    <row r="454" s="129" customFormat="1" customHeight="1"/>
    <row r="455" s="129" customFormat="1" customHeight="1"/>
    <row r="456" s="129" customFormat="1" customHeight="1"/>
    <row r="457" s="129" customFormat="1" customHeight="1"/>
    <row r="458" s="129" customFormat="1" customHeight="1"/>
    <row r="459" s="129" customFormat="1" customHeight="1"/>
    <row r="460" s="129" customFormat="1" customHeight="1"/>
    <row r="461" s="129" customFormat="1" customHeight="1"/>
    <row r="462" s="129" customFormat="1" customHeight="1"/>
    <row r="463" s="129" customFormat="1" customHeight="1"/>
    <row r="464" s="129" customFormat="1" customHeight="1"/>
    <row r="465" s="129" customFormat="1" customHeight="1"/>
    <row r="466" s="129" customFormat="1" customHeight="1"/>
    <row r="467" s="129" customFormat="1" customHeight="1"/>
    <row r="468" s="129" customFormat="1" customHeight="1"/>
    <row r="469" s="129" customFormat="1" customHeight="1"/>
    <row r="470" s="129" customFormat="1" customHeight="1"/>
    <row r="471" s="129" customFormat="1" customHeight="1"/>
    <row r="472" s="129" customFormat="1" customHeight="1"/>
    <row r="473" s="129" customFormat="1" customHeight="1"/>
    <row r="474" s="129" customFormat="1" customHeight="1"/>
    <row r="475" s="129" customFormat="1" customHeight="1"/>
    <row r="476" s="129" customFormat="1" customHeight="1"/>
    <row r="477" s="129" customFormat="1" customHeight="1"/>
    <row r="478" s="129" customFormat="1" customHeight="1"/>
    <row r="479" s="129" customFormat="1" customHeight="1"/>
    <row r="480" s="129" customFormat="1" customHeight="1"/>
    <row r="481" s="129" customFormat="1" customHeight="1"/>
    <row r="482" s="129" customFormat="1" customHeight="1"/>
    <row r="483" s="129" customFormat="1" customHeight="1"/>
    <row r="484" s="129" customFormat="1" customHeight="1"/>
    <row r="485" s="129" customFormat="1" customHeight="1"/>
    <row r="486" s="129" customFormat="1" customHeight="1"/>
    <row r="487" s="129" customFormat="1" customHeight="1"/>
    <row r="488" s="129" customFormat="1" customHeight="1"/>
    <row r="489" s="129" customFormat="1" customHeight="1"/>
    <row r="490" s="129" customFormat="1" customHeight="1"/>
    <row r="491" s="129" customFormat="1" customHeight="1"/>
    <row r="492" s="129" customFormat="1" customHeight="1"/>
    <row r="493" s="129" customFormat="1" customHeight="1"/>
    <row r="494" s="129" customFormat="1" customHeight="1"/>
    <row r="495" s="129" customFormat="1" customHeight="1"/>
    <row r="496" s="129" customFormat="1" customHeight="1"/>
    <row r="497" s="129" customFormat="1" customHeight="1"/>
    <row r="498" s="129" customFormat="1" customHeight="1"/>
    <row r="499" s="129" customFormat="1" customHeight="1"/>
    <row r="500" s="129" customFormat="1" customHeight="1"/>
    <row r="501" s="129" customFormat="1" customHeight="1"/>
    <row r="502" s="129" customFormat="1" customHeight="1"/>
    <row r="503" s="129" customFormat="1" customHeight="1"/>
    <row r="504" s="129" customFormat="1" customHeight="1"/>
    <row r="505" s="129" customFormat="1" customHeight="1"/>
    <row r="506" s="129" customFormat="1" customHeight="1"/>
    <row r="507" s="129" customFormat="1" customHeight="1"/>
    <row r="508" s="129" customFormat="1" customHeight="1"/>
    <row r="509" s="129" customFormat="1" customHeight="1"/>
    <row r="510" s="129" customFormat="1" customHeight="1"/>
    <row r="511" s="129" customFormat="1" customHeight="1"/>
    <row r="512" s="129" customFormat="1" customHeight="1"/>
    <row r="513" s="129" customFormat="1" customHeight="1"/>
    <row r="514" s="129" customFormat="1" customHeight="1"/>
    <row r="515" s="129" customFormat="1" customHeight="1"/>
    <row r="516" s="129" customFormat="1" customHeight="1"/>
    <row r="517" s="129" customFormat="1" customHeight="1"/>
    <row r="518" s="129" customFormat="1" customHeight="1"/>
    <row r="519" s="129" customFormat="1" customHeight="1"/>
    <row r="520" s="129" customFormat="1" customHeight="1"/>
    <row r="521" s="129" customFormat="1" customHeight="1"/>
    <row r="522" s="129" customFormat="1" customHeight="1"/>
    <row r="523" s="129" customFormat="1" customHeight="1"/>
    <row r="524" s="129" customFormat="1" customHeight="1"/>
    <row r="525" s="129" customFormat="1" customHeight="1"/>
    <row r="526" s="129" customFormat="1" customHeight="1"/>
    <row r="527" s="129" customFormat="1" customHeight="1"/>
    <row r="528" s="129" customFormat="1" customHeight="1"/>
    <row r="529" s="129" customFormat="1" customHeight="1"/>
    <row r="530" s="129" customFormat="1" customHeight="1"/>
    <row r="531" s="129" customFormat="1" customHeight="1"/>
    <row r="532" s="129" customFormat="1" customHeight="1"/>
    <row r="533" s="129" customFormat="1" customHeight="1"/>
    <row r="534" s="129" customFormat="1" customHeight="1"/>
    <row r="535" s="129" customFormat="1" customHeight="1"/>
    <row r="536" s="129" customFormat="1" customHeight="1"/>
    <row r="537" s="129" customFormat="1" customHeight="1"/>
    <row r="538" s="129" customFormat="1" customHeight="1"/>
    <row r="539" s="129" customFormat="1" customHeight="1"/>
    <row r="540" s="129" customFormat="1" customHeight="1"/>
    <row r="541" s="129" customFormat="1" customHeight="1"/>
    <row r="542" s="129" customFormat="1" customHeight="1"/>
    <row r="543" s="129" customFormat="1" customHeight="1"/>
    <row r="544" s="129" customFormat="1" customHeight="1"/>
    <row r="545" s="129" customFormat="1" customHeight="1"/>
    <row r="546" s="129" customFormat="1" customHeight="1"/>
    <row r="547" s="129" customFormat="1" customHeight="1"/>
    <row r="548" s="129" customFormat="1" customHeight="1"/>
    <row r="549" s="129" customFormat="1" customHeight="1"/>
    <row r="550" s="129" customFormat="1" customHeight="1"/>
    <row r="551" s="129" customFormat="1" customHeight="1"/>
    <row r="552" s="129" customFormat="1" customHeight="1"/>
    <row r="553" s="129" customFormat="1" customHeight="1"/>
    <row r="554" s="129" customFormat="1" customHeight="1"/>
    <row r="555" s="129" customFormat="1" customHeight="1"/>
    <row r="556" s="129" customFormat="1" customHeight="1"/>
    <row r="557" s="129" customFormat="1" customHeight="1"/>
    <row r="558" s="129" customFormat="1" customHeight="1"/>
    <row r="559" s="129" customFormat="1" customHeight="1"/>
    <row r="560" s="129" customFormat="1" customHeight="1"/>
    <row r="561" s="129" customFormat="1" customHeight="1"/>
    <row r="562" s="129" customFormat="1" customHeight="1"/>
    <row r="563" s="129" customFormat="1" customHeight="1"/>
    <row r="564" s="129" customFormat="1" customHeight="1"/>
    <row r="565" s="129" customFormat="1" customHeight="1"/>
    <row r="566" s="129" customFormat="1" customHeight="1"/>
    <row r="567" s="129" customFormat="1" customHeight="1"/>
    <row r="568" s="129" customFormat="1" customHeight="1"/>
    <row r="569" s="129" customFormat="1" customHeight="1"/>
    <row r="570" s="129" customFormat="1" customHeight="1"/>
    <row r="571" s="129" customFormat="1" customHeight="1"/>
    <row r="572" s="129" customFormat="1" customHeight="1"/>
    <row r="573" s="129" customFormat="1" customHeight="1"/>
    <row r="574" s="129" customFormat="1" customHeight="1"/>
    <row r="575" s="129" customFormat="1" customHeight="1"/>
    <row r="576" s="129" customFormat="1" customHeight="1"/>
    <row r="577" s="129" customFormat="1" customHeight="1"/>
    <row r="578" s="129" customFormat="1" customHeight="1"/>
    <row r="579" s="129" customFormat="1" customHeight="1"/>
    <row r="580" s="129" customFormat="1" customHeight="1"/>
    <row r="581" s="129" customFormat="1" customHeight="1"/>
    <row r="582" s="129" customFormat="1" customHeight="1"/>
    <row r="583" s="129" customFormat="1" customHeight="1"/>
    <row r="584" s="129" customFormat="1" customHeight="1"/>
    <row r="585" s="129" customFormat="1" customHeight="1"/>
    <row r="586" s="129" customFormat="1" customHeight="1"/>
    <row r="587" s="129" customFormat="1" customHeight="1"/>
    <row r="588" s="129" customFormat="1" customHeight="1"/>
    <row r="589" s="129" customFormat="1" customHeight="1"/>
    <row r="590" s="129" customFormat="1" customHeight="1"/>
    <row r="591" s="129" customFormat="1" customHeight="1"/>
    <row r="592" s="129" customFormat="1" customHeight="1"/>
    <row r="593" s="129" customFormat="1" customHeight="1"/>
    <row r="594" s="129" customFormat="1" customHeight="1"/>
    <row r="595" s="129" customFormat="1" customHeight="1"/>
    <row r="596" s="129" customFormat="1" customHeight="1"/>
    <row r="597" s="129" customFormat="1" customHeight="1"/>
    <row r="598" s="129" customFormat="1" customHeight="1"/>
    <row r="599" s="129" customFormat="1" customHeight="1"/>
    <row r="600" s="129" customFormat="1" customHeight="1"/>
    <row r="601" s="129" customFormat="1" customHeight="1"/>
    <row r="602" s="129" customFormat="1" customHeight="1"/>
    <row r="603" s="129" customFormat="1" customHeight="1"/>
    <row r="604" s="129" customFormat="1" customHeight="1"/>
    <row r="605" s="129" customFormat="1" customHeight="1"/>
    <row r="606" s="129" customFormat="1" customHeight="1"/>
    <row r="607" s="129" customFormat="1" customHeight="1"/>
    <row r="608" s="129" customFormat="1" customHeight="1"/>
    <row r="609" s="129" customFormat="1" customHeight="1"/>
    <row r="610" s="129" customFormat="1" customHeight="1"/>
    <row r="611" s="129" customFormat="1" customHeight="1"/>
    <row r="612" s="129" customFormat="1" customHeight="1"/>
    <row r="613" s="129" customFormat="1" customHeight="1"/>
    <row r="614" s="129" customFormat="1" customHeight="1"/>
    <row r="615" s="129" customFormat="1" customHeight="1"/>
    <row r="616" s="129" customFormat="1" customHeight="1"/>
    <row r="617" s="129" customFormat="1" customHeight="1"/>
    <row r="618" s="129" customFormat="1" customHeight="1"/>
    <row r="619" s="129" customFormat="1" customHeight="1"/>
    <row r="620" s="129" customFormat="1" customHeight="1"/>
    <row r="621" s="129" customFormat="1" customHeight="1"/>
    <row r="622" s="129" customFormat="1" customHeight="1"/>
    <row r="623" s="129" customFormat="1" customHeight="1"/>
    <row r="624" s="129" customFormat="1" customHeight="1"/>
    <row r="625" s="129" customFormat="1" customHeight="1"/>
    <row r="626" s="129" customFormat="1" customHeight="1"/>
    <row r="627" s="129" customFormat="1" customHeight="1"/>
    <row r="628" s="129" customFormat="1" customHeight="1"/>
    <row r="629" s="129" customFormat="1" customHeight="1"/>
    <row r="630" s="129" customFormat="1" customHeight="1"/>
    <row r="631" s="129" customFormat="1" customHeight="1"/>
    <row r="632" s="129" customFormat="1" customHeight="1"/>
    <row r="633" s="129" customFormat="1" customHeight="1"/>
    <row r="634" s="129" customFormat="1" customHeight="1"/>
    <row r="635" s="129" customFormat="1" customHeight="1"/>
    <row r="636" s="129" customFormat="1" customHeight="1"/>
    <row r="637" s="129" customFormat="1" customHeight="1"/>
    <row r="638" s="129" customFormat="1" customHeight="1"/>
    <row r="639" s="129" customFormat="1" customHeight="1"/>
    <row r="640" s="129" customFormat="1" customHeight="1"/>
    <row r="641" s="129" customFormat="1" customHeight="1"/>
    <row r="642" s="129" customFormat="1" customHeight="1"/>
    <row r="643" s="129" customFormat="1" customHeight="1"/>
    <row r="644" s="129" customFormat="1" customHeight="1"/>
    <row r="645" s="129" customFormat="1" customHeight="1"/>
    <row r="646" s="129" customFormat="1" customHeight="1"/>
    <row r="647" s="129" customFormat="1" customHeight="1"/>
    <row r="648" s="129" customFormat="1" customHeight="1"/>
    <row r="649" s="129" customFormat="1" customHeight="1"/>
    <row r="650" s="129" customFormat="1" customHeight="1"/>
    <row r="651" s="129" customFormat="1" customHeight="1"/>
    <row r="652" s="129" customFormat="1" customHeight="1"/>
    <row r="653" s="129" customFormat="1" customHeight="1"/>
    <row r="654" s="129" customFormat="1" customHeight="1"/>
    <row r="655" s="129" customFormat="1" customHeight="1"/>
    <row r="656" s="129" customFormat="1" customHeight="1"/>
    <row r="657" s="129" customFormat="1" customHeight="1"/>
    <row r="658" s="129" customFormat="1" customHeight="1"/>
    <row r="659" s="129" customFormat="1" customHeight="1"/>
    <row r="660" s="129" customFormat="1" customHeight="1"/>
    <row r="661" s="129" customFormat="1" customHeight="1"/>
    <row r="662" s="129" customFormat="1" customHeight="1"/>
    <row r="663" s="129" customFormat="1" customHeight="1"/>
    <row r="664" s="129" customFormat="1" customHeight="1"/>
    <row r="665" s="129" customFormat="1" customHeight="1"/>
    <row r="666" s="129" customFormat="1" customHeight="1"/>
    <row r="667" s="129" customFormat="1" customHeight="1"/>
    <row r="668" s="129" customFormat="1" customHeight="1"/>
    <row r="669" s="129" customFormat="1" customHeight="1"/>
    <row r="670" s="129" customFormat="1" customHeight="1"/>
    <row r="671" s="129" customFormat="1" customHeight="1"/>
    <row r="672" s="129" customFormat="1" customHeight="1"/>
    <row r="673" s="129" customFormat="1" customHeight="1"/>
    <row r="674" s="129" customFormat="1" customHeight="1"/>
    <row r="675" s="129" customFormat="1" customHeight="1"/>
    <row r="676" s="129" customFormat="1" customHeight="1"/>
    <row r="677" s="129" customFormat="1" customHeight="1"/>
    <row r="678" s="129" customFormat="1" customHeight="1"/>
    <row r="679" s="129" customFormat="1" customHeight="1"/>
    <row r="680" s="129" customFormat="1" customHeight="1"/>
    <row r="681" s="129" customFormat="1" customHeight="1"/>
    <row r="682" s="129" customFormat="1" customHeight="1"/>
    <row r="683" s="129" customFormat="1" customHeight="1"/>
    <row r="684" s="129" customFormat="1" customHeight="1"/>
    <row r="685" s="129" customFormat="1" customHeight="1"/>
    <row r="686" s="129" customFormat="1" customHeight="1"/>
    <row r="687" s="129" customFormat="1" customHeight="1"/>
    <row r="688" s="129" customFormat="1" customHeight="1"/>
    <row r="689" s="129" customFormat="1" customHeight="1"/>
    <row r="690" s="129" customFormat="1" customHeight="1"/>
    <row r="691" s="129" customFormat="1" customHeight="1"/>
    <row r="692" s="129" customFormat="1" customHeight="1"/>
    <row r="693" s="129" customFormat="1" customHeight="1"/>
    <row r="694" s="129" customFormat="1" customHeight="1"/>
    <row r="695" s="129" customFormat="1" customHeight="1"/>
    <row r="696" s="129" customFormat="1" customHeight="1"/>
    <row r="697" s="129" customFormat="1" customHeight="1"/>
    <row r="698" s="129" customFormat="1" customHeight="1"/>
    <row r="699" s="129" customFormat="1" customHeight="1"/>
    <row r="700" s="129" customFormat="1" customHeight="1"/>
    <row r="701" s="129" customFormat="1" customHeight="1"/>
    <row r="702" s="129" customFormat="1" customHeight="1"/>
    <row r="703" s="129" customFormat="1" customHeight="1"/>
    <row r="704" s="129" customFormat="1" customHeight="1"/>
    <row r="705" s="129" customFormat="1" customHeight="1"/>
    <row r="706" s="129" customFormat="1" customHeight="1"/>
    <row r="707" s="129" customFormat="1" customHeight="1"/>
    <row r="708" s="129" customFormat="1" customHeight="1"/>
    <row r="709" s="129" customFormat="1" customHeight="1"/>
    <row r="710" s="129" customFormat="1" customHeight="1"/>
    <row r="711" s="129" customFormat="1" customHeight="1"/>
    <row r="712" s="129" customFormat="1" customHeight="1"/>
    <row r="713" s="129" customFormat="1" customHeight="1"/>
    <row r="714" s="129" customFormat="1" customHeight="1"/>
    <row r="715" s="129" customFormat="1" customHeight="1"/>
    <row r="716" s="129" customFormat="1" customHeight="1"/>
    <row r="717" s="129" customFormat="1" customHeight="1"/>
    <row r="718" s="129" customFormat="1" customHeight="1"/>
    <row r="719" s="129" customFormat="1" customHeight="1"/>
    <row r="720" s="129" customFormat="1" customHeight="1"/>
    <row r="721" s="129" customFormat="1" customHeight="1"/>
    <row r="722" s="129" customFormat="1" customHeight="1"/>
    <row r="723" s="129" customFormat="1" customHeight="1"/>
    <row r="724" s="129" customFormat="1" customHeight="1"/>
    <row r="725" s="129" customFormat="1" customHeight="1"/>
    <row r="726" s="129" customFormat="1" customHeight="1"/>
    <row r="727" s="129" customFormat="1" customHeight="1"/>
    <row r="728" s="129" customFormat="1" customHeight="1"/>
    <row r="729" s="129" customFormat="1" customHeight="1"/>
    <row r="730" s="129" customFormat="1" customHeight="1"/>
    <row r="731" s="129" customFormat="1" customHeight="1"/>
    <row r="732" s="129" customFormat="1" customHeight="1"/>
    <row r="733" s="129" customFormat="1" customHeight="1"/>
    <row r="734" s="129" customFormat="1" customHeight="1"/>
    <row r="735" s="129" customFormat="1" customHeight="1"/>
    <row r="736" s="129" customFormat="1" customHeight="1"/>
    <row r="737" s="129" customFormat="1" customHeight="1"/>
    <row r="738" s="129" customFormat="1" customHeight="1"/>
    <row r="739" s="129" customFormat="1" customHeight="1"/>
    <row r="740" s="129" customFormat="1" customHeight="1"/>
    <row r="741" s="129" customFormat="1" customHeight="1"/>
    <row r="742" s="129" customFormat="1" customHeight="1"/>
    <row r="743" s="129" customFormat="1" customHeight="1"/>
    <row r="744" s="129" customFormat="1" customHeight="1"/>
    <row r="745" s="129" customFormat="1" customHeight="1"/>
    <row r="746" s="129" customFormat="1" customHeight="1"/>
    <row r="747" s="129" customFormat="1" customHeight="1"/>
    <row r="748" s="129" customFormat="1" customHeight="1"/>
    <row r="749" s="129" customFormat="1" customHeight="1"/>
    <row r="750" s="129" customFormat="1" customHeight="1"/>
    <row r="751" s="129" customFormat="1" customHeight="1"/>
    <row r="752" s="129" customFormat="1" customHeight="1"/>
    <row r="753" s="129" customFormat="1" customHeight="1"/>
    <row r="754" s="129" customFormat="1" customHeight="1"/>
    <row r="755" s="129" customFormat="1" customHeight="1"/>
    <row r="756" s="129" customFormat="1" customHeight="1"/>
    <row r="757" s="129" customFormat="1" customHeight="1"/>
    <row r="758" s="129" customFormat="1" customHeight="1"/>
    <row r="759" s="129" customFormat="1" customHeight="1"/>
    <row r="760" s="129" customFormat="1" customHeight="1"/>
    <row r="761" s="129" customFormat="1" customHeight="1"/>
    <row r="762" s="129" customFormat="1" customHeight="1"/>
    <row r="763" s="129" customFormat="1" customHeight="1"/>
    <row r="764" s="129" customFormat="1" customHeight="1"/>
    <row r="765" s="129" customFormat="1" customHeight="1"/>
    <row r="766" s="129" customFormat="1" customHeight="1"/>
    <row r="767" s="129" customFormat="1" customHeight="1"/>
    <row r="768" s="129" customFormat="1" customHeight="1"/>
    <row r="769" s="129" customFormat="1" customHeight="1"/>
    <row r="770" s="129" customFormat="1" customHeight="1"/>
    <row r="771" s="129" customFormat="1" customHeight="1"/>
    <row r="772" s="129" customFormat="1" customHeight="1"/>
    <row r="773" s="129" customFormat="1" customHeight="1"/>
    <row r="774" s="129" customFormat="1" customHeight="1"/>
    <row r="775" s="129" customFormat="1" customHeight="1"/>
    <row r="776" s="129" customFormat="1" customHeight="1"/>
    <row r="777" s="129" customFormat="1" customHeight="1"/>
    <row r="778" s="129" customFormat="1" customHeight="1"/>
    <row r="779" s="129" customFormat="1" customHeight="1"/>
    <row r="780" s="129" customFormat="1" customHeight="1"/>
    <row r="781" s="129" customFormat="1" customHeight="1"/>
    <row r="782" s="129" customFormat="1" customHeight="1"/>
    <row r="783" s="129" customFormat="1" customHeight="1"/>
    <row r="784" s="129" customFormat="1" customHeight="1"/>
    <row r="785" s="129" customFormat="1" customHeight="1"/>
    <row r="786" s="129" customFormat="1" customHeight="1"/>
    <row r="787" s="129" customFormat="1" customHeight="1"/>
    <row r="788" s="129" customFormat="1" customHeight="1"/>
    <row r="789" s="129" customFormat="1" customHeight="1"/>
    <row r="790" s="129" customFormat="1" customHeight="1"/>
    <row r="791" s="129" customFormat="1" customHeight="1"/>
    <row r="792" s="129" customFormat="1" customHeight="1"/>
    <row r="793" s="129" customFormat="1" customHeight="1"/>
    <row r="794" s="129" customFormat="1" customHeight="1"/>
    <row r="795" s="129" customFormat="1" customHeight="1"/>
    <row r="796" s="129" customFormat="1" customHeight="1"/>
    <row r="797" s="129" customFormat="1" customHeight="1"/>
    <row r="798" s="129" customFormat="1" customHeight="1"/>
    <row r="799" s="129" customFormat="1" customHeight="1"/>
    <row r="800" s="129" customFormat="1" customHeight="1"/>
    <row r="801" s="129" customFormat="1" customHeight="1"/>
    <row r="802" s="129" customFormat="1" customHeight="1"/>
    <row r="803" s="129" customFormat="1" customHeight="1"/>
    <row r="804" s="129" customFormat="1" customHeight="1"/>
    <row r="805" s="129" customFormat="1" customHeight="1"/>
    <row r="806" s="129" customFormat="1" customHeight="1"/>
    <row r="807" s="129" customFormat="1" customHeight="1"/>
    <row r="808" s="129" customFormat="1" customHeight="1"/>
    <row r="809" s="129" customFormat="1" customHeight="1"/>
    <row r="810" s="129" customFormat="1" customHeight="1"/>
    <row r="811" s="129" customFormat="1" customHeight="1"/>
    <row r="812" s="129" customFormat="1" customHeight="1"/>
    <row r="813" s="129" customFormat="1" customHeight="1"/>
    <row r="814" s="129" customFormat="1" customHeight="1"/>
    <row r="815" s="129" customFormat="1" customHeight="1"/>
    <row r="816" s="129" customFormat="1" customHeight="1"/>
    <row r="817" s="129" customFormat="1" customHeight="1"/>
    <row r="818" s="129" customFormat="1" customHeight="1"/>
    <row r="819" s="129" customFormat="1" customHeight="1"/>
    <row r="820" s="129" customFormat="1" customHeight="1"/>
    <row r="821" s="129" customFormat="1" customHeight="1"/>
    <row r="822" s="129" customFormat="1" customHeight="1"/>
    <row r="823" s="129" customFormat="1" customHeight="1"/>
    <row r="824" s="129" customFormat="1" customHeight="1"/>
    <row r="825" s="129" customFormat="1" customHeight="1"/>
    <row r="826" s="129" customFormat="1" customHeight="1"/>
    <row r="827" s="129" customFormat="1" customHeight="1"/>
    <row r="828" s="129" customFormat="1" customHeight="1"/>
    <row r="829" s="129" customFormat="1" customHeight="1"/>
    <row r="830" s="129" customFormat="1" customHeight="1"/>
    <row r="831" s="129" customFormat="1" customHeight="1"/>
    <row r="832" s="129" customFormat="1" customHeight="1"/>
    <row r="833" s="129" customFormat="1" customHeight="1"/>
    <row r="834" s="129" customFormat="1" customHeight="1"/>
    <row r="835" s="129" customFormat="1" customHeight="1"/>
    <row r="836" s="129" customFormat="1" customHeight="1"/>
    <row r="837" s="129" customFormat="1" customHeight="1"/>
    <row r="838" s="129" customFormat="1" customHeight="1"/>
    <row r="839" s="129" customFormat="1" customHeight="1"/>
    <row r="840" s="129" customFormat="1" customHeight="1"/>
    <row r="841" s="129" customFormat="1" customHeight="1"/>
    <row r="842" s="129" customFormat="1" customHeight="1"/>
    <row r="843" s="129" customFormat="1" customHeight="1"/>
    <row r="844" s="129" customFormat="1" customHeight="1"/>
    <row r="845" s="129" customFormat="1" customHeight="1"/>
    <row r="846" s="129" customFormat="1" customHeight="1"/>
    <row r="847" s="129" customFormat="1" customHeight="1"/>
    <row r="848" s="129" customFormat="1" customHeight="1"/>
    <row r="849" s="129" customFormat="1" customHeight="1"/>
    <row r="850" s="129" customFormat="1" customHeight="1"/>
    <row r="851" s="129" customFormat="1" customHeight="1"/>
    <row r="852" s="129" customFormat="1" customHeight="1"/>
    <row r="853" s="129" customFormat="1" customHeight="1"/>
    <row r="854" s="129" customFormat="1" customHeight="1"/>
    <row r="855" s="129" customFormat="1" customHeight="1"/>
    <row r="856" s="129" customFormat="1" customHeight="1"/>
    <row r="857" s="129" customFormat="1" customHeight="1"/>
    <row r="858" s="129" customFormat="1" customHeight="1"/>
    <row r="859" s="129" customFormat="1" customHeight="1"/>
    <row r="860" s="129" customFormat="1" customHeight="1"/>
    <row r="861" s="129" customFormat="1" customHeight="1"/>
    <row r="862" s="129" customFormat="1" customHeight="1"/>
    <row r="863" s="129" customFormat="1" customHeight="1"/>
    <row r="864" s="129" customFormat="1" customHeight="1"/>
    <row r="865" s="129" customFormat="1" customHeight="1"/>
    <row r="866" s="129" customFormat="1" customHeight="1"/>
    <row r="867" s="129" customFormat="1" customHeight="1"/>
    <row r="868" s="129" customFormat="1" customHeight="1"/>
    <row r="869" s="129" customFormat="1" customHeight="1"/>
    <row r="870" s="129" customFormat="1" customHeight="1"/>
    <row r="871" s="129" customFormat="1" customHeight="1"/>
    <row r="872" s="129" customFormat="1" customHeight="1"/>
    <row r="873" s="129" customFormat="1" customHeight="1"/>
    <row r="874" s="129" customFormat="1" customHeight="1"/>
    <row r="875" s="129" customFormat="1" customHeight="1"/>
    <row r="876" s="129" customFormat="1" customHeight="1"/>
    <row r="877" s="129" customFormat="1" customHeight="1"/>
    <row r="878" s="129" customFormat="1" customHeight="1"/>
    <row r="879" s="129" customFormat="1" customHeight="1"/>
    <row r="880" s="129" customFormat="1" customHeight="1"/>
    <row r="881" s="129" customFormat="1" customHeight="1"/>
    <row r="882" s="129" customFormat="1" customHeight="1"/>
    <row r="883" s="129" customFormat="1" customHeight="1"/>
    <row r="884" s="129" customFormat="1" customHeight="1"/>
    <row r="885" s="129" customFormat="1" customHeight="1"/>
    <row r="886" s="129" customFormat="1" customHeight="1"/>
    <row r="887" s="129" customFormat="1" customHeight="1"/>
    <row r="888" s="129" customFormat="1" customHeight="1"/>
    <row r="889" s="129" customFormat="1" customHeight="1"/>
    <row r="890" s="129" customFormat="1" customHeight="1"/>
    <row r="891" s="129" customFormat="1" customHeight="1"/>
    <row r="892" s="129" customFormat="1" customHeight="1"/>
    <row r="893" s="129" customFormat="1" customHeight="1"/>
    <row r="894" s="129" customFormat="1" customHeight="1"/>
    <row r="895" s="129" customFormat="1" customHeight="1"/>
    <row r="896" s="129" customFormat="1" customHeight="1"/>
    <row r="897" s="129" customFormat="1" customHeight="1"/>
    <row r="898" s="129" customFormat="1" customHeight="1"/>
    <row r="899" s="129" customFormat="1" customHeight="1"/>
    <row r="900" s="129" customFormat="1" customHeight="1"/>
    <row r="901" s="129" customFormat="1" customHeight="1"/>
    <row r="902" s="129" customFormat="1" customHeight="1"/>
    <row r="903" s="129" customFormat="1" customHeight="1"/>
    <row r="904" s="129" customFormat="1" customHeight="1"/>
    <row r="905" s="129" customFormat="1" customHeight="1"/>
    <row r="906" s="129" customFormat="1" customHeight="1"/>
    <row r="907" s="129" customFormat="1" customHeight="1"/>
    <row r="908" s="129" customFormat="1" customHeight="1"/>
    <row r="909" s="129" customFormat="1" customHeight="1"/>
    <row r="910" s="129" customFormat="1" customHeight="1"/>
    <row r="911" s="129" customFormat="1" customHeight="1"/>
    <row r="912" s="129" customFormat="1" customHeight="1"/>
    <row r="913" s="129" customFormat="1" customHeight="1"/>
    <row r="914" s="129" customFormat="1" customHeight="1"/>
    <row r="915" s="129" customFormat="1" customHeight="1"/>
    <row r="916" s="129" customFormat="1" customHeight="1"/>
    <row r="917" s="129" customFormat="1" customHeight="1"/>
    <row r="918" s="129" customFormat="1" customHeight="1"/>
    <row r="919" s="129" customFormat="1" customHeight="1"/>
    <row r="920" s="129" customFormat="1" customHeight="1"/>
    <row r="921" s="129" customFormat="1" customHeight="1"/>
    <row r="922" s="129" customFormat="1" customHeight="1"/>
    <row r="923" s="129" customFormat="1" customHeight="1"/>
    <row r="924" s="129" customFormat="1" customHeight="1"/>
    <row r="925" s="129" customFormat="1" customHeight="1"/>
    <row r="926" s="129" customFormat="1" customHeight="1"/>
    <row r="927" s="129" customFormat="1" customHeight="1"/>
    <row r="928" s="129" customFormat="1" customHeight="1"/>
    <row r="929" s="129" customFormat="1" customHeight="1"/>
    <row r="930" s="129" customFormat="1" customHeight="1"/>
    <row r="931" s="129" customFormat="1" customHeight="1"/>
    <row r="932" s="129" customFormat="1" customHeight="1"/>
    <row r="933" s="129" customFormat="1" customHeight="1"/>
    <row r="934" s="129" customFormat="1" customHeight="1"/>
    <row r="935" s="129" customFormat="1" customHeight="1"/>
    <row r="936" s="129" customFormat="1" customHeight="1"/>
    <row r="937" s="129" customFormat="1" customHeight="1"/>
    <row r="938" s="129" customFormat="1" customHeight="1"/>
    <row r="939" s="129" customFormat="1" customHeight="1"/>
    <row r="940" s="129" customFormat="1" customHeight="1"/>
    <row r="941" s="129" customFormat="1" customHeight="1"/>
    <row r="942" s="129" customFormat="1" customHeight="1"/>
    <row r="943" s="129" customFormat="1" customHeight="1"/>
    <row r="944" s="129" customFormat="1" customHeight="1"/>
    <row r="945" s="129" customFormat="1" customHeight="1"/>
    <row r="946" s="129" customFormat="1" customHeight="1"/>
    <row r="947" s="129" customFormat="1" customHeight="1"/>
    <row r="948" s="129" customFormat="1" customHeight="1"/>
    <row r="949" s="129" customFormat="1" customHeight="1"/>
    <row r="950" s="129" customFormat="1" customHeight="1"/>
    <row r="951" s="129" customFormat="1" customHeight="1"/>
    <row r="952" s="129" customFormat="1" customHeight="1"/>
    <row r="953" s="129" customFormat="1" customHeight="1"/>
    <row r="954" s="129" customFormat="1" customHeight="1"/>
    <row r="955" s="129" customFormat="1" customHeight="1"/>
    <row r="956" s="129" customFormat="1" customHeight="1"/>
    <row r="957" s="129" customFormat="1" customHeight="1"/>
    <row r="958" s="129" customFormat="1" customHeight="1"/>
    <row r="959" s="129" customFormat="1" customHeight="1"/>
    <row r="960" s="129" customFormat="1" customHeight="1"/>
    <row r="961" s="129" customFormat="1" customHeight="1"/>
    <row r="962" s="129" customFormat="1" customHeight="1"/>
    <row r="963" s="129" customFormat="1" customHeight="1"/>
    <row r="964" s="129" customFormat="1" customHeight="1"/>
    <row r="965" s="129" customFormat="1" customHeight="1"/>
    <row r="966" s="129" customFormat="1" customHeight="1"/>
    <row r="967" s="129" customFormat="1" customHeight="1"/>
    <row r="968" s="129" customFormat="1" customHeight="1"/>
    <row r="969" s="129" customFormat="1" customHeight="1"/>
    <row r="970" s="129" customFormat="1" customHeight="1"/>
    <row r="971" s="129" customFormat="1" customHeight="1"/>
    <row r="972" s="129" customFormat="1" customHeight="1"/>
    <row r="973" s="129" customFormat="1" customHeight="1"/>
    <row r="974" s="129" customFormat="1" customHeight="1"/>
    <row r="975" s="129" customFormat="1" customHeight="1"/>
    <row r="976" s="129" customFormat="1" customHeight="1"/>
    <row r="977" s="129" customFormat="1" customHeight="1"/>
    <row r="978" s="129" customFormat="1" customHeight="1"/>
    <row r="979" s="129" customFormat="1" customHeight="1"/>
    <row r="980" s="129" customFormat="1" customHeight="1"/>
    <row r="981" s="129" customFormat="1" customHeight="1"/>
    <row r="982" s="129" customFormat="1" customHeight="1"/>
    <row r="983" s="129" customFormat="1" customHeight="1"/>
    <row r="984" s="129" customFormat="1" customHeight="1"/>
    <row r="985" s="129" customFormat="1" customHeight="1"/>
    <row r="986" s="129" customFormat="1" customHeight="1"/>
    <row r="987" s="129" customFormat="1" customHeight="1"/>
    <row r="988" s="129" customFormat="1" customHeight="1"/>
    <row r="989" s="129" customFormat="1" customHeight="1"/>
    <row r="990" s="129" customFormat="1" customHeight="1"/>
    <row r="991" s="129" customFormat="1" customHeight="1"/>
    <row r="992" s="129" customFormat="1" customHeight="1"/>
    <row r="993" s="129" customFormat="1" customHeight="1"/>
    <row r="994" s="129" customFormat="1" customHeight="1"/>
    <row r="995" s="129" customFormat="1" customHeight="1"/>
    <row r="996" s="129" customFormat="1" customHeight="1"/>
    <row r="997" s="129" customFormat="1" customHeight="1"/>
    <row r="998" s="129" customFormat="1" customHeight="1"/>
    <row r="999" s="129" customFormat="1" customHeight="1"/>
    <row r="1000" s="129" customFormat="1" customHeight="1"/>
    <row r="1001" s="129" customFormat="1" customHeight="1"/>
    <row r="1002" s="129" customFormat="1" customHeight="1"/>
    <row r="1003" s="129" customFormat="1" customHeight="1"/>
    <row r="1004" s="129" customFormat="1" customHeight="1"/>
    <row r="1005" s="129" customFormat="1" customHeight="1"/>
    <row r="1006" s="129" customFormat="1" customHeight="1"/>
  </sheetData>
  <protectedRanges>
    <protectedRange sqref="B5:B7" name="区域1_1"/>
  </protectedRanges>
  <mergeCells count="2">
    <mergeCell ref="A3:D3"/>
    <mergeCell ref="A1:D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C170"/>
  <sheetViews>
    <sheetView showZeros="0" zoomScaleSheetLayoutView="60" workbookViewId="0">
      <selection activeCell="F4" sqref="F4"/>
    </sheetView>
  </sheetViews>
  <sheetFormatPr defaultColWidth="8.75206611570248" defaultRowHeight="24.75" customHeight="1" outlineLevelCol="2"/>
  <cols>
    <col min="1" max="1" width="47.6280991735537" style="116" customWidth="1"/>
    <col min="2" max="2" width="16.3719008264463" style="116" customWidth="1"/>
    <col min="3" max="3" width="14.504132231405" style="117" customWidth="1"/>
    <col min="4" max="23" width="9" style="116"/>
    <col min="24" max="16384" width="8.75206611570248" style="116"/>
  </cols>
  <sheetData>
    <row r="1" s="113" customFormat="1" ht="20.45" customHeight="1" spans="1:3">
      <c r="A1" s="118" t="s">
        <v>2483</v>
      </c>
      <c r="B1" s="119"/>
      <c r="C1" s="120"/>
    </row>
    <row r="2" s="114" customFormat="1" ht="49.5" customHeight="1" spans="1:1">
      <c r="A2" s="121" t="s">
        <v>2484</v>
      </c>
    </row>
    <row r="3" s="115" customFormat="1" ht="2" customHeight="1" spans="1:3">
      <c r="A3" s="114"/>
      <c r="B3" s="114"/>
      <c r="C3" s="114"/>
    </row>
    <row r="4" s="115" customFormat="1" ht="18" customHeight="1" spans="1:3">
      <c r="A4" s="68"/>
      <c r="B4" s="68"/>
      <c r="C4" s="68" t="s">
        <v>2</v>
      </c>
    </row>
    <row r="5" s="115" customFormat="1" ht="24.95" customHeight="1" spans="1:3">
      <c r="A5" s="70" t="s">
        <v>2485</v>
      </c>
      <c r="B5" s="70" t="s">
        <v>97</v>
      </c>
      <c r="C5" s="70" t="s">
        <v>2486</v>
      </c>
    </row>
    <row r="6" s="115" customFormat="1" ht="24.95" customHeight="1" spans="1:3">
      <c r="A6" s="71" t="s">
        <v>64</v>
      </c>
      <c r="B6" s="122">
        <v>9293</v>
      </c>
      <c r="C6" s="123"/>
    </row>
    <row r="7" s="115" customFormat="1" ht="24.95" customHeight="1" spans="1:3">
      <c r="A7" s="71" t="s">
        <v>2487</v>
      </c>
      <c r="B7" s="123">
        <v>9115</v>
      </c>
      <c r="C7" s="123"/>
    </row>
    <row r="8" s="115" customFormat="1" ht="24.95" customHeight="1" spans="1:3">
      <c r="A8" s="71" t="s">
        <v>2488</v>
      </c>
      <c r="B8" s="122">
        <v>178</v>
      </c>
      <c r="C8" s="123"/>
    </row>
    <row r="9" s="115" customFormat="1" ht="24.95" customHeight="1" spans="1:3">
      <c r="A9" s="71" t="s">
        <v>67</v>
      </c>
      <c r="B9" s="122">
        <v>106072</v>
      </c>
      <c r="C9" s="123"/>
    </row>
    <row r="10" s="115" customFormat="1" ht="24.95" customHeight="1" spans="1:3">
      <c r="A10" s="71" t="s">
        <v>2489</v>
      </c>
      <c r="B10" s="123">
        <v>94222</v>
      </c>
      <c r="C10" s="123"/>
    </row>
    <row r="11" s="115" customFormat="1" ht="23.25" customHeight="1" spans="1:3">
      <c r="A11" s="71" t="s">
        <v>2490</v>
      </c>
      <c r="B11" s="123">
        <v>1600</v>
      </c>
      <c r="C11" s="123"/>
    </row>
    <row r="12" s="115" customFormat="1" ht="23.25" customHeight="1" spans="1:3">
      <c r="A12" s="71" t="s">
        <v>2491</v>
      </c>
      <c r="B12" s="123">
        <v>800</v>
      </c>
      <c r="C12" s="123"/>
    </row>
    <row r="13" s="115" customFormat="1" ht="24.95" customHeight="1" spans="1:3">
      <c r="A13" s="71" t="s">
        <v>2492</v>
      </c>
      <c r="B13" s="123">
        <v>650</v>
      </c>
      <c r="C13" s="123"/>
    </row>
    <row r="14" s="115" customFormat="1" ht="24.95" customHeight="1" spans="1:3">
      <c r="A14" s="71" t="s">
        <v>2493</v>
      </c>
      <c r="B14" s="123">
        <v>600</v>
      </c>
      <c r="C14" s="123"/>
    </row>
    <row r="15" s="115" customFormat="1" ht="24.95" customHeight="1" spans="1:3">
      <c r="A15" s="71" t="s">
        <v>2494</v>
      </c>
      <c r="B15" s="123">
        <v>8200</v>
      </c>
      <c r="C15" s="123"/>
    </row>
    <row r="16" s="115" customFormat="1" ht="24.95" customHeight="1" spans="1:3">
      <c r="A16" s="71" t="s">
        <v>68</v>
      </c>
      <c r="B16" s="123">
        <v>287</v>
      </c>
      <c r="C16" s="123"/>
    </row>
    <row r="17" s="115" customFormat="1" ht="24.95" customHeight="1" spans="1:3">
      <c r="A17" s="71" t="s">
        <v>2495</v>
      </c>
      <c r="B17" s="123">
        <v>287</v>
      </c>
      <c r="C17" s="123"/>
    </row>
    <row r="18" s="115" customFormat="1" ht="24.95" customHeight="1" spans="1:3">
      <c r="A18" s="71" t="s">
        <v>78</v>
      </c>
      <c r="B18" s="123">
        <v>27162</v>
      </c>
      <c r="C18" s="123"/>
    </row>
    <row r="19" s="115" customFormat="1" ht="24.95" customHeight="1" spans="1:3">
      <c r="A19" s="71" t="s">
        <v>2496</v>
      </c>
      <c r="B19" s="123">
        <v>25546</v>
      </c>
      <c r="C19" s="123"/>
    </row>
    <row r="20" s="115" customFormat="1" ht="24.95" customHeight="1" spans="1:3">
      <c r="A20" s="71" t="s">
        <v>2497</v>
      </c>
      <c r="B20" s="123">
        <v>1616</v>
      </c>
      <c r="C20" s="123"/>
    </row>
    <row r="21" s="115" customFormat="1" customHeight="1" spans="1:3">
      <c r="A21" s="71" t="s">
        <v>80</v>
      </c>
      <c r="B21" s="123">
        <v>7559</v>
      </c>
      <c r="C21" s="123"/>
    </row>
    <row r="22" s="115" customFormat="1" customHeight="1" spans="1:3">
      <c r="A22" s="71" t="s">
        <v>2498</v>
      </c>
      <c r="B22" s="123">
        <v>150373</v>
      </c>
      <c r="C22" s="123"/>
    </row>
    <row r="23" s="115" customFormat="1" customHeight="1" spans="1:3">
      <c r="A23" s="71" t="s">
        <v>2499</v>
      </c>
      <c r="B23" s="123">
        <v>6225</v>
      </c>
      <c r="C23" s="123"/>
    </row>
    <row r="24" s="115" customFormat="1" customHeight="1" spans="1:3">
      <c r="A24" s="123" t="s">
        <v>2500</v>
      </c>
      <c r="B24" s="123">
        <v>156598</v>
      </c>
      <c r="C24" s="123"/>
    </row>
    <row r="25" s="115" customFormat="1" customHeight="1" spans="3:3">
      <c r="C25" s="124"/>
    </row>
    <row r="26" s="115" customFormat="1" customHeight="1" spans="3:3">
      <c r="C26" s="124"/>
    </row>
    <row r="27" s="115" customFormat="1" customHeight="1" spans="3:3">
      <c r="C27" s="124"/>
    </row>
    <row r="28" s="115" customFormat="1" customHeight="1" spans="3:3">
      <c r="C28" s="124"/>
    </row>
    <row r="29" s="115" customFormat="1" customHeight="1" spans="3:3">
      <c r="C29" s="124"/>
    </row>
    <row r="30" s="115" customFormat="1" customHeight="1" spans="3:3">
      <c r="C30" s="124"/>
    </row>
    <row r="31" s="115" customFormat="1" customHeight="1" spans="3:3">
      <c r="C31" s="124"/>
    </row>
    <row r="32" s="115" customFormat="1" customHeight="1" spans="3:3">
      <c r="C32" s="124"/>
    </row>
    <row r="33" s="115" customFormat="1" customHeight="1" spans="3:3">
      <c r="C33" s="124"/>
    </row>
    <row r="34" s="115" customFormat="1" customHeight="1" spans="3:3">
      <c r="C34" s="124"/>
    </row>
    <row r="35" s="115" customFormat="1" customHeight="1" spans="3:3">
      <c r="C35" s="124"/>
    </row>
    <row r="36" s="115" customFormat="1" customHeight="1" spans="3:3">
      <c r="C36" s="124"/>
    </row>
    <row r="37" s="115" customFormat="1" customHeight="1" spans="3:3">
      <c r="C37" s="124"/>
    </row>
    <row r="38" s="115" customFormat="1" customHeight="1" spans="3:3">
      <c r="C38" s="124"/>
    </row>
    <row r="39" s="115" customFormat="1" customHeight="1" spans="3:3">
      <c r="C39" s="124"/>
    </row>
    <row r="40" s="115" customFormat="1" customHeight="1" spans="3:3">
      <c r="C40" s="124"/>
    </row>
    <row r="41" s="115" customFormat="1" customHeight="1" spans="3:3">
      <c r="C41" s="124"/>
    </row>
    <row r="42" s="115" customFormat="1" customHeight="1" spans="3:3">
      <c r="C42" s="124"/>
    </row>
    <row r="43" s="115" customFormat="1" customHeight="1" spans="3:3">
      <c r="C43" s="124"/>
    </row>
    <row r="44" s="115" customFormat="1" customHeight="1" spans="3:3">
      <c r="C44" s="124"/>
    </row>
    <row r="45" s="115" customFormat="1" customHeight="1" spans="3:3">
      <c r="C45" s="124"/>
    </row>
    <row r="46" s="115" customFormat="1" customHeight="1" spans="3:3">
      <c r="C46" s="124"/>
    </row>
    <row r="47" s="115" customFormat="1" customHeight="1" spans="3:3">
      <c r="C47" s="124"/>
    </row>
    <row r="48" s="115" customFormat="1" customHeight="1" spans="3:3">
      <c r="C48" s="124"/>
    </row>
    <row r="49" s="115" customFormat="1" customHeight="1" spans="3:3">
      <c r="C49" s="124"/>
    </row>
    <row r="50" s="115" customFormat="1" customHeight="1" spans="3:3">
      <c r="C50" s="124"/>
    </row>
    <row r="51" s="115" customFormat="1" customHeight="1" spans="3:3">
      <c r="C51" s="124"/>
    </row>
    <row r="52" s="115" customFormat="1" customHeight="1" spans="3:3">
      <c r="C52" s="124"/>
    </row>
    <row r="53" s="115" customFormat="1" customHeight="1" spans="3:3">
      <c r="C53" s="124"/>
    </row>
    <row r="54" s="115" customFormat="1" customHeight="1" spans="3:3">
      <c r="C54" s="124"/>
    </row>
    <row r="55" s="115" customFormat="1" customHeight="1" spans="3:3">
      <c r="C55" s="124"/>
    </row>
    <row r="56" s="115" customFormat="1" customHeight="1" spans="3:3">
      <c r="C56" s="124"/>
    </row>
    <row r="57" s="115" customFormat="1" customHeight="1" spans="3:3">
      <c r="C57" s="124"/>
    </row>
    <row r="58" s="115" customFormat="1" customHeight="1" spans="3:3">
      <c r="C58" s="124"/>
    </row>
    <row r="59" s="115" customFormat="1" customHeight="1" spans="3:3">
      <c r="C59" s="124"/>
    </row>
    <row r="60" s="115" customFormat="1" customHeight="1" spans="3:3">
      <c r="C60" s="124"/>
    </row>
    <row r="61" s="115" customFormat="1" customHeight="1" spans="3:3">
      <c r="C61" s="124"/>
    </row>
    <row r="62" s="115" customFormat="1" customHeight="1" spans="3:3">
      <c r="C62" s="124"/>
    </row>
    <row r="63" s="115" customFormat="1" customHeight="1" spans="3:3">
      <c r="C63" s="124"/>
    </row>
    <row r="64" s="115" customFormat="1" customHeight="1" spans="3:3">
      <c r="C64" s="124"/>
    </row>
    <row r="65" s="115" customFormat="1" customHeight="1" spans="3:3">
      <c r="C65" s="124"/>
    </row>
    <row r="66" s="115" customFormat="1" customHeight="1" spans="3:3">
      <c r="C66" s="124"/>
    </row>
    <row r="67" s="115" customFormat="1" customHeight="1" spans="3:3">
      <c r="C67" s="124"/>
    </row>
    <row r="68" s="115" customFormat="1" customHeight="1" spans="3:3">
      <c r="C68" s="124"/>
    </row>
    <row r="69" s="115" customFormat="1" customHeight="1" spans="3:3">
      <c r="C69" s="124"/>
    </row>
    <row r="70" s="115" customFormat="1" customHeight="1" spans="3:3">
      <c r="C70" s="124"/>
    </row>
    <row r="71" s="115" customFormat="1" customHeight="1" spans="3:3">
      <c r="C71" s="124"/>
    </row>
    <row r="72" s="115" customFormat="1" customHeight="1" spans="3:3">
      <c r="C72" s="124"/>
    </row>
    <row r="73" s="115" customFormat="1" customHeight="1" spans="3:3">
      <c r="C73" s="124"/>
    </row>
    <row r="74" s="115" customFormat="1" customHeight="1" spans="3:3">
      <c r="C74" s="124"/>
    </row>
    <row r="75" s="115" customFormat="1" customHeight="1" spans="3:3">
      <c r="C75" s="124"/>
    </row>
    <row r="76" s="115" customFormat="1" customHeight="1" spans="3:3">
      <c r="C76" s="124"/>
    </row>
    <row r="77" s="115" customFormat="1" customHeight="1" spans="3:3">
      <c r="C77" s="124"/>
    </row>
    <row r="78" s="115" customFormat="1" customHeight="1" spans="3:3">
      <c r="C78" s="124"/>
    </row>
    <row r="79" s="115" customFormat="1" customHeight="1" spans="3:3">
      <c r="C79" s="124"/>
    </row>
    <row r="80" s="115" customFormat="1" customHeight="1" spans="3:3">
      <c r="C80" s="124"/>
    </row>
    <row r="81" s="115" customFormat="1" customHeight="1" spans="3:3">
      <c r="C81" s="124"/>
    </row>
    <row r="82" s="115" customFormat="1" customHeight="1" spans="3:3">
      <c r="C82" s="124"/>
    </row>
    <row r="83" s="115" customFormat="1" customHeight="1" spans="3:3">
      <c r="C83" s="124"/>
    </row>
    <row r="84" s="115" customFormat="1" customHeight="1" spans="3:3">
      <c r="C84" s="124"/>
    </row>
    <row r="85" s="115" customFormat="1" customHeight="1" spans="3:3">
      <c r="C85" s="124"/>
    </row>
    <row r="86" s="115" customFormat="1" customHeight="1" spans="3:3">
      <c r="C86" s="124"/>
    </row>
    <row r="87" s="115" customFormat="1" customHeight="1" spans="3:3">
      <c r="C87" s="124"/>
    </row>
    <row r="88" s="115" customFormat="1" customHeight="1" spans="3:3">
      <c r="C88" s="124"/>
    </row>
    <row r="89" s="115" customFormat="1" customHeight="1" spans="3:3">
      <c r="C89" s="124"/>
    </row>
    <row r="90" s="115" customFormat="1" customHeight="1" spans="3:3">
      <c r="C90" s="124"/>
    </row>
    <row r="91" s="115" customFormat="1" customHeight="1" spans="3:3">
      <c r="C91" s="124"/>
    </row>
    <row r="92" s="115" customFormat="1" customHeight="1" spans="3:3">
      <c r="C92" s="124"/>
    </row>
    <row r="93" s="115" customFormat="1" customHeight="1" spans="3:3">
      <c r="C93" s="124"/>
    </row>
    <row r="94" s="115" customFormat="1" customHeight="1" spans="3:3">
      <c r="C94" s="124"/>
    </row>
    <row r="95" s="115" customFormat="1" customHeight="1" spans="3:3">
      <c r="C95" s="124"/>
    </row>
    <row r="96" s="115" customFormat="1" customHeight="1" spans="3:3">
      <c r="C96" s="124"/>
    </row>
    <row r="97" s="115" customFormat="1" customHeight="1" spans="3:3">
      <c r="C97" s="124"/>
    </row>
    <row r="98" s="115" customFormat="1" customHeight="1" spans="3:3">
      <c r="C98" s="124"/>
    </row>
    <row r="99" s="115" customFormat="1" customHeight="1" spans="3:3">
      <c r="C99" s="124"/>
    </row>
    <row r="100" s="115" customFormat="1" customHeight="1" spans="3:3">
      <c r="C100" s="124"/>
    </row>
    <row r="101" s="115" customFormat="1" customHeight="1" spans="3:3">
      <c r="C101" s="124"/>
    </row>
    <row r="102" s="115" customFormat="1" customHeight="1" spans="3:3">
      <c r="C102" s="124"/>
    </row>
    <row r="103" s="115" customFormat="1" customHeight="1" spans="3:3">
      <c r="C103" s="124"/>
    </row>
    <row r="104" s="115" customFormat="1" customHeight="1" spans="3:3">
      <c r="C104" s="124"/>
    </row>
    <row r="105" s="115" customFormat="1" customHeight="1" spans="3:3">
      <c r="C105" s="124"/>
    </row>
    <row r="106" s="115" customFormat="1" customHeight="1" spans="3:3">
      <c r="C106" s="124"/>
    </row>
    <row r="107" s="115" customFormat="1" customHeight="1" spans="3:3">
      <c r="C107" s="124"/>
    </row>
    <row r="108" s="115" customFormat="1" customHeight="1" spans="3:3">
      <c r="C108" s="124"/>
    </row>
    <row r="109" s="115" customFormat="1" customHeight="1" spans="3:3">
      <c r="C109" s="124"/>
    </row>
    <row r="110" s="115" customFormat="1" customHeight="1" spans="3:3">
      <c r="C110" s="124"/>
    </row>
    <row r="111" s="115" customFormat="1" customHeight="1" spans="3:3">
      <c r="C111" s="124"/>
    </row>
    <row r="112" s="115" customFormat="1" customHeight="1" spans="3:3">
      <c r="C112" s="124"/>
    </row>
    <row r="113" s="115" customFormat="1" customHeight="1" spans="3:3">
      <c r="C113" s="124"/>
    </row>
    <row r="114" s="115" customFormat="1" customHeight="1" spans="3:3">
      <c r="C114" s="124"/>
    </row>
    <row r="115" s="115" customFormat="1" customHeight="1" spans="3:3">
      <c r="C115" s="124"/>
    </row>
    <row r="116" s="115" customFormat="1" customHeight="1" spans="3:3">
      <c r="C116" s="124"/>
    </row>
    <row r="117" s="115" customFormat="1" customHeight="1" spans="3:3">
      <c r="C117" s="124"/>
    </row>
    <row r="118" s="115" customFormat="1" customHeight="1" spans="3:3">
      <c r="C118" s="124"/>
    </row>
    <row r="119" s="115" customFormat="1" customHeight="1" spans="3:3">
      <c r="C119" s="124"/>
    </row>
    <row r="120" s="115" customFormat="1" customHeight="1" spans="3:3">
      <c r="C120" s="124"/>
    </row>
    <row r="121" s="115" customFormat="1" customHeight="1" spans="3:3">
      <c r="C121" s="124"/>
    </row>
    <row r="122" s="115" customFormat="1" customHeight="1" spans="3:3">
      <c r="C122" s="124"/>
    </row>
    <row r="123" s="115" customFormat="1" customHeight="1" spans="3:3">
      <c r="C123" s="124"/>
    </row>
    <row r="124" s="115" customFormat="1" customHeight="1" spans="3:3">
      <c r="C124" s="124"/>
    </row>
    <row r="125" s="115" customFormat="1" customHeight="1" spans="3:3">
      <c r="C125" s="124"/>
    </row>
    <row r="126" s="115" customFormat="1" customHeight="1" spans="3:3">
      <c r="C126" s="124"/>
    </row>
    <row r="127" s="115" customFormat="1" customHeight="1" spans="3:3">
      <c r="C127" s="124"/>
    </row>
    <row r="128" s="115" customFormat="1" customHeight="1" spans="3:3">
      <c r="C128" s="124"/>
    </row>
    <row r="129" s="115" customFormat="1" customHeight="1" spans="3:3">
      <c r="C129" s="124"/>
    </row>
    <row r="130" s="115" customFormat="1" customHeight="1" spans="3:3">
      <c r="C130" s="124"/>
    </row>
    <row r="131" s="115" customFormat="1" customHeight="1" spans="3:3">
      <c r="C131" s="124"/>
    </row>
    <row r="132" s="115" customFormat="1" customHeight="1" spans="3:3">
      <c r="C132" s="124"/>
    </row>
    <row r="133" s="115" customFormat="1" customHeight="1" spans="3:3">
      <c r="C133" s="124"/>
    </row>
    <row r="134" s="115" customFormat="1" customHeight="1" spans="3:3">
      <c r="C134" s="124"/>
    </row>
    <row r="135" s="115" customFormat="1" customHeight="1" spans="3:3">
      <c r="C135" s="124"/>
    </row>
    <row r="136" s="115" customFormat="1" customHeight="1" spans="3:3">
      <c r="C136" s="124"/>
    </row>
    <row r="137" s="115" customFormat="1" customHeight="1" spans="3:3">
      <c r="C137" s="124"/>
    </row>
    <row r="138" s="115" customFormat="1" customHeight="1" spans="3:3">
      <c r="C138" s="124"/>
    </row>
    <row r="139" s="115" customFormat="1" customHeight="1" spans="3:3">
      <c r="C139" s="124"/>
    </row>
    <row r="140" s="115" customFormat="1" customHeight="1" spans="3:3">
      <c r="C140" s="124"/>
    </row>
    <row r="141" s="115" customFormat="1" customHeight="1" spans="3:3">
      <c r="C141" s="124"/>
    </row>
    <row r="142" s="115" customFormat="1" customHeight="1" spans="3:3">
      <c r="C142" s="124"/>
    </row>
    <row r="143" s="115" customFormat="1" customHeight="1" spans="3:3">
      <c r="C143" s="124"/>
    </row>
    <row r="144" s="115" customFormat="1" customHeight="1" spans="3:3">
      <c r="C144" s="124"/>
    </row>
    <row r="145" s="115" customFormat="1" customHeight="1" spans="3:3">
      <c r="C145" s="124"/>
    </row>
    <row r="146" s="115" customFormat="1" customHeight="1" spans="3:3">
      <c r="C146" s="124"/>
    </row>
    <row r="147" s="115" customFormat="1" customHeight="1" spans="3:3">
      <c r="C147" s="124"/>
    </row>
    <row r="148" s="115" customFormat="1" customHeight="1" spans="3:3">
      <c r="C148" s="124"/>
    </row>
    <row r="149" s="115" customFormat="1" customHeight="1" spans="3:3">
      <c r="C149" s="124"/>
    </row>
    <row r="150" s="115" customFormat="1" customHeight="1" spans="3:3">
      <c r="C150" s="124"/>
    </row>
    <row r="151" s="115" customFormat="1" customHeight="1" spans="3:3">
      <c r="C151" s="124"/>
    </row>
    <row r="152" s="115" customFormat="1" customHeight="1" spans="3:3">
      <c r="C152" s="124"/>
    </row>
    <row r="153" s="115" customFormat="1" customHeight="1" spans="3:3">
      <c r="C153" s="124"/>
    </row>
    <row r="154" s="115" customFormat="1" customHeight="1" spans="3:3">
      <c r="C154" s="124"/>
    </row>
    <row r="155" s="115" customFormat="1" customHeight="1" spans="3:3">
      <c r="C155" s="124"/>
    </row>
    <row r="156" s="115" customFormat="1" customHeight="1" spans="3:3">
      <c r="C156" s="124"/>
    </row>
    <row r="157" s="115" customFormat="1" customHeight="1" spans="3:3">
      <c r="C157" s="124"/>
    </row>
    <row r="158" s="115" customFormat="1" customHeight="1" spans="3:3">
      <c r="C158" s="124"/>
    </row>
    <row r="159" s="115" customFormat="1" customHeight="1" spans="3:3">
      <c r="C159" s="124"/>
    </row>
    <row r="160" s="115" customFormat="1" customHeight="1" spans="3:3">
      <c r="C160" s="124"/>
    </row>
    <row r="161" s="115" customFormat="1" customHeight="1" spans="3:3">
      <c r="C161" s="124"/>
    </row>
    <row r="162" s="115" customFormat="1" customHeight="1" spans="3:3">
      <c r="C162" s="124"/>
    </row>
    <row r="163" s="115" customFormat="1" customHeight="1" spans="3:3">
      <c r="C163" s="124"/>
    </row>
    <row r="164" s="115" customFormat="1" customHeight="1" spans="3:3">
      <c r="C164" s="124"/>
    </row>
    <row r="165" s="115" customFormat="1" customHeight="1" spans="3:3">
      <c r="C165" s="124"/>
    </row>
    <row r="166" s="115" customFormat="1" customHeight="1" spans="3:3">
      <c r="C166" s="124"/>
    </row>
    <row r="167" s="115" customFormat="1" customHeight="1" spans="3:3">
      <c r="C167" s="124"/>
    </row>
    <row r="168" s="115" customFormat="1" customHeight="1" spans="3:3">
      <c r="C168" s="124"/>
    </row>
    <row r="169" s="115" customFormat="1" customHeight="1" spans="3:3">
      <c r="C169" s="124"/>
    </row>
    <row r="170" s="115" customFormat="1" customHeight="1" spans="3:3">
      <c r="C170" s="124"/>
    </row>
  </sheetData>
  <protectedRanges>
    <protectedRange sqref="B8:B12" name="区域1_1"/>
  </protectedRanges>
  <mergeCells count="1">
    <mergeCell ref="A2:C3"/>
  </mergeCells>
  <printOptions horizontalCentered="1"/>
  <pageMargins left="1.10236220472441" right="1.10236220472441" top="1.45669291338583" bottom="1.37795275590551" header="0.511811023622047" footer="0.511811023622047"/>
  <pageSetup paperSize="9" scale="93" orientation="portrait" horizontalDpi="600" vertic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399975585192419"/>
  </sheetPr>
  <dimension ref="A1:I135"/>
  <sheetViews>
    <sheetView zoomScaleSheetLayoutView="60" workbookViewId="0">
      <selection activeCell="K12" sqref="K12"/>
    </sheetView>
  </sheetViews>
  <sheetFormatPr defaultColWidth="9" defaultRowHeight="14.5"/>
  <cols>
    <col min="1" max="1" width="9" style="86"/>
    <col min="2" max="2" width="40.7520661157025" style="86" customWidth="1"/>
    <col min="3" max="9" width="13.6280991735537" style="107" customWidth="1"/>
    <col min="10" max="16384" width="9" style="86"/>
  </cols>
  <sheetData>
    <row r="1" s="105" customFormat="1" ht="15.7" spans="1:9">
      <c r="A1" s="86"/>
      <c r="B1" s="88" t="s">
        <v>2501</v>
      </c>
      <c r="C1" s="107"/>
      <c r="D1" s="107"/>
      <c r="E1" s="107"/>
      <c r="F1" s="107"/>
      <c r="G1" s="107"/>
      <c r="H1" s="107"/>
      <c r="I1" s="107"/>
    </row>
    <row r="2" s="82" customFormat="1" ht="22.35" spans="2:9">
      <c r="B2" s="89" t="s">
        <v>2502</v>
      </c>
      <c r="C2" s="90"/>
      <c r="D2" s="90"/>
      <c r="E2" s="90"/>
      <c r="F2" s="90"/>
      <c r="G2" s="90"/>
      <c r="H2" s="90"/>
      <c r="I2" s="90"/>
    </row>
    <row r="3" s="106" customFormat="1" ht="18" customHeight="1" spans="1:9">
      <c r="A3" s="86"/>
      <c r="B3" s="86"/>
      <c r="C3" s="107"/>
      <c r="D3" s="107"/>
      <c r="E3" s="107"/>
      <c r="F3" s="107"/>
      <c r="G3" s="107"/>
      <c r="H3" s="107"/>
      <c r="I3" s="112" t="s">
        <v>2</v>
      </c>
    </row>
    <row r="4" s="84" customFormat="1" ht="31.5" customHeight="1" spans="1:9">
      <c r="A4" s="91" t="s">
        <v>2503</v>
      </c>
      <c r="B4" s="91" t="s">
        <v>56</v>
      </c>
      <c r="C4" s="92" t="s">
        <v>2286</v>
      </c>
      <c r="D4" s="92" t="s">
        <v>2504</v>
      </c>
      <c r="E4" s="92" t="s">
        <v>2505</v>
      </c>
      <c r="F4" s="92" t="s">
        <v>2506</v>
      </c>
      <c r="G4" s="92" t="s">
        <v>19</v>
      </c>
      <c r="H4" s="92" t="s">
        <v>2507</v>
      </c>
      <c r="I4" s="92" t="s">
        <v>2508</v>
      </c>
    </row>
    <row r="5" s="84" customFormat="1" ht="27.75" customHeight="1" spans="1:9">
      <c r="A5" s="93"/>
      <c r="B5" s="91"/>
      <c r="C5" s="92"/>
      <c r="D5" s="92"/>
      <c r="E5" s="94"/>
      <c r="F5" s="108"/>
      <c r="G5" s="92"/>
      <c r="H5" s="92"/>
      <c r="I5" s="92"/>
    </row>
    <row r="6" s="106" customFormat="1" ht="18.45" customHeight="1" spans="1:9">
      <c r="A6" s="95" t="s">
        <v>830</v>
      </c>
      <c r="B6" s="96" t="s">
        <v>2433</v>
      </c>
      <c r="C6" s="109">
        <f>SUM([3]表九!L7)</f>
        <v>0</v>
      </c>
      <c r="D6" s="109">
        <f t="shared" ref="D6:I6" si="0">SUM(D7:D9)</f>
        <v>0</v>
      </c>
      <c r="E6" s="109">
        <f t="shared" si="0"/>
        <v>0</v>
      </c>
      <c r="F6" s="109">
        <f t="shared" si="0"/>
        <v>0</v>
      </c>
      <c r="G6" s="109">
        <f t="shared" si="0"/>
        <v>0</v>
      </c>
      <c r="H6" s="109">
        <f t="shared" si="0"/>
        <v>0</v>
      </c>
      <c r="I6" s="109">
        <f t="shared" si="0"/>
        <v>0</v>
      </c>
    </row>
    <row r="7" s="106" customFormat="1" ht="18.45" customHeight="1" spans="1:9">
      <c r="A7" s="95" t="s">
        <v>2509</v>
      </c>
      <c r="B7" s="98" t="s">
        <v>2510</v>
      </c>
      <c r="C7" s="109">
        <f>SUM([3]表九!L8)</f>
        <v>0</v>
      </c>
      <c r="D7" s="110"/>
      <c r="E7" s="110"/>
      <c r="F7" s="110"/>
      <c r="G7" s="110"/>
      <c r="H7" s="110"/>
      <c r="I7" s="110"/>
    </row>
    <row r="8" s="106" customFormat="1" ht="18.45" customHeight="1" spans="1:9">
      <c r="A8" s="95" t="s">
        <v>2511</v>
      </c>
      <c r="B8" s="98" t="s">
        <v>2512</v>
      </c>
      <c r="C8" s="109">
        <f>SUM([3]表九!L14)</f>
        <v>0</v>
      </c>
      <c r="D8" s="110"/>
      <c r="E8" s="110"/>
      <c r="F8" s="110"/>
      <c r="G8" s="110"/>
      <c r="H8" s="110"/>
      <c r="I8" s="110"/>
    </row>
    <row r="9" s="106" customFormat="1" ht="18.45" customHeight="1" spans="1:9">
      <c r="A9" s="95" t="s">
        <v>2513</v>
      </c>
      <c r="B9" s="98" t="s">
        <v>2514</v>
      </c>
      <c r="C9" s="109">
        <f>SUM([3]表九!L20)</f>
        <v>0</v>
      </c>
      <c r="D9" s="110"/>
      <c r="E9" s="110"/>
      <c r="F9" s="110"/>
      <c r="G9" s="110"/>
      <c r="H9" s="110"/>
      <c r="I9" s="110"/>
    </row>
    <row r="10" s="106" customFormat="1" ht="18.45" customHeight="1" spans="1:9">
      <c r="A10" s="95" t="s">
        <v>928</v>
      </c>
      <c r="B10" s="96" t="s">
        <v>2434</v>
      </c>
      <c r="C10" s="109">
        <f>SUM([3]表九!L23)</f>
        <v>9293</v>
      </c>
      <c r="D10" s="109">
        <f t="shared" ref="D10:I10" si="1">SUM(D11:D13)</f>
        <v>3927</v>
      </c>
      <c r="E10" s="109">
        <f t="shared" si="1"/>
        <v>2830</v>
      </c>
      <c r="F10" s="109">
        <f t="shared" si="1"/>
        <v>2536</v>
      </c>
      <c r="G10" s="109">
        <f t="shared" si="1"/>
        <v>0</v>
      </c>
      <c r="H10" s="109">
        <f t="shared" si="1"/>
        <v>0</v>
      </c>
      <c r="I10" s="109">
        <f t="shared" si="1"/>
        <v>0</v>
      </c>
    </row>
    <row r="11" s="106" customFormat="1" ht="18.45" customHeight="1" spans="1:9">
      <c r="A11" s="95" t="s">
        <v>2515</v>
      </c>
      <c r="B11" s="98" t="s">
        <v>2516</v>
      </c>
      <c r="C11" s="109">
        <f>SUM([3]表九!L24)</f>
        <v>9115</v>
      </c>
      <c r="D11" s="110">
        <v>3927</v>
      </c>
      <c r="E11" s="110">
        <v>2830</v>
      </c>
      <c r="F11" s="110">
        <v>2358</v>
      </c>
      <c r="G11" s="110"/>
      <c r="H11" s="110"/>
      <c r="I11" s="110"/>
    </row>
    <row r="12" s="106" customFormat="1" ht="18.45" customHeight="1" spans="1:9">
      <c r="A12" s="95" t="s">
        <v>2517</v>
      </c>
      <c r="B12" s="98" t="s">
        <v>2518</v>
      </c>
      <c r="C12" s="109">
        <f>SUM([3]表九!L28)</f>
        <v>178</v>
      </c>
      <c r="D12" s="110"/>
      <c r="E12" s="110"/>
      <c r="F12" s="110">
        <v>178</v>
      </c>
      <c r="G12" s="110"/>
      <c r="H12" s="110"/>
      <c r="I12" s="110"/>
    </row>
    <row r="13" s="106" customFormat="1" ht="18.45" customHeight="1" spans="1:9">
      <c r="A13" s="95" t="s">
        <v>2519</v>
      </c>
      <c r="B13" s="98" t="s">
        <v>2520</v>
      </c>
      <c r="C13" s="109">
        <f>SUM([3]表九!L32)</f>
        <v>0</v>
      </c>
      <c r="D13" s="110"/>
      <c r="E13" s="110"/>
      <c r="F13" s="110"/>
      <c r="G13" s="110"/>
      <c r="H13" s="110"/>
      <c r="I13" s="110"/>
    </row>
    <row r="14" s="106" customFormat="1" ht="18.45" customHeight="1" spans="1:9">
      <c r="A14" s="95" t="s">
        <v>1294</v>
      </c>
      <c r="B14" s="96" t="s">
        <v>2435</v>
      </c>
      <c r="C14" s="109">
        <f>SUM([3]表九!L35)</f>
        <v>0</v>
      </c>
      <c r="D14" s="109">
        <f t="shared" ref="D14:I14" si="2">SUM(D15:D16)</f>
        <v>0</v>
      </c>
      <c r="E14" s="109">
        <f t="shared" si="2"/>
        <v>0</v>
      </c>
      <c r="F14" s="109">
        <f t="shared" si="2"/>
        <v>0</v>
      </c>
      <c r="G14" s="109">
        <f t="shared" si="2"/>
        <v>0</v>
      </c>
      <c r="H14" s="109">
        <f t="shared" si="2"/>
        <v>0</v>
      </c>
      <c r="I14" s="109">
        <f t="shared" si="2"/>
        <v>0</v>
      </c>
    </row>
    <row r="15" s="106" customFormat="1" ht="18.45" customHeight="1" spans="1:9">
      <c r="A15" s="95" t="s">
        <v>2521</v>
      </c>
      <c r="B15" s="96" t="s">
        <v>2522</v>
      </c>
      <c r="C15" s="109">
        <f>SUM([3]表九!L36)</f>
        <v>0</v>
      </c>
      <c r="D15" s="110"/>
      <c r="E15" s="110"/>
      <c r="F15" s="110"/>
      <c r="G15" s="110"/>
      <c r="H15" s="110"/>
      <c r="I15" s="110"/>
    </row>
    <row r="16" s="106" customFormat="1" ht="18.45" customHeight="1" spans="1:9">
      <c r="A16" s="95" t="s">
        <v>2523</v>
      </c>
      <c r="B16" s="96" t="s">
        <v>2524</v>
      </c>
      <c r="C16" s="109">
        <f>SUM([3]表九!L41)</f>
        <v>0</v>
      </c>
      <c r="D16" s="110"/>
      <c r="E16" s="110"/>
      <c r="F16" s="110"/>
      <c r="G16" s="110"/>
      <c r="H16" s="110"/>
      <c r="I16" s="110"/>
    </row>
    <row r="17" s="106" customFormat="1" ht="18.45" customHeight="1" spans="1:9">
      <c r="A17" s="95" t="s">
        <v>1429</v>
      </c>
      <c r="B17" s="96" t="s">
        <v>2436</v>
      </c>
      <c r="C17" s="109">
        <f>SUM([3]表九!L46)</f>
        <v>106072</v>
      </c>
      <c r="D17" s="109">
        <f t="shared" ref="D17:I17" si="3">SUM(D18:D27)</f>
        <v>83289</v>
      </c>
      <c r="E17" s="109">
        <f t="shared" si="3"/>
        <v>0</v>
      </c>
      <c r="F17" s="109">
        <f t="shared" si="3"/>
        <v>22783</v>
      </c>
      <c r="G17" s="109">
        <f t="shared" si="3"/>
        <v>0</v>
      </c>
      <c r="H17" s="109">
        <f t="shared" si="3"/>
        <v>0</v>
      </c>
      <c r="I17" s="109">
        <f t="shared" si="3"/>
        <v>0</v>
      </c>
    </row>
    <row r="18" s="106" customFormat="1" ht="18.45" customHeight="1" spans="1:9">
      <c r="A18" s="95" t="s">
        <v>2525</v>
      </c>
      <c r="B18" s="96" t="s">
        <v>2526</v>
      </c>
      <c r="C18" s="109">
        <f>SUM([3]表九!L47)</f>
        <v>94222</v>
      </c>
      <c r="D18" s="110">
        <v>80391</v>
      </c>
      <c r="E18" s="110"/>
      <c r="F18" s="110">
        <v>13831</v>
      </c>
      <c r="G18" s="110"/>
      <c r="H18" s="110"/>
      <c r="I18" s="110"/>
    </row>
    <row r="19" s="106" customFormat="1" ht="18.45" customHeight="1" spans="1:9">
      <c r="A19" s="95" t="s">
        <v>2527</v>
      </c>
      <c r="B19" s="96" t="s">
        <v>2528</v>
      </c>
      <c r="C19" s="109">
        <f>SUM([3]表九!L63)</f>
        <v>1600</v>
      </c>
      <c r="D19" s="110">
        <v>1248</v>
      </c>
      <c r="E19" s="110"/>
      <c r="F19" s="110">
        <v>352</v>
      </c>
      <c r="G19" s="110"/>
      <c r="H19" s="110"/>
      <c r="I19" s="110"/>
    </row>
    <row r="20" s="106" customFormat="1" ht="18.45" customHeight="1" spans="1:9">
      <c r="A20" s="95" t="s">
        <v>2529</v>
      </c>
      <c r="B20" s="96" t="s">
        <v>2530</v>
      </c>
      <c r="C20" s="109">
        <f>SUM([3]表九!L67)</f>
        <v>800</v>
      </c>
      <c r="D20" s="110">
        <v>400</v>
      </c>
      <c r="E20" s="110"/>
      <c r="F20" s="110">
        <v>400</v>
      </c>
      <c r="G20" s="110"/>
      <c r="H20" s="110"/>
      <c r="I20" s="110"/>
    </row>
    <row r="21" s="106" customFormat="1" ht="18.45" customHeight="1" spans="1:9">
      <c r="A21" s="95" t="s">
        <v>2531</v>
      </c>
      <c r="B21" s="96" t="s">
        <v>2532</v>
      </c>
      <c r="C21" s="109">
        <f>SUM([3]表九!L68)</f>
        <v>650</v>
      </c>
      <c r="D21" s="110">
        <v>650</v>
      </c>
      <c r="E21" s="110"/>
      <c r="F21" s="110"/>
      <c r="G21" s="110"/>
      <c r="H21" s="110"/>
      <c r="I21" s="110"/>
    </row>
    <row r="22" s="106" customFormat="1" ht="18.45" customHeight="1" spans="1:9">
      <c r="A22" s="95" t="s">
        <v>2533</v>
      </c>
      <c r="B22" s="96" t="s">
        <v>2534</v>
      </c>
      <c r="C22" s="109">
        <f>SUM([3]表九!L74)</f>
        <v>600</v>
      </c>
      <c r="D22" s="110">
        <v>600</v>
      </c>
      <c r="E22" s="110"/>
      <c r="F22" s="110"/>
      <c r="G22" s="110"/>
      <c r="H22" s="110"/>
      <c r="I22" s="110"/>
    </row>
    <row r="23" s="106" customFormat="1" ht="18.45" customHeight="1" spans="1:9">
      <c r="A23" s="95" t="s">
        <v>2535</v>
      </c>
      <c r="B23" s="96" t="s">
        <v>2536</v>
      </c>
      <c r="C23" s="109">
        <f>SUM([3]表九!L78)</f>
        <v>0</v>
      </c>
      <c r="D23" s="110"/>
      <c r="E23" s="110"/>
      <c r="F23" s="110"/>
      <c r="G23" s="110"/>
      <c r="H23" s="110"/>
      <c r="I23" s="110"/>
    </row>
    <row r="24" s="106" customFormat="1" ht="18.45" customHeight="1" spans="1:9">
      <c r="A24" s="95" t="s">
        <v>2537</v>
      </c>
      <c r="B24" s="96" t="s">
        <v>2538</v>
      </c>
      <c r="C24" s="109">
        <f>SUM([3]表九!L82)</f>
        <v>8200</v>
      </c>
      <c r="D24" s="110"/>
      <c r="E24" s="110"/>
      <c r="F24" s="110">
        <v>8200</v>
      </c>
      <c r="G24" s="110"/>
      <c r="H24" s="110"/>
      <c r="I24" s="110"/>
    </row>
    <row r="25" s="106" customFormat="1" ht="18.45" customHeight="1" spans="1:9">
      <c r="A25" s="95" t="s">
        <v>2539</v>
      </c>
      <c r="B25" s="96" t="s">
        <v>2540</v>
      </c>
      <c r="C25" s="109">
        <f>SUM([3]表九!L86)</f>
        <v>0</v>
      </c>
      <c r="D25" s="110"/>
      <c r="E25" s="110"/>
      <c r="F25" s="110"/>
      <c r="G25" s="110"/>
      <c r="H25" s="110"/>
      <c r="I25" s="110"/>
    </row>
    <row r="26" s="106" customFormat="1" ht="18.45" customHeight="1" spans="1:9">
      <c r="A26" s="95" t="s">
        <v>2541</v>
      </c>
      <c r="B26" s="96" t="s">
        <v>2542</v>
      </c>
      <c r="C26" s="109">
        <f>SUM([3]表九!L92)</f>
        <v>0</v>
      </c>
      <c r="D26" s="110"/>
      <c r="E26" s="110"/>
      <c r="F26" s="110"/>
      <c r="G26" s="110"/>
      <c r="H26" s="110"/>
      <c r="I26" s="110"/>
    </row>
    <row r="27" s="106" customFormat="1" ht="18.45" customHeight="1" spans="1:9">
      <c r="A27" s="95" t="s">
        <v>2543</v>
      </c>
      <c r="B27" s="96" t="s">
        <v>2544</v>
      </c>
      <c r="C27" s="109">
        <f>SUM([3]表九!L95)</f>
        <v>0</v>
      </c>
      <c r="D27" s="110"/>
      <c r="E27" s="110"/>
      <c r="F27" s="110"/>
      <c r="G27" s="110"/>
      <c r="H27" s="110"/>
      <c r="I27" s="110"/>
    </row>
    <row r="28" s="106" customFormat="1" ht="18.45" customHeight="1" spans="1:9">
      <c r="A28" s="95" t="s">
        <v>1463</v>
      </c>
      <c r="B28" s="96" t="s">
        <v>2437</v>
      </c>
      <c r="C28" s="109">
        <f>SUM([3]表九!L104)</f>
        <v>287</v>
      </c>
      <c r="D28" s="109">
        <f t="shared" ref="D28:I28" si="4">SUM(D29:D33)</f>
        <v>0</v>
      </c>
      <c r="E28" s="109">
        <f t="shared" si="4"/>
        <v>53</v>
      </c>
      <c r="F28" s="109">
        <f t="shared" si="4"/>
        <v>234</v>
      </c>
      <c r="G28" s="109">
        <f t="shared" si="4"/>
        <v>0</v>
      </c>
      <c r="H28" s="109">
        <f t="shared" si="4"/>
        <v>0</v>
      </c>
      <c r="I28" s="109">
        <f t="shared" si="4"/>
        <v>0</v>
      </c>
    </row>
    <row r="29" s="106" customFormat="1" ht="18.45" customHeight="1" spans="1:9">
      <c r="A29" s="95" t="s">
        <v>2545</v>
      </c>
      <c r="B29" s="96" t="s">
        <v>2546</v>
      </c>
      <c r="C29" s="109">
        <f>SUM([3]表九!L105)</f>
        <v>287</v>
      </c>
      <c r="D29" s="110"/>
      <c r="E29" s="110">
        <v>53</v>
      </c>
      <c r="F29" s="110">
        <v>234</v>
      </c>
      <c r="G29" s="110"/>
      <c r="H29" s="110"/>
      <c r="I29" s="110"/>
    </row>
    <row r="30" s="106" customFormat="1" ht="18.45" customHeight="1" spans="1:9">
      <c r="A30" s="95" t="s">
        <v>2547</v>
      </c>
      <c r="B30" s="100" t="s">
        <v>2548</v>
      </c>
      <c r="C30" s="109">
        <f>SUM([3]表九!L110)</f>
        <v>0</v>
      </c>
      <c r="D30" s="110"/>
      <c r="E30" s="110"/>
      <c r="F30" s="110"/>
      <c r="G30" s="110"/>
      <c r="H30" s="110"/>
      <c r="I30" s="110"/>
    </row>
    <row r="31" s="106" customFormat="1" ht="18.45" customHeight="1" spans="1:9">
      <c r="A31" s="95" t="s">
        <v>2549</v>
      </c>
      <c r="B31" s="100" t="s">
        <v>2550</v>
      </c>
      <c r="C31" s="109">
        <f>SUM([3]表九!L115)</f>
        <v>0</v>
      </c>
      <c r="D31" s="110"/>
      <c r="E31" s="110"/>
      <c r="F31" s="110"/>
      <c r="G31" s="110"/>
      <c r="H31" s="110"/>
      <c r="I31" s="110"/>
    </row>
    <row r="32" s="106" customFormat="1" ht="18.45" customHeight="1" spans="1:9">
      <c r="A32" s="101" t="s">
        <v>2551</v>
      </c>
      <c r="B32" s="102" t="s">
        <v>2552</v>
      </c>
      <c r="C32" s="109"/>
      <c r="D32" s="110"/>
      <c r="E32" s="110"/>
      <c r="F32" s="110"/>
      <c r="G32" s="110"/>
      <c r="H32" s="110"/>
      <c r="I32" s="110"/>
    </row>
    <row r="33" s="106" customFormat="1" ht="18.45" customHeight="1" spans="1:9">
      <c r="A33" s="101" t="s">
        <v>2553</v>
      </c>
      <c r="B33" s="102" t="s">
        <v>2554</v>
      </c>
      <c r="C33" s="109"/>
      <c r="D33" s="110"/>
      <c r="E33" s="110"/>
      <c r="F33" s="110"/>
      <c r="G33" s="110"/>
      <c r="H33" s="110"/>
      <c r="I33" s="110"/>
    </row>
    <row r="34" s="106" customFormat="1" ht="18.45" customHeight="1" spans="1:9">
      <c r="A34" s="95" t="s">
        <v>1660</v>
      </c>
      <c r="B34" s="98" t="s">
        <v>2438</v>
      </c>
      <c r="C34" s="109">
        <f>SUM([3]表九!L120)</f>
        <v>0</v>
      </c>
      <c r="D34" s="109">
        <f t="shared" ref="D34:I34" si="5">SUM(D35:D42)</f>
        <v>0</v>
      </c>
      <c r="E34" s="109">
        <f t="shared" si="5"/>
        <v>0</v>
      </c>
      <c r="F34" s="109">
        <f t="shared" si="5"/>
        <v>0</v>
      </c>
      <c r="G34" s="109">
        <f t="shared" si="5"/>
        <v>0</v>
      </c>
      <c r="H34" s="109">
        <f t="shared" si="5"/>
        <v>0</v>
      </c>
      <c r="I34" s="109">
        <f t="shared" si="5"/>
        <v>0</v>
      </c>
    </row>
    <row r="35" s="106" customFormat="1" ht="18.45" customHeight="1" spans="1:9">
      <c r="A35" s="95" t="s">
        <v>2555</v>
      </c>
      <c r="B35" s="100" t="s">
        <v>2556</v>
      </c>
      <c r="C35" s="109">
        <f>SUM([3]表九!L121)</f>
        <v>0</v>
      </c>
      <c r="D35" s="110"/>
      <c r="E35" s="110"/>
      <c r="F35" s="110"/>
      <c r="G35" s="110"/>
      <c r="H35" s="110"/>
      <c r="I35" s="110"/>
    </row>
    <row r="36" s="106" customFormat="1" ht="18.45" customHeight="1" spans="1:9">
      <c r="A36" s="95" t="s">
        <v>2557</v>
      </c>
      <c r="B36" s="100" t="s">
        <v>2558</v>
      </c>
      <c r="C36" s="109">
        <f>SUM([3]表九!L126)</f>
        <v>0</v>
      </c>
      <c r="D36" s="110"/>
      <c r="E36" s="110"/>
      <c r="F36" s="110"/>
      <c r="G36" s="110"/>
      <c r="H36" s="110"/>
      <c r="I36" s="110"/>
    </row>
    <row r="37" s="106" customFormat="1" ht="18.45" customHeight="1" spans="1:9">
      <c r="A37" s="95" t="s">
        <v>2559</v>
      </c>
      <c r="B37" s="100" t="s">
        <v>2560</v>
      </c>
      <c r="C37" s="109">
        <f>SUM([3]表九!L131)</f>
        <v>0</v>
      </c>
      <c r="D37" s="110"/>
      <c r="E37" s="110"/>
      <c r="F37" s="110"/>
      <c r="G37" s="110"/>
      <c r="H37" s="110"/>
      <c r="I37" s="110"/>
    </row>
    <row r="38" s="106" customFormat="1" ht="18.45" customHeight="1" spans="1:9">
      <c r="A38" s="95" t="s">
        <v>2561</v>
      </c>
      <c r="B38" s="100" t="s">
        <v>2562</v>
      </c>
      <c r="C38" s="109">
        <f>SUM([3]表九!L140)</f>
        <v>0</v>
      </c>
      <c r="D38" s="110"/>
      <c r="E38" s="110"/>
      <c r="F38" s="110"/>
      <c r="G38" s="110"/>
      <c r="H38" s="110"/>
      <c r="I38" s="110"/>
    </row>
    <row r="39" s="106" customFormat="1" ht="18.45" customHeight="1" spans="1:9">
      <c r="A39" s="95" t="s">
        <v>2563</v>
      </c>
      <c r="B39" s="100" t="s">
        <v>2564</v>
      </c>
      <c r="C39" s="109">
        <f>SUM([3]表九!L147)</f>
        <v>0</v>
      </c>
      <c r="D39" s="110"/>
      <c r="E39" s="110"/>
      <c r="F39" s="110"/>
      <c r="G39" s="110"/>
      <c r="H39" s="110"/>
      <c r="I39" s="110"/>
    </row>
    <row r="40" s="106" customFormat="1" ht="18.45" customHeight="1" spans="1:9">
      <c r="A40" s="95" t="s">
        <v>2565</v>
      </c>
      <c r="B40" s="100" t="s">
        <v>2566</v>
      </c>
      <c r="C40" s="109">
        <f>SUM([3]表九!L156)</f>
        <v>0</v>
      </c>
      <c r="D40" s="110"/>
      <c r="E40" s="110"/>
      <c r="F40" s="110"/>
      <c r="G40" s="110"/>
      <c r="H40" s="110"/>
      <c r="I40" s="110"/>
    </row>
    <row r="41" s="106" customFormat="1" ht="18.45" customHeight="1" spans="1:9">
      <c r="A41" s="95" t="s">
        <v>2567</v>
      </c>
      <c r="B41" s="100" t="s">
        <v>2568</v>
      </c>
      <c r="C41" s="109">
        <f>SUM([3]表九!L159)</f>
        <v>0</v>
      </c>
      <c r="D41" s="110"/>
      <c r="E41" s="110"/>
      <c r="F41" s="110"/>
      <c r="G41" s="110"/>
      <c r="H41" s="110"/>
      <c r="I41" s="110"/>
    </row>
    <row r="42" s="106" customFormat="1" ht="18.45" customHeight="1" spans="1:9">
      <c r="A42" s="95" t="s">
        <v>2569</v>
      </c>
      <c r="B42" s="100" t="s">
        <v>2570</v>
      </c>
      <c r="C42" s="109">
        <f>SUM([3]表九!L162)</f>
        <v>0</v>
      </c>
      <c r="D42" s="110"/>
      <c r="E42" s="110"/>
      <c r="F42" s="110"/>
      <c r="G42" s="110"/>
      <c r="H42" s="110"/>
      <c r="I42" s="110"/>
    </row>
    <row r="43" s="106" customFormat="1" ht="18.45" customHeight="1" spans="1:9">
      <c r="A43" s="95" t="s">
        <v>1762</v>
      </c>
      <c r="B43" s="98" t="s">
        <v>2439</v>
      </c>
      <c r="C43" s="109">
        <f>SUM([3]表九!L163)</f>
        <v>0</v>
      </c>
      <c r="D43" s="109">
        <f t="shared" ref="D43:I43" si="6">SUM(D44)</f>
        <v>0</v>
      </c>
      <c r="E43" s="109">
        <f t="shared" si="6"/>
        <v>0</v>
      </c>
      <c r="F43" s="109">
        <f t="shared" si="6"/>
        <v>0</v>
      </c>
      <c r="G43" s="109">
        <f t="shared" si="6"/>
        <v>0</v>
      </c>
      <c r="H43" s="109">
        <f t="shared" si="6"/>
        <v>0</v>
      </c>
      <c r="I43" s="109">
        <f t="shared" si="6"/>
        <v>0</v>
      </c>
    </row>
    <row r="44" s="106" customFormat="1" ht="18.45" customHeight="1" spans="1:9">
      <c r="A44" s="95" t="s">
        <v>2571</v>
      </c>
      <c r="B44" s="100" t="s">
        <v>2572</v>
      </c>
      <c r="C44" s="109">
        <f>SUM([3]表九!L164)</f>
        <v>0</v>
      </c>
      <c r="D44" s="110"/>
      <c r="E44" s="110"/>
      <c r="F44" s="110"/>
      <c r="G44" s="110"/>
      <c r="H44" s="110"/>
      <c r="I44" s="110"/>
    </row>
    <row r="45" s="106" customFormat="1" ht="18.45" customHeight="1" spans="1:9">
      <c r="A45" s="95" t="s">
        <v>2260</v>
      </c>
      <c r="B45" s="98" t="s">
        <v>2440</v>
      </c>
      <c r="C45" s="109">
        <f>SUM([3]表九!L167)</f>
        <v>27162</v>
      </c>
      <c r="D45" s="109">
        <f t="shared" ref="D45:I45" si="7">SUM(D46:D48)</f>
        <v>0</v>
      </c>
      <c r="E45" s="109">
        <f t="shared" si="7"/>
        <v>914</v>
      </c>
      <c r="F45" s="109">
        <f t="shared" si="7"/>
        <v>26248</v>
      </c>
      <c r="G45" s="109">
        <f t="shared" si="7"/>
        <v>0</v>
      </c>
      <c r="H45" s="109">
        <f t="shared" si="7"/>
        <v>0</v>
      </c>
      <c r="I45" s="109">
        <f t="shared" si="7"/>
        <v>0</v>
      </c>
    </row>
    <row r="46" s="106" customFormat="1" ht="18.45" customHeight="1" spans="1:9">
      <c r="A46" s="95" t="s">
        <v>2573</v>
      </c>
      <c r="B46" s="100" t="s">
        <v>2574</v>
      </c>
      <c r="C46" s="109">
        <f>SUM([3]表九!L168)</f>
        <v>25546</v>
      </c>
      <c r="D46" s="110"/>
      <c r="E46" s="110"/>
      <c r="F46" s="110">
        <v>25546</v>
      </c>
      <c r="G46" s="110"/>
      <c r="H46" s="110"/>
      <c r="I46" s="110"/>
    </row>
    <row r="47" s="106" customFormat="1" ht="18.45" customHeight="1" spans="1:9">
      <c r="A47" s="95" t="s">
        <v>2575</v>
      </c>
      <c r="B47" s="100" t="s">
        <v>2576</v>
      </c>
      <c r="C47" s="109">
        <f>SUM([3]表九!L172)</f>
        <v>0</v>
      </c>
      <c r="D47" s="110"/>
      <c r="E47" s="110"/>
      <c r="F47" s="110"/>
      <c r="G47" s="110"/>
      <c r="H47" s="110"/>
      <c r="I47" s="110"/>
    </row>
    <row r="48" s="106" customFormat="1" ht="18.45" customHeight="1" spans="1:9">
      <c r="A48" s="95" t="s">
        <v>2577</v>
      </c>
      <c r="B48" s="100" t="s">
        <v>2578</v>
      </c>
      <c r="C48" s="109">
        <f>SUM([3]表九!L181)</f>
        <v>1616</v>
      </c>
      <c r="D48" s="110"/>
      <c r="E48" s="110">
        <v>914</v>
      </c>
      <c r="F48" s="110">
        <v>702</v>
      </c>
      <c r="G48" s="110"/>
      <c r="H48" s="110"/>
      <c r="I48" s="110"/>
    </row>
    <row r="49" s="106" customFormat="1" ht="18.45" customHeight="1" spans="1:9">
      <c r="A49" s="95" t="s">
        <v>2264</v>
      </c>
      <c r="B49" s="98" t="s">
        <v>2579</v>
      </c>
      <c r="C49" s="109">
        <f>SUM([3]表九!L192)</f>
        <v>7559</v>
      </c>
      <c r="D49" s="110">
        <v>7559</v>
      </c>
      <c r="E49" s="110"/>
      <c r="F49" s="110"/>
      <c r="G49" s="110"/>
      <c r="H49" s="110"/>
      <c r="I49" s="110"/>
    </row>
    <row r="50" s="106" customFormat="1" ht="18.45" customHeight="1" spans="1:9">
      <c r="A50" s="95" t="s">
        <v>2275</v>
      </c>
      <c r="B50" s="98" t="s">
        <v>2580</v>
      </c>
      <c r="C50" s="109">
        <f>SUM([3]表九!L208)</f>
        <v>0</v>
      </c>
      <c r="D50" s="110"/>
      <c r="E50" s="110"/>
      <c r="F50" s="110"/>
      <c r="G50" s="110"/>
      <c r="H50" s="110"/>
      <c r="I50" s="110"/>
    </row>
    <row r="51" s="106" customFormat="1" ht="18.45" customHeight="1" spans="1:9">
      <c r="A51" s="95" t="s">
        <v>2581</v>
      </c>
      <c r="B51" s="95" t="s">
        <v>2582</v>
      </c>
      <c r="C51" s="109">
        <f>SUM([3]表九!L224)</f>
        <v>0</v>
      </c>
      <c r="D51" s="110"/>
      <c r="E51" s="110"/>
      <c r="F51" s="110"/>
      <c r="G51" s="110"/>
      <c r="H51" s="110"/>
      <c r="I51" s="110"/>
    </row>
    <row r="52" s="106" customFormat="1" ht="20.1" customHeight="1" spans="1:9">
      <c r="A52" s="95"/>
      <c r="B52" s="95"/>
      <c r="C52" s="110"/>
      <c r="D52" s="110"/>
      <c r="E52" s="110"/>
      <c r="F52" s="110"/>
      <c r="G52" s="110"/>
      <c r="H52" s="110"/>
      <c r="I52" s="110"/>
    </row>
    <row r="53" s="106" customFormat="1" ht="20.1" customHeight="1" spans="1:9">
      <c r="A53" s="95"/>
      <c r="B53" s="95"/>
      <c r="C53" s="110"/>
      <c r="D53" s="110"/>
      <c r="E53" s="110"/>
      <c r="F53" s="110"/>
      <c r="G53" s="110"/>
      <c r="H53" s="110"/>
      <c r="I53" s="110"/>
    </row>
    <row r="54" s="106" customFormat="1" ht="20.1" customHeight="1" spans="1:9">
      <c r="A54" s="95"/>
      <c r="B54" s="103" t="s">
        <v>22</v>
      </c>
      <c r="C54" s="109">
        <f>SUM([3]表九!L251)</f>
        <v>150373</v>
      </c>
      <c r="D54" s="109">
        <f t="shared" ref="D54:I54" si="8">SUM(D6,D10,D14,D17,D28,D34,D43,D45,D49,D50,D51)</f>
        <v>94775</v>
      </c>
      <c r="E54" s="109">
        <f t="shared" si="8"/>
        <v>3797</v>
      </c>
      <c r="F54" s="109">
        <f t="shared" si="8"/>
        <v>51801</v>
      </c>
      <c r="G54" s="109">
        <f t="shared" si="8"/>
        <v>0</v>
      </c>
      <c r="H54" s="109">
        <f t="shared" si="8"/>
        <v>0</v>
      </c>
      <c r="I54" s="109">
        <f t="shared" si="8"/>
        <v>0</v>
      </c>
    </row>
    <row r="55" s="106" customFormat="1" ht="20.1" customHeight="1" spans="1:9">
      <c r="A55" s="86"/>
      <c r="B55" s="86"/>
      <c r="C55" s="107"/>
      <c r="D55" s="107"/>
      <c r="E55" s="107"/>
      <c r="F55" s="107"/>
      <c r="G55" s="107"/>
      <c r="H55" s="107"/>
      <c r="I55" s="107"/>
    </row>
    <row r="56" s="106" customFormat="1" spans="1:9">
      <c r="A56" s="86"/>
      <c r="B56" s="86"/>
      <c r="C56" s="107"/>
      <c r="D56" s="107"/>
      <c r="E56" s="111" t="str">
        <f>IF(E54=[3]表九!E253,"","表九转移支付收入不等于表十一转移支付收入安排数")</f>
        <v/>
      </c>
      <c r="F56" s="111" t="str">
        <f>IF(F54=[3]表九!E255,"","表九上年结余收入不等于表十一上年结余安排数")</f>
        <v/>
      </c>
      <c r="G56" s="111" t="str">
        <f>IF(G54=[3]表九!E256,"","表九调入资金不等于表十一调入资金安排数")</f>
        <v/>
      </c>
      <c r="H56" s="111" t="str">
        <f>IF(H54=[3]表九!E259,"","表九地方政府债务转贷收入不等于表十一政府债务资金安排数")</f>
        <v/>
      </c>
      <c r="I56" s="107"/>
    </row>
    <row r="57" s="106" customFormat="1" spans="1:9">
      <c r="A57" s="86"/>
      <c r="B57" s="86"/>
      <c r="C57" s="107"/>
      <c r="D57" s="107"/>
      <c r="E57" s="107"/>
      <c r="F57" s="107"/>
      <c r="G57" s="107"/>
      <c r="H57" s="107"/>
      <c r="I57" s="107"/>
    </row>
    <row r="58" s="106" customFormat="1" spans="1:9">
      <c r="A58" s="86"/>
      <c r="B58" s="86"/>
      <c r="C58" s="107"/>
      <c r="D58" s="107"/>
      <c r="E58" s="107"/>
      <c r="F58" s="107"/>
      <c r="G58" s="107"/>
      <c r="H58" s="107"/>
      <c r="I58" s="107"/>
    </row>
    <row r="59" s="106" customFormat="1" spans="1:9">
      <c r="A59" s="86"/>
      <c r="B59" s="86"/>
      <c r="C59" s="107"/>
      <c r="D59" s="107"/>
      <c r="E59" s="107"/>
      <c r="F59" s="107"/>
      <c r="G59" s="107"/>
      <c r="H59" s="107"/>
      <c r="I59" s="107"/>
    </row>
    <row r="60" s="106" customFormat="1" spans="1:9">
      <c r="A60" s="86"/>
      <c r="B60" s="86"/>
      <c r="C60" s="107"/>
      <c r="D60" s="107"/>
      <c r="E60" s="107"/>
      <c r="F60" s="107"/>
      <c r="G60" s="107"/>
      <c r="H60" s="107"/>
      <c r="I60" s="107"/>
    </row>
    <row r="61" s="106" customFormat="1" spans="1:9">
      <c r="A61" s="86"/>
      <c r="B61" s="86"/>
      <c r="C61" s="107"/>
      <c r="D61" s="107"/>
      <c r="E61" s="107"/>
      <c r="F61" s="107"/>
      <c r="G61" s="107"/>
      <c r="H61" s="107"/>
      <c r="I61" s="107"/>
    </row>
    <row r="62" s="106" customFormat="1" spans="1:9">
      <c r="A62" s="86"/>
      <c r="B62" s="86"/>
      <c r="C62" s="107"/>
      <c r="D62" s="107"/>
      <c r="E62" s="107"/>
      <c r="F62" s="107"/>
      <c r="G62" s="107"/>
      <c r="H62" s="107"/>
      <c r="I62" s="107"/>
    </row>
    <row r="63" s="106" customFormat="1" spans="1:9">
      <c r="A63" s="86"/>
      <c r="B63" s="86"/>
      <c r="C63" s="107"/>
      <c r="D63" s="107"/>
      <c r="E63" s="107"/>
      <c r="F63" s="107"/>
      <c r="G63" s="107"/>
      <c r="H63" s="107"/>
      <c r="I63" s="107"/>
    </row>
    <row r="64" s="106" customFormat="1" spans="1:9">
      <c r="A64" s="86"/>
      <c r="B64" s="86"/>
      <c r="C64" s="107"/>
      <c r="D64" s="107"/>
      <c r="E64" s="107"/>
      <c r="F64" s="107"/>
      <c r="G64" s="107"/>
      <c r="H64" s="107"/>
      <c r="I64" s="107"/>
    </row>
    <row r="65" s="106" customFormat="1" spans="1:9">
      <c r="A65" s="86"/>
      <c r="B65" s="86"/>
      <c r="C65" s="107"/>
      <c r="D65" s="107"/>
      <c r="E65" s="107"/>
      <c r="F65" s="107"/>
      <c r="G65" s="107"/>
      <c r="H65" s="107"/>
      <c r="I65" s="107"/>
    </row>
    <row r="66" s="106" customFormat="1" spans="1:9">
      <c r="A66" s="86"/>
      <c r="B66" s="86"/>
      <c r="C66" s="107"/>
      <c r="D66" s="107"/>
      <c r="E66" s="107"/>
      <c r="F66" s="107"/>
      <c r="G66" s="107"/>
      <c r="H66" s="107"/>
      <c r="I66" s="107"/>
    </row>
    <row r="67" s="106" customFormat="1" spans="1:9">
      <c r="A67" s="86"/>
      <c r="B67" s="86"/>
      <c r="C67" s="107"/>
      <c r="D67" s="107"/>
      <c r="E67" s="107"/>
      <c r="F67" s="107"/>
      <c r="G67" s="107"/>
      <c r="H67" s="107"/>
      <c r="I67" s="107"/>
    </row>
    <row r="68" s="106" customFormat="1" spans="1:9">
      <c r="A68" s="86"/>
      <c r="B68" s="86"/>
      <c r="C68" s="107"/>
      <c r="D68" s="107"/>
      <c r="E68" s="107"/>
      <c r="F68" s="107"/>
      <c r="G68" s="107"/>
      <c r="H68" s="107"/>
      <c r="I68" s="107"/>
    </row>
    <row r="69" s="106" customFormat="1" spans="1:9">
      <c r="A69" s="86"/>
      <c r="B69" s="86"/>
      <c r="C69" s="107"/>
      <c r="D69" s="107"/>
      <c r="E69" s="107"/>
      <c r="F69" s="107"/>
      <c r="G69" s="107"/>
      <c r="H69" s="107"/>
      <c r="I69" s="107"/>
    </row>
    <row r="70" s="106" customFormat="1" spans="1:9">
      <c r="A70" s="86"/>
      <c r="B70" s="86"/>
      <c r="C70" s="107"/>
      <c r="D70" s="107"/>
      <c r="E70" s="107"/>
      <c r="F70" s="107"/>
      <c r="G70" s="107"/>
      <c r="H70" s="107"/>
      <c r="I70" s="107"/>
    </row>
    <row r="71" s="106" customFormat="1" spans="1:9">
      <c r="A71" s="86"/>
      <c r="B71" s="86"/>
      <c r="C71" s="107"/>
      <c r="D71" s="107"/>
      <c r="E71" s="107"/>
      <c r="F71" s="107"/>
      <c r="G71" s="107"/>
      <c r="H71" s="107"/>
      <c r="I71" s="107"/>
    </row>
    <row r="72" s="106" customFormat="1" spans="1:9">
      <c r="A72" s="86"/>
      <c r="B72" s="86"/>
      <c r="C72" s="107"/>
      <c r="D72" s="107"/>
      <c r="E72" s="107"/>
      <c r="F72" s="107"/>
      <c r="G72" s="107"/>
      <c r="H72" s="107"/>
      <c r="I72" s="107"/>
    </row>
    <row r="73" s="106" customFormat="1" spans="1:9">
      <c r="A73" s="86"/>
      <c r="B73" s="86"/>
      <c r="C73" s="107"/>
      <c r="D73" s="107"/>
      <c r="E73" s="107"/>
      <c r="F73" s="107"/>
      <c r="G73" s="107"/>
      <c r="H73" s="107"/>
      <c r="I73" s="107"/>
    </row>
    <row r="74" s="106" customFormat="1" spans="1:9">
      <c r="A74" s="86"/>
      <c r="B74" s="86"/>
      <c r="C74" s="107"/>
      <c r="D74" s="107"/>
      <c r="E74" s="107"/>
      <c r="F74" s="107"/>
      <c r="G74" s="107"/>
      <c r="H74" s="107"/>
      <c r="I74" s="107"/>
    </row>
    <row r="75" s="106" customFormat="1" spans="1:9">
      <c r="A75" s="86"/>
      <c r="B75" s="86"/>
      <c r="C75" s="107"/>
      <c r="D75" s="107"/>
      <c r="E75" s="107"/>
      <c r="F75" s="107"/>
      <c r="G75" s="107"/>
      <c r="H75" s="107"/>
      <c r="I75" s="107"/>
    </row>
    <row r="76" s="106" customFormat="1" spans="1:9">
      <c r="A76" s="86"/>
      <c r="B76" s="86"/>
      <c r="C76" s="107"/>
      <c r="D76" s="107"/>
      <c r="E76" s="107"/>
      <c r="F76" s="107"/>
      <c r="G76" s="107"/>
      <c r="H76" s="107"/>
      <c r="I76" s="107"/>
    </row>
    <row r="77" s="106" customFormat="1" spans="1:9">
      <c r="A77" s="86"/>
      <c r="B77" s="86"/>
      <c r="C77" s="107"/>
      <c r="D77" s="107"/>
      <c r="E77" s="107"/>
      <c r="F77" s="107"/>
      <c r="G77" s="107"/>
      <c r="H77" s="107"/>
      <c r="I77" s="107"/>
    </row>
    <row r="78" s="106" customFormat="1" spans="1:9">
      <c r="A78" s="86"/>
      <c r="B78" s="86"/>
      <c r="C78" s="107"/>
      <c r="D78" s="107"/>
      <c r="E78" s="107"/>
      <c r="F78" s="107"/>
      <c r="G78" s="107"/>
      <c r="H78" s="107"/>
      <c r="I78" s="107"/>
    </row>
    <row r="79" s="106" customFormat="1" spans="1:9">
      <c r="A79" s="86"/>
      <c r="B79" s="86"/>
      <c r="C79" s="107"/>
      <c r="D79" s="107"/>
      <c r="E79" s="107"/>
      <c r="F79" s="107"/>
      <c r="G79" s="107"/>
      <c r="H79" s="107"/>
      <c r="I79" s="107"/>
    </row>
    <row r="80" s="106" customFormat="1" spans="1:9">
      <c r="A80" s="86"/>
      <c r="B80" s="86"/>
      <c r="C80" s="107"/>
      <c r="D80" s="107"/>
      <c r="E80" s="107"/>
      <c r="F80" s="107"/>
      <c r="G80" s="107"/>
      <c r="H80" s="107"/>
      <c r="I80" s="107"/>
    </row>
    <row r="81" s="106" customFormat="1" spans="1:9">
      <c r="A81" s="86"/>
      <c r="B81" s="86"/>
      <c r="C81" s="107"/>
      <c r="D81" s="107"/>
      <c r="E81" s="107"/>
      <c r="F81" s="107"/>
      <c r="G81" s="107"/>
      <c r="H81" s="107"/>
      <c r="I81" s="107"/>
    </row>
    <row r="82" s="106" customFormat="1" spans="1:9">
      <c r="A82" s="86"/>
      <c r="B82" s="86"/>
      <c r="C82" s="107"/>
      <c r="D82" s="107"/>
      <c r="E82" s="107"/>
      <c r="F82" s="107"/>
      <c r="G82" s="107"/>
      <c r="H82" s="107"/>
      <c r="I82" s="107"/>
    </row>
    <row r="83" s="106" customFormat="1" spans="1:9">
      <c r="A83" s="86"/>
      <c r="B83" s="86"/>
      <c r="C83" s="107"/>
      <c r="D83" s="107"/>
      <c r="E83" s="107"/>
      <c r="F83" s="107"/>
      <c r="G83" s="107"/>
      <c r="H83" s="107"/>
      <c r="I83" s="107"/>
    </row>
    <row r="84" s="106" customFormat="1" spans="1:9">
      <c r="A84" s="86"/>
      <c r="B84" s="86"/>
      <c r="C84" s="107"/>
      <c r="D84" s="107"/>
      <c r="E84" s="107"/>
      <c r="F84" s="107"/>
      <c r="G84" s="107"/>
      <c r="H84" s="107"/>
      <c r="I84" s="107"/>
    </row>
    <row r="85" s="106" customFormat="1" spans="1:9">
      <c r="A85" s="86"/>
      <c r="B85" s="86"/>
      <c r="C85" s="107"/>
      <c r="D85" s="107"/>
      <c r="E85" s="107"/>
      <c r="F85" s="107"/>
      <c r="G85" s="107"/>
      <c r="H85" s="107"/>
      <c r="I85" s="107"/>
    </row>
    <row r="86" s="106" customFormat="1" spans="1:9">
      <c r="A86" s="86"/>
      <c r="B86" s="86"/>
      <c r="C86" s="107"/>
      <c r="D86" s="107"/>
      <c r="E86" s="107"/>
      <c r="F86" s="107"/>
      <c r="G86" s="107"/>
      <c r="H86" s="107"/>
      <c r="I86" s="107"/>
    </row>
    <row r="87" s="106" customFormat="1" spans="1:9">
      <c r="A87" s="86"/>
      <c r="B87" s="86"/>
      <c r="C87" s="107"/>
      <c r="D87" s="107"/>
      <c r="E87" s="107"/>
      <c r="F87" s="107"/>
      <c r="G87" s="107"/>
      <c r="H87" s="107"/>
      <c r="I87" s="107"/>
    </row>
    <row r="88" s="106" customFormat="1" spans="1:9">
      <c r="A88" s="86"/>
      <c r="B88" s="86"/>
      <c r="C88" s="107"/>
      <c r="D88" s="107"/>
      <c r="E88" s="107"/>
      <c r="F88" s="107"/>
      <c r="G88" s="107"/>
      <c r="H88" s="107"/>
      <c r="I88" s="107"/>
    </row>
    <row r="89" s="106" customFormat="1" spans="1:9">
      <c r="A89" s="86"/>
      <c r="B89" s="86"/>
      <c r="C89" s="107"/>
      <c r="D89" s="107"/>
      <c r="E89" s="107"/>
      <c r="F89" s="107"/>
      <c r="G89" s="107"/>
      <c r="H89" s="107"/>
      <c r="I89" s="107"/>
    </row>
    <row r="90" s="106" customFormat="1" spans="1:9">
      <c r="A90" s="86"/>
      <c r="B90" s="86"/>
      <c r="C90" s="107"/>
      <c r="D90" s="107"/>
      <c r="E90" s="107"/>
      <c r="F90" s="107"/>
      <c r="G90" s="107"/>
      <c r="H90" s="107"/>
      <c r="I90" s="107"/>
    </row>
    <row r="91" s="106" customFormat="1" spans="1:9">
      <c r="A91" s="86"/>
      <c r="B91" s="86"/>
      <c r="C91" s="107"/>
      <c r="D91" s="107"/>
      <c r="E91" s="107"/>
      <c r="F91" s="107"/>
      <c r="G91" s="107"/>
      <c r="H91" s="107"/>
      <c r="I91" s="107"/>
    </row>
    <row r="92" s="106" customFormat="1" spans="1:9">
      <c r="A92" s="86"/>
      <c r="B92" s="86"/>
      <c r="C92" s="107"/>
      <c r="D92" s="107"/>
      <c r="E92" s="107"/>
      <c r="F92" s="107"/>
      <c r="G92" s="107"/>
      <c r="H92" s="107"/>
      <c r="I92" s="107"/>
    </row>
    <row r="93" s="106" customFormat="1" spans="1:9">
      <c r="A93" s="86"/>
      <c r="B93" s="86"/>
      <c r="C93" s="107"/>
      <c r="D93" s="107"/>
      <c r="E93" s="107"/>
      <c r="F93" s="107"/>
      <c r="G93" s="107"/>
      <c r="H93" s="107"/>
      <c r="I93" s="107"/>
    </row>
    <row r="94" s="106" customFormat="1" spans="1:9">
      <c r="A94" s="86"/>
      <c r="B94" s="86"/>
      <c r="C94" s="107"/>
      <c r="D94" s="107"/>
      <c r="E94" s="107"/>
      <c r="F94" s="107"/>
      <c r="G94" s="107"/>
      <c r="H94" s="107"/>
      <c r="I94" s="107"/>
    </row>
    <row r="95" s="106" customFormat="1" spans="1:9">
      <c r="A95" s="86"/>
      <c r="B95" s="86"/>
      <c r="C95" s="107"/>
      <c r="D95" s="107"/>
      <c r="E95" s="107"/>
      <c r="F95" s="107"/>
      <c r="G95" s="107"/>
      <c r="H95" s="107"/>
      <c r="I95" s="107"/>
    </row>
    <row r="96" s="106" customFormat="1" spans="1:9">
      <c r="A96" s="86"/>
      <c r="B96" s="86"/>
      <c r="C96" s="107"/>
      <c r="D96" s="107"/>
      <c r="E96" s="107"/>
      <c r="F96" s="107"/>
      <c r="G96" s="107"/>
      <c r="H96" s="107"/>
      <c r="I96" s="107"/>
    </row>
    <row r="97" s="106" customFormat="1" spans="1:9">
      <c r="A97" s="86"/>
      <c r="B97" s="86"/>
      <c r="C97" s="107"/>
      <c r="D97" s="107"/>
      <c r="E97" s="107"/>
      <c r="F97" s="107"/>
      <c r="G97" s="107"/>
      <c r="H97" s="107"/>
      <c r="I97" s="107"/>
    </row>
    <row r="98" s="106" customFormat="1" spans="1:9">
      <c r="A98" s="86"/>
      <c r="B98" s="86"/>
      <c r="C98" s="107"/>
      <c r="D98" s="107"/>
      <c r="E98" s="107"/>
      <c r="F98" s="107"/>
      <c r="G98" s="107"/>
      <c r="H98" s="107"/>
      <c r="I98" s="107"/>
    </row>
    <row r="99" s="106" customFormat="1" spans="1:9">
      <c r="A99" s="86"/>
      <c r="B99" s="86"/>
      <c r="C99" s="107"/>
      <c r="D99" s="107"/>
      <c r="E99" s="107"/>
      <c r="F99" s="107"/>
      <c r="G99" s="107"/>
      <c r="H99" s="107"/>
      <c r="I99" s="107"/>
    </row>
    <row r="100" s="106" customFormat="1" spans="1:9">
      <c r="A100" s="86"/>
      <c r="B100" s="86"/>
      <c r="C100" s="107"/>
      <c r="D100" s="107"/>
      <c r="E100" s="107"/>
      <c r="F100" s="107"/>
      <c r="G100" s="107"/>
      <c r="H100" s="107"/>
      <c r="I100" s="107"/>
    </row>
    <row r="101" s="106" customFormat="1" spans="1:9">
      <c r="A101" s="86"/>
      <c r="B101" s="86"/>
      <c r="C101" s="107"/>
      <c r="D101" s="107"/>
      <c r="E101" s="107"/>
      <c r="F101" s="107"/>
      <c r="G101" s="107"/>
      <c r="H101" s="107"/>
      <c r="I101" s="107"/>
    </row>
    <row r="102" s="106" customFormat="1" spans="1:9">
      <c r="A102" s="86"/>
      <c r="B102" s="86"/>
      <c r="C102" s="107"/>
      <c r="D102" s="107"/>
      <c r="E102" s="107"/>
      <c r="F102" s="107"/>
      <c r="G102" s="107"/>
      <c r="H102" s="107"/>
      <c r="I102" s="107"/>
    </row>
    <row r="103" s="106" customFormat="1" spans="1:9">
      <c r="A103" s="86"/>
      <c r="B103" s="86"/>
      <c r="C103" s="107"/>
      <c r="D103" s="107"/>
      <c r="E103" s="107"/>
      <c r="F103" s="107"/>
      <c r="G103" s="107"/>
      <c r="H103" s="107"/>
      <c r="I103" s="107"/>
    </row>
    <row r="104" s="106" customFormat="1" spans="1:9">
      <c r="A104" s="86"/>
      <c r="B104" s="86"/>
      <c r="C104" s="107"/>
      <c r="D104" s="107"/>
      <c r="E104" s="107"/>
      <c r="F104" s="107"/>
      <c r="G104" s="107"/>
      <c r="H104" s="107"/>
      <c r="I104" s="107"/>
    </row>
    <row r="105" s="106" customFormat="1" spans="1:9">
      <c r="A105" s="86"/>
      <c r="B105" s="86"/>
      <c r="C105" s="107"/>
      <c r="D105" s="107"/>
      <c r="E105" s="107"/>
      <c r="F105" s="107"/>
      <c r="G105" s="107"/>
      <c r="H105" s="107"/>
      <c r="I105" s="107"/>
    </row>
    <row r="106" s="106" customFormat="1" spans="1:9">
      <c r="A106" s="86"/>
      <c r="B106" s="86"/>
      <c r="C106" s="107"/>
      <c r="D106" s="107"/>
      <c r="E106" s="107"/>
      <c r="F106" s="107"/>
      <c r="G106" s="107"/>
      <c r="H106" s="107"/>
      <c r="I106" s="107"/>
    </row>
    <row r="107" s="106" customFormat="1" spans="1:9">
      <c r="A107" s="86"/>
      <c r="B107" s="86"/>
      <c r="C107" s="107"/>
      <c r="D107" s="107"/>
      <c r="E107" s="107"/>
      <c r="F107" s="107"/>
      <c r="G107" s="107"/>
      <c r="H107" s="107"/>
      <c r="I107" s="107"/>
    </row>
    <row r="108" s="106" customFormat="1" spans="1:9">
      <c r="A108" s="86"/>
      <c r="B108" s="86"/>
      <c r="C108" s="107"/>
      <c r="D108" s="107"/>
      <c r="E108" s="107"/>
      <c r="F108" s="107"/>
      <c r="G108" s="107"/>
      <c r="H108" s="107"/>
      <c r="I108" s="107"/>
    </row>
    <row r="109" s="106" customFormat="1" spans="1:9">
      <c r="A109" s="86"/>
      <c r="B109" s="86"/>
      <c r="C109" s="107"/>
      <c r="D109" s="107"/>
      <c r="E109" s="107"/>
      <c r="F109" s="107"/>
      <c r="G109" s="107"/>
      <c r="H109" s="107"/>
      <c r="I109" s="107"/>
    </row>
    <row r="110" s="106" customFormat="1" spans="1:9">
      <c r="A110" s="86"/>
      <c r="B110" s="86"/>
      <c r="C110" s="107"/>
      <c r="D110" s="107"/>
      <c r="E110" s="107"/>
      <c r="F110" s="107"/>
      <c r="G110" s="107"/>
      <c r="H110" s="107"/>
      <c r="I110" s="107"/>
    </row>
    <row r="111" s="106" customFormat="1" spans="1:9">
      <c r="A111" s="86"/>
      <c r="B111" s="86"/>
      <c r="C111" s="107"/>
      <c r="D111" s="107"/>
      <c r="E111" s="107"/>
      <c r="F111" s="107"/>
      <c r="G111" s="107"/>
      <c r="H111" s="107"/>
      <c r="I111" s="107"/>
    </row>
    <row r="112" s="106" customFormat="1" spans="1:9">
      <c r="A112" s="86"/>
      <c r="B112" s="86"/>
      <c r="C112" s="107"/>
      <c r="D112" s="107"/>
      <c r="E112" s="107"/>
      <c r="F112" s="107"/>
      <c r="G112" s="107"/>
      <c r="H112" s="107"/>
      <c r="I112" s="107"/>
    </row>
    <row r="113" s="106" customFormat="1" spans="1:9">
      <c r="A113" s="86"/>
      <c r="B113" s="86"/>
      <c r="C113" s="107"/>
      <c r="D113" s="107"/>
      <c r="E113" s="107"/>
      <c r="F113" s="107"/>
      <c r="G113" s="107"/>
      <c r="H113" s="107"/>
      <c r="I113" s="107"/>
    </row>
    <row r="114" s="106" customFormat="1" spans="1:9">
      <c r="A114" s="86"/>
      <c r="B114" s="86"/>
      <c r="C114" s="107"/>
      <c r="D114" s="107"/>
      <c r="E114" s="107"/>
      <c r="F114" s="107"/>
      <c r="G114" s="107"/>
      <c r="H114" s="107"/>
      <c r="I114" s="107"/>
    </row>
    <row r="115" s="106" customFormat="1" spans="1:9">
      <c r="A115" s="86"/>
      <c r="B115" s="86"/>
      <c r="C115" s="107"/>
      <c r="D115" s="107"/>
      <c r="E115" s="107"/>
      <c r="F115" s="107"/>
      <c r="G115" s="107"/>
      <c r="H115" s="107"/>
      <c r="I115" s="107"/>
    </row>
    <row r="116" s="106" customFormat="1" spans="1:9">
      <c r="A116" s="86"/>
      <c r="B116" s="86"/>
      <c r="C116" s="107"/>
      <c r="D116" s="107"/>
      <c r="E116" s="107"/>
      <c r="F116" s="107"/>
      <c r="G116" s="107"/>
      <c r="H116" s="107"/>
      <c r="I116" s="107"/>
    </row>
    <row r="117" s="106" customFormat="1" spans="1:9">
      <c r="A117" s="86"/>
      <c r="B117" s="86"/>
      <c r="C117" s="107"/>
      <c r="D117" s="107"/>
      <c r="E117" s="107"/>
      <c r="F117" s="107"/>
      <c r="G117" s="107"/>
      <c r="H117" s="107"/>
      <c r="I117" s="107"/>
    </row>
    <row r="118" s="106" customFormat="1" spans="1:9">
      <c r="A118" s="86"/>
      <c r="B118" s="86"/>
      <c r="C118" s="107"/>
      <c r="D118" s="107"/>
      <c r="E118" s="107"/>
      <c r="F118" s="107"/>
      <c r="G118" s="107"/>
      <c r="H118" s="107"/>
      <c r="I118" s="107"/>
    </row>
    <row r="119" s="106" customFormat="1" spans="1:9">
      <c r="A119" s="86"/>
      <c r="B119" s="86"/>
      <c r="C119" s="107"/>
      <c r="D119" s="107"/>
      <c r="E119" s="107"/>
      <c r="F119" s="107"/>
      <c r="G119" s="107"/>
      <c r="H119" s="107"/>
      <c r="I119" s="107"/>
    </row>
    <row r="120" s="106" customFormat="1" spans="1:9">
      <c r="A120" s="86"/>
      <c r="B120" s="86"/>
      <c r="C120" s="107"/>
      <c r="D120" s="107"/>
      <c r="E120" s="107"/>
      <c r="F120" s="107"/>
      <c r="G120" s="107"/>
      <c r="H120" s="107"/>
      <c r="I120" s="107"/>
    </row>
    <row r="121" s="106" customFormat="1" spans="1:9">
      <c r="A121" s="86"/>
      <c r="B121" s="86"/>
      <c r="C121" s="107"/>
      <c r="D121" s="107"/>
      <c r="E121" s="107"/>
      <c r="F121" s="107"/>
      <c r="G121" s="107"/>
      <c r="H121" s="107"/>
      <c r="I121" s="107"/>
    </row>
    <row r="122" s="106" customFormat="1" spans="1:9">
      <c r="A122" s="86"/>
      <c r="B122" s="86"/>
      <c r="C122" s="107"/>
      <c r="D122" s="107"/>
      <c r="E122" s="107"/>
      <c r="F122" s="107"/>
      <c r="G122" s="107"/>
      <c r="H122" s="107"/>
      <c r="I122" s="107"/>
    </row>
    <row r="123" s="106" customFormat="1" spans="1:9">
      <c r="A123" s="86"/>
      <c r="B123" s="86"/>
      <c r="C123" s="107"/>
      <c r="D123" s="107"/>
      <c r="E123" s="107"/>
      <c r="F123" s="107"/>
      <c r="G123" s="107"/>
      <c r="H123" s="107"/>
      <c r="I123" s="107"/>
    </row>
    <row r="124" s="106" customFormat="1" spans="1:9">
      <c r="A124" s="86"/>
      <c r="B124" s="86"/>
      <c r="C124" s="107"/>
      <c r="D124" s="107"/>
      <c r="E124" s="107"/>
      <c r="F124" s="107"/>
      <c r="G124" s="107"/>
      <c r="H124" s="107"/>
      <c r="I124" s="107"/>
    </row>
    <row r="125" s="106" customFormat="1" spans="1:9">
      <c r="A125" s="86"/>
      <c r="B125" s="86"/>
      <c r="C125" s="107"/>
      <c r="D125" s="107"/>
      <c r="E125" s="107"/>
      <c r="F125" s="107"/>
      <c r="G125" s="107"/>
      <c r="H125" s="107"/>
      <c r="I125" s="107"/>
    </row>
    <row r="126" s="106" customFormat="1" spans="1:9">
      <c r="A126" s="86"/>
      <c r="B126" s="86"/>
      <c r="C126" s="107"/>
      <c r="D126" s="107"/>
      <c r="E126" s="107"/>
      <c r="F126" s="107"/>
      <c r="G126" s="107"/>
      <c r="H126" s="107"/>
      <c r="I126" s="107"/>
    </row>
    <row r="127" s="106" customFormat="1" spans="1:9">
      <c r="A127" s="86"/>
      <c r="B127" s="86"/>
      <c r="C127" s="107"/>
      <c r="D127" s="107"/>
      <c r="E127" s="107"/>
      <c r="F127" s="107"/>
      <c r="G127" s="107"/>
      <c r="H127" s="107"/>
      <c r="I127" s="107"/>
    </row>
    <row r="128" s="106" customFormat="1" spans="1:9">
      <c r="A128" s="86"/>
      <c r="B128" s="86"/>
      <c r="C128" s="107"/>
      <c r="D128" s="107"/>
      <c r="E128" s="107"/>
      <c r="F128" s="107"/>
      <c r="G128" s="107"/>
      <c r="H128" s="107"/>
      <c r="I128" s="107"/>
    </row>
    <row r="129" s="106" customFormat="1" spans="1:9">
      <c r="A129" s="86"/>
      <c r="B129" s="86"/>
      <c r="C129" s="107"/>
      <c r="D129" s="107"/>
      <c r="E129" s="107"/>
      <c r="F129" s="107"/>
      <c r="G129" s="107"/>
      <c r="H129" s="107"/>
      <c r="I129" s="107"/>
    </row>
    <row r="130" s="106" customFormat="1" spans="1:9">
      <c r="A130" s="86"/>
      <c r="B130" s="86"/>
      <c r="C130" s="107"/>
      <c r="D130" s="107"/>
      <c r="E130" s="107"/>
      <c r="F130" s="107"/>
      <c r="G130" s="107"/>
      <c r="H130" s="107"/>
      <c r="I130" s="107"/>
    </row>
    <row r="131" s="106" customFormat="1" spans="1:9">
      <c r="A131" s="86"/>
      <c r="B131" s="86"/>
      <c r="C131" s="107"/>
      <c r="D131" s="107"/>
      <c r="E131" s="107"/>
      <c r="F131" s="107"/>
      <c r="G131" s="107"/>
      <c r="H131" s="107"/>
      <c r="I131" s="107"/>
    </row>
    <row r="132" s="106" customFormat="1" spans="1:9">
      <c r="A132" s="86"/>
      <c r="B132" s="86"/>
      <c r="C132" s="107"/>
      <c r="D132" s="107"/>
      <c r="E132" s="107"/>
      <c r="F132" s="107"/>
      <c r="G132" s="107"/>
      <c r="H132" s="107"/>
      <c r="I132" s="107"/>
    </row>
    <row r="133" s="106" customFormat="1" spans="1:9">
      <c r="A133" s="86"/>
      <c r="B133" s="86"/>
      <c r="C133" s="107"/>
      <c r="D133" s="107"/>
      <c r="E133" s="107"/>
      <c r="F133" s="107"/>
      <c r="G133" s="107"/>
      <c r="H133" s="107"/>
      <c r="I133" s="107"/>
    </row>
    <row r="134" s="106" customFormat="1" spans="1:9">
      <c r="A134" s="86"/>
      <c r="B134" s="86"/>
      <c r="C134" s="107"/>
      <c r="D134" s="107"/>
      <c r="E134" s="107"/>
      <c r="F134" s="107"/>
      <c r="G134" s="107"/>
      <c r="H134" s="107"/>
      <c r="I134" s="107"/>
    </row>
    <row r="135" s="106" customFormat="1" spans="1:9">
      <c r="A135" s="86"/>
      <c r="B135" s="86"/>
      <c r="C135" s="107"/>
      <c r="D135" s="107"/>
      <c r="E135" s="107"/>
      <c r="F135" s="107"/>
      <c r="G135" s="107"/>
      <c r="H135" s="107"/>
      <c r="I135" s="107"/>
    </row>
  </sheetData>
  <mergeCells count="10">
    <mergeCell ref="B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C1006"/>
  <sheetViews>
    <sheetView showZeros="0" zoomScaleSheetLayoutView="60" workbookViewId="0">
      <selection activeCell="F11" sqref="F11"/>
    </sheetView>
  </sheetViews>
  <sheetFormatPr defaultColWidth="9" defaultRowHeight="14.5" outlineLevelCol="2"/>
  <cols>
    <col min="1" max="1" width="9" style="86"/>
    <col min="2" max="2" width="61.1239669421488" style="86" customWidth="1"/>
    <col min="3" max="3" width="21" style="87" customWidth="1"/>
    <col min="4" max="16384" width="9" style="86"/>
  </cols>
  <sheetData>
    <row r="1" s="81" customFormat="1" ht="15.7" spans="1:3">
      <c r="A1" s="86"/>
      <c r="B1" s="88" t="s">
        <v>2583</v>
      </c>
      <c r="C1" s="87"/>
    </row>
    <row r="2" s="82" customFormat="1" ht="22.35" spans="2:3">
      <c r="B2" s="89" t="s">
        <v>2584</v>
      </c>
      <c r="C2" s="90"/>
    </row>
    <row r="3" s="83" customFormat="1" ht="18" customHeight="1" spans="1:3">
      <c r="A3" s="86"/>
      <c r="B3" s="86"/>
      <c r="C3" s="87"/>
    </row>
    <row r="4" s="84" customFormat="1" ht="31.5" customHeight="1" spans="1:3">
      <c r="A4" s="91" t="s">
        <v>2503</v>
      </c>
      <c r="B4" s="91" t="s">
        <v>56</v>
      </c>
      <c r="C4" s="92" t="s">
        <v>2505</v>
      </c>
    </row>
    <row r="5" s="84" customFormat="1" ht="27.75" customHeight="1" spans="1:3">
      <c r="A5" s="93"/>
      <c r="B5" s="91"/>
      <c r="C5" s="94"/>
    </row>
    <row r="6" s="83" customFormat="1" ht="18.45" customHeight="1" spans="1:3">
      <c r="A6" s="95" t="s">
        <v>830</v>
      </c>
      <c r="B6" s="96" t="s">
        <v>2433</v>
      </c>
      <c r="C6" s="97">
        <f>SUM(C7:C9)</f>
        <v>0</v>
      </c>
    </row>
    <row r="7" s="83" customFormat="1" ht="18.45" customHeight="1" spans="1:3">
      <c r="A7" s="95" t="s">
        <v>2509</v>
      </c>
      <c r="B7" s="98" t="s">
        <v>2510</v>
      </c>
      <c r="C7" s="99"/>
    </row>
    <row r="8" s="83" customFormat="1" ht="18.45" customHeight="1" spans="1:3">
      <c r="A8" s="95" t="s">
        <v>2511</v>
      </c>
      <c r="B8" s="98" t="s">
        <v>2512</v>
      </c>
      <c r="C8" s="99"/>
    </row>
    <row r="9" s="83" customFormat="1" ht="18.45" customHeight="1" spans="1:3">
      <c r="A9" s="95" t="s">
        <v>2513</v>
      </c>
      <c r="B9" s="98" t="s">
        <v>2514</v>
      </c>
      <c r="C9" s="99"/>
    </row>
    <row r="10" s="83" customFormat="1" spans="1:3">
      <c r="A10" s="95" t="s">
        <v>928</v>
      </c>
      <c r="B10" s="96" t="s">
        <v>2434</v>
      </c>
      <c r="C10" s="97">
        <f>SUM(C11:C13)</f>
        <v>2830</v>
      </c>
    </row>
    <row r="11" s="83" customFormat="1" ht="18.45" customHeight="1" spans="1:3">
      <c r="A11" s="95" t="s">
        <v>2515</v>
      </c>
      <c r="B11" s="98" t="s">
        <v>2516</v>
      </c>
      <c r="C11" s="99">
        <v>2830</v>
      </c>
    </row>
    <row r="12" s="83" customFormat="1" ht="18.45" customHeight="1" spans="1:3">
      <c r="A12" s="95" t="s">
        <v>2517</v>
      </c>
      <c r="B12" s="98" t="s">
        <v>2518</v>
      </c>
      <c r="C12" s="99"/>
    </row>
    <row r="13" s="83" customFormat="1" ht="18.45" customHeight="1" spans="1:3">
      <c r="A13" s="95" t="s">
        <v>2519</v>
      </c>
      <c r="B13" s="98" t="s">
        <v>2520</v>
      </c>
      <c r="C13" s="99"/>
    </row>
    <row r="14" s="83" customFormat="1" ht="18.45" customHeight="1" spans="1:3">
      <c r="A14" s="95" t="s">
        <v>1294</v>
      </c>
      <c r="B14" s="96" t="s">
        <v>2435</v>
      </c>
      <c r="C14" s="97">
        <f>SUM(C15:C16)</f>
        <v>0</v>
      </c>
    </row>
    <row r="15" s="83" customFormat="1" ht="18.45" customHeight="1" spans="1:3">
      <c r="A15" s="95" t="s">
        <v>2521</v>
      </c>
      <c r="B15" s="96" t="s">
        <v>2522</v>
      </c>
      <c r="C15" s="99"/>
    </row>
    <row r="16" s="83" customFormat="1" ht="18.45" customHeight="1" spans="1:3">
      <c r="A16" s="95" t="s">
        <v>2523</v>
      </c>
      <c r="B16" s="96" t="s">
        <v>2524</v>
      </c>
      <c r="C16" s="99"/>
    </row>
    <row r="17" s="83" customFormat="1" ht="18.45" customHeight="1" spans="1:3">
      <c r="A17" s="95" t="s">
        <v>1429</v>
      </c>
      <c r="B17" s="96" t="s">
        <v>2436</v>
      </c>
      <c r="C17" s="97">
        <f>SUM(C18:C27)</f>
        <v>0</v>
      </c>
    </row>
    <row r="18" s="83" customFormat="1" ht="18.45" customHeight="1" spans="1:3">
      <c r="A18" s="95" t="s">
        <v>2525</v>
      </c>
      <c r="B18" s="96" t="s">
        <v>2526</v>
      </c>
      <c r="C18" s="99"/>
    </row>
    <row r="19" s="83" customFormat="1" ht="18.45" customHeight="1" spans="1:3">
      <c r="A19" s="95" t="s">
        <v>2527</v>
      </c>
      <c r="B19" s="96" t="s">
        <v>2528</v>
      </c>
      <c r="C19" s="99"/>
    </row>
    <row r="20" s="83" customFormat="1" ht="18.45" customHeight="1" spans="1:3">
      <c r="A20" s="95" t="s">
        <v>2529</v>
      </c>
      <c r="B20" s="96" t="s">
        <v>2530</v>
      </c>
      <c r="C20" s="99"/>
    </row>
    <row r="21" s="83" customFormat="1" ht="18.45" customHeight="1" spans="1:3">
      <c r="A21" s="95" t="s">
        <v>2531</v>
      </c>
      <c r="B21" s="96" t="s">
        <v>2532</v>
      </c>
      <c r="C21" s="99"/>
    </row>
    <row r="22" s="83" customFormat="1" ht="18.45" customHeight="1" spans="1:3">
      <c r="A22" s="95" t="s">
        <v>2533</v>
      </c>
      <c r="B22" s="96" t="s">
        <v>2534</v>
      </c>
      <c r="C22" s="99"/>
    </row>
    <row r="23" s="83" customFormat="1" ht="18.45" customHeight="1" spans="1:3">
      <c r="A23" s="95" t="s">
        <v>2535</v>
      </c>
      <c r="B23" s="96" t="s">
        <v>2536</v>
      </c>
      <c r="C23" s="99"/>
    </row>
    <row r="24" s="83" customFormat="1" ht="18.45" customHeight="1" spans="1:3">
      <c r="A24" s="95" t="s">
        <v>2537</v>
      </c>
      <c r="B24" s="96" t="s">
        <v>2538</v>
      </c>
      <c r="C24" s="99"/>
    </row>
    <row r="25" s="83" customFormat="1" ht="18.45" customHeight="1" spans="1:3">
      <c r="A25" s="95" t="s">
        <v>2539</v>
      </c>
      <c r="B25" s="96" t="s">
        <v>2540</v>
      </c>
      <c r="C25" s="99"/>
    </row>
    <row r="26" s="83" customFormat="1" ht="18.45" customHeight="1" spans="1:3">
      <c r="A26" s="95" t="s">
        <v>2541</v>
      </c>
      <c r="B26" s="96" t="s">
        <v>2542</v>
      </c>
      <c r="C26" s="99"/>
    </row>
    <row r="27" s="83" customFormat="1" ht="18.45" customHeight="1" spans="1:3">
      <c r="A27" s="95" t="s">
        <v>2543</v>
      </c>
      <c r="B27" s="96" t="s">
        <v>2544</v>
      </c>
      <c r="C27" s="99"/>
    </row>
    <row r="28" s="83" customFormat="1" ht="18.45" customHeight="1" spans="1:3">
      <c r="A28" s="95" t="s">
        <v>1463</v>
      </c>
      <c r="B28" s="96" t="s">
        <v>2437</v>
      </c>
      <c r="C28" s="97">
        <f>SUM(C29:C33)</f>
        <v>53</v>
      </c>
    </row>
    <row r="29" s="83" customFormat="1" ht="18.45" customHeight="1" spans="1:3">
      <c r="A29" s="95" t="s">
        <v>2545</v>
      </c>
      <c r="B29" s="96" t="s">
        <v>2546</v>
      </c>
      <c r="C29" s="99">
        <v>53</v>
      </c>
    </row>
    <row r="30" s="83" customFormat="1" ht="18.45" customHeight="1" spans="1:3">
      <c r="A30" s="95" t="s">
        <v>2547</v>
      </c>
      <c r="B30" s="100" t="s">
        <v>2548</v>
      </c>
      <c r="C30" s="99"/>
    </row>
    <row r="31" s="83" customFormat="1" ht="18.45" customHeight="1" spans="1:3">
      <c r="A31" s="95" t="s">
        <v>2549</v>
      </c>
      <c r="B31" s="100" t="s">
        <v>2550</v>
      </c>
      <c r="C31" s="99"/>
    </row>
    <row r="32" s="83" customFormat="1" ht="18.45" customHeight="1" spans="1:3">
      <c r="A32" s="101" t="s">
        <v>2551</v>
      </c>
      <c r="B32" s="102" t="s">
        <v>2552</v>
      </c>
      <c r="C32" s="99"/>
    </row>
    <row r="33" s="83" customFormat="1" ht="18.45" customHeight="1" spans="1:3">
      <c r="A33" s="101" t="s">
        <v>2553</v>
      </c>
      <c r="B33" s="102" t="s">
        <v>2554</v>
      </c>
      <c r="C33" s="99"/>
    </row>
    <row r="34" s="83" customFormat="1" ht="18.45" customHeight="1" spans="1:3">
      <c r="A34" s="95" t="s">
        <v>1660</v>
      </c>
      <c r="B34" s="98" t="s">
        <v>2438</v>
      </c>
      <c r="C34" s="97">
        <f>SUM(C35:C42)</f>
        <v>0</v>
      </c>
    </row>
    <row r="35" s="83" customFormat="1" ht="18.45" customHeight="1" spans="1:3">
      <c r="A35" s="95" t="s">
        <v>2555</v>
      </c>
      <c r="B35" s="100" t="s">
        <v>2556</v>
      </c>
      <c r="C35" s="99"/>
    </row>
    <row r="36" s="83" customFormat="1" ht="18.45" customHeight="1" spans="1:3">
      <c r="A36" s="95" t="s">
        <v>2557</v>
      </c>
      <c r="B36" s="100" t="s">
        <v>2558</v>
      </c>
      <c r="C36" s="99"/>
    </row>
    <row r="37" s="83" customFormat="1" ht="18.45" customHeight="1" spans="1:3">
      <c r="A37" s="95" t="s">
        <v>2559</v>
      </c>
      <c r="B37" s="100" t="s">
        <v>2560</v>
      </c>
      <c r="C37" s="99"/>
    </row>
    <row r="38" s="83" customFormat="1" ht="18.45" customHeight="1" spans="1:3">
      <c r="A38" s="95" t="s">
        <v>2561</v>
      </c>
      <c r="B38" s="100" t="s">
        <v>2562</v>
      </c>
      <c r="C38" s="99"/>
    </row>
    <row r="39" s="83" customFormat="1" ht="18.45" customHeight="1" spans="1:3">
      <c r="A39" s="95" t="s">
        <v>2563</v>
      </c>
      <c r="B39" s="100" t="s">
        <v>2564</v>
      </c>
      <c r="C39" s="99"/>
    </row>
    <row r="40" s="83" customFormat="1" ht="18.45" customHeight="1" spans="1:3">
      <c r="A40" s="95" t="s">
        <v>2565</v>
      </c>
      <c r="B40" s="100" t="s">
        <v>2566</v>
      </c>
      <c r="C40" s="99"/>
    </row>
    <row r="41" s="83" customFormat="1" ht="18.45" customHeight="1" spans="1:3">
      <c r="A41" s="95" t="s">
        <v>2567</v>
      </c>
      <c r="B41" s="100" t="s">
        <v>2568</v>
      </c>
      <c r="C41" s="99"/>
    </row>
    <row r="42" s="83" customFormat="1" ht="18.45" customHeight="1" spans="1:3">
      <c r="A42" s="95" t="s">
        <v>2569</v>
      </c>
      <c r="B42" s="100" t="s">
        <v>2570</v>
      </c>
      <c r="C42" s="99"/>
    </row>
    <row r="43" s="83" customFormat="1" ht="18.45" customHeight="1" spans="1:3">
      <c r="A43" s="95" t="s">
        <v>1762</v>
      </c>
      <c r="B43" s="98" t="s">
        <v>2439</v>
      </c>
      <c r="C43" s="97">
        <f>SUM(C44)</f>
        <v>0</v>
      </c>
    </row>
    <row r="44" s="83" customFormat="1" ht="18.45" customHeight="1" spans="1:3">
      <c r="A44" s="95" t="s">
        <v>2571</v>
      </c>
      <c r="B44" s="100" t="s">
        <v>2572</v>
      </c>
      <c r="C44" s="99"/>
    </row>
    <row r="45" s="83" customFormat="1" ht="18.45" customHeight="1" spans="1:3">
      <c r="A45" s="95" t="s">
        <v>2260</v>
      </c>
      <c r="B45" s="98" t="s">
        <v>2440</v>
      </c>
      <c r="C45" s="97">
        <f>SUM(C46:C48)</f>
        <v>914</v>
      </c>
    </row>
    <row r="46" s="83" customFormat="1" ht="18.45" customHeight="1" spans="1:3">
      <c r="A46" s="95" t="s">
        <v>2573</v>
      </c>
      <c r="B46" s="100" t="s">
        <v>2574</v>
      </c>
      <c r="C46" s="99"/>
    </row>
    <row r="47" s="83" customFormat="1" ht="18.45" customHeight="1" spans="1:3">
      <c r="A47" s="95" t="s">
        <v>2575</v>
      </c>
      <c r="B47" s="100" t="s">
        <v>2576</v>
      </c>
      <c r="C47" s="99"/>
    </row>
    <row r="48" s="83" customFormat="1" ht="18.45" customHeight="1" spans="1:3">
      <c r="A48" s="95" t="s">
        <v>2577</v>
      </c>
      <c r="B48" s="100" t="s">
        <v>2578</v>
      </c>
      <c r="C48" s="99">
        <v>914</v>
      </c>
    </row>
    <row r="49" s="83" customFormat="1" ht="18.45" customHeight="1" spans="1:3">
      <c r="A49" s="95" t="s">
        <v>2264</v>
      </c>
      <c r="B49" s="98" t="s">
        <v>2579</v>
      </c>
      <c r="C49" s="99"/>
    </row>
    <row r="50" s="83" customFormat="1" ht="18.45" customHeight="1" spans="1:3">
      <c r="A50" s="95" t="s">
        <v>2275</v>
      </c>
      <c r="B50" s="98" t="s">
        <v>2580</v>
      </c>
      <c r="C50" s="99"/>
    </row>
    <row r="51" s="83" customFormat="1" ht="18.45" customHeight="1" spans="1:3">
      <c r="A51" s="95" t="s">
        <v>2581</v>
      </c>
      <c r="B51" s="95" t="s">
        <v>2582</v>
      </c>
      <c r="C51" s="99"/>
    </row>
    <row r="52" s="83" customFormat="1" ht="20.1" customHeight="1" spans="1:3">
      <c r="A52" s="95"/>
      <c r="B52" s="95"/>
      <c r="C52" s="99"/>
    </row>
    <row r="53" s="83" customFormat="1" ht="20.1" customHeight="1" spans="1:3">
      <c r="A53" s="95"/>
      <c r="B53" s="95"/>
      <c r="C53" s="99"/>
    </row>
    <row r="54" s="83" customFormat="1" ht="20.1" customHeight="1" spans="1:3">
      <c r="A54" s="95"/>
      <c r="B54" s="103" t="s">
        <v>22</v>
      </c>
      <c r="C54" s="97">
        <f>SUM(C6,C10,C14,C17,C28,C34,C43,C45,C49,C50,C51)</f>
        <v>3797</v>
      </c>
    </row>
    <row r="55" s="83" customFormat="1" ht="20.1" customHeight="1" spans="1:3">
      <c r="A55" s="86"/>
      <c r="B55" s="86"/>
      <c r="C55" s="87"/>
    </row>
    <row r="56" s="83" customFormat="1" spans="1:3">
      <c r="A56" s="86"/>
      <c r="B56" s="86"/>
      <c r="C56" s="104" t="str">
        <f>IF(C54=[3]表九!E253,"","表九转移支付收入不等于表十一转移支付收入安排数")</f>
        <v/>
      </c>
    </row>
    <row r="57" s="83" customFormat="1" spans="1:3">
      <c r="A57" s="86"/>
      <c r="B57" s="86"/>
      <c r="C57" s="87"/>
    </row>
    <row r="58" s="83" customFormat="1" spans="1:3">
      <c r="A58" s="86"/>
      <c r="B58" s="86"/>
      <c r="C58" s="87"/>
    </row>
    <row r="59" s="83" customFormat="1" spans="1:3">
      <c r="A59" s="86"/>
      <c r="B59" s="86"/>
      <c r="C59" s="87"/>
    </row>
    <row r="60" s="83" customFormat="1" spans="1:3">
      <c r="A60" s="86"/>
      <c r="B60" s="86"/>
      <c r="C60" s="87"/>
    </row>
    <row r="61" s="83" customFormat="1" spans="1:3">
      <c r="A61" s="86"/>
      <c r="B61" s="86"/>
      <c r="C61" s="87"/>
    </row>
    <row r="62" s="83" customFormat="1" spans="1:3">
      <c r="A62" s="86"/>
      <c r="B62" s="86"/>
      <c r="C62" s="87"/>
    </row>
    <row r="63" s="83" customFormat="1" spans="1:3">
      <c r="A63" s="86"/>
      <c r="B63" s="86"/>
      <c r="C63" s="87"/>
    </row>
    <row r="64" s="83" customFormat="1" spans="1:3">
      <c r="A64" s="86"/>
      <c r="B64" s="86"/>
      <c r="C64" s="87"/>
    </row>
    <row r="65" s="83" customFormat="1" spans="1:3">
      <c r="A65" s="86"/>
      <c r="B65" s="86"/>
      <c r="C65" s="87"/>
    </row>
    <row r="66" s="83" customFormat="1" spans="1:3">
      <c r="A66" s="86"/>
      <c r="B66" s="86"/>
      <c r="C66" s="87"/>
    </row>
    <row r="67" s="83" customFormat="1" spans="1:3">
      <c r="A67" s="86"/>
      <c r="B67" s="86"/>
      <c r="C67" s="87"/>
    </row>
    <row r="68" s="83" customFormat="1" spans="1:3">
      <c r="A68" s="86"/>
      <c r="B68" s="86"/>
      <c r="C68" s="87"/>
    </row>
    <row r="69" s="83" customFormat="1" spans="1:3">
      <c r="A69" s="86"/>
      <c r="B69" s="86"/>
      <c r="C69" s="87"/>
    </row>
    <row r="70" s="83" customFormat="1" spans="1:3">
      <c r="A70" s="86"/>
      <c r="B70" s="86"/>
      <c r="C70" s="87"/>
    </row>
    <row r="71" s="83" customFormat="1" spans="1:3">
      <c r="A71" s="86"/>
      <c r="B71" s="86"/>
      <c r="C71" s="87"/>
    </row>
    <row r="72" s="83" customFormat="1" spans="1:3">
      <c r="A72" s="86"/>
      <c r="B72" s="86"/>
      <c r="C72" s="87"/>
    </row>
    <row r="73" s="83" customFormat="1" spans="1:3">
      <c r="A73" s="86"/>
      <c r="B73" s="86"/>
      <c r="C73" s="87"/>
    </row>
    <row r="74" s="83" customFormat="1" spans="1:3">
      <c r="A74" s="86"/>
      <c r="B74" s="86"/>
      <c r="C74" s="87"/>
    </row>
    <row r="75" s="83" customFormat="1" spans="1:3">
      <c r="A75" s="86"/>
      <c r="B75" s="86"/>
      <c r="C75" s="87"/>
    </row>
    <row r="76" s="83" customFormat="1" spans="1:3">
      <c r="A76" s="86"/>
      <c r="B76" s="86"/>
      <c r="C76" s="87"/>
    </row>
    <row r="77" s="83" customFormat="1" spans="1:3">
      <c r="A77" s="86"/>
      <c r="B77" s="86"/>
      <c r="C77" s="87"/>
    </row>
    <row r="78" s="83" customFormat="1" spans="1:3">
      <c r="A78" s="86"/>
      <c r="B78" s="86"/>
      <c r="C78" s="87"/>
    </row>
    <row r="79" s="83" customFormat="1" spans="1:3">
      <c r="A79" s="86"/>
      <c r="B79" s="86"/>
      <c r="C79" s="87"/>
    </row>
    <row r="80" s="83" customFormat="1" spans="1:3">
      <c r="A80" s="86"/>
      <c r="B80" s="86"/>
      <c r="C80" s="87"/>
    </row>
    <row r="81" s="83" customFormat="1" spans="1:3">
      <c r="A81" s="86"/>
      <c r="B81" s="86"/>
      <c r="C81" s="87"/>
    </row>
    <row r="82" s="83" customFormat="1" spans="1:3">
      <c r="A82" s="86"/>
      <c r="B82" s="86"/>
      <c r="C82" s="87"/>
    </row>
    <row r="83" s="83" customFormat="1" spans="1:3">
      <c r="A83" s="86"/>
      <c r="B83" s="86"/>
      <c r="C83" s="87"/>
    </row>
    <row r="84" s="83" customFormat="1" spans="1:3">
      <c r="A84" s="86"/>
      <c r="B84" s="86"/>
      <c r="C84" s="87"/>
    </row>
    <row r="85" s="83" customFormat="1" spans="1:3">
      <c r="A85" s="86"/>
      <c r="B85" s="86"/>
      <c r="C85" s="87"/>
    </row>
    <row r="86" s="83" customFormat="1" spans="1:3">
      <c r="A86" s="86"/>
      <c r="B86" s="86"/>
      <c r="C86" s="87"/>
    </row>
    <row r="87" s="83" customFormat="1" spans="1:3">
      <c r="A87" s="86"/>
      <c r="B87" s="86"/>
      <c r="C87" s="87"/>
    </row>
    <row r="88" s="83" customFormat="1" spans="1:3">
      <c r="A88" s="86"/>
      <c r="B88" s="86"/>
      <c r="C88" s="87"/>
    </row>
    <row r="89" s="83" customFormat="1" spans="1:3">
      <c r="A89" s="86"/>
      <c r="B89" s="86"/>
      <c r="C89" s="87"/>
    </row>
    <row r="90" s="83" customFormat="1" spans="1:3">
      <c r="A90" s="86"/>
      <c r="B90" s="86"/>
      <c r="C90" s="87"/>
    </row>
    <row r="91" s="83" customFormat="1" spans="1:3">
      <c r="A91" s="86"/>
      <c r="B91" s="86"/>
      <c r="C91" s="87"/>
    </row>
    <row r="92" s="83" customFormat="1" spans="1:3">
      <c r="A92" s="86"/>
      <c r="B92" s="86"/>
      <c r="C92" s="87"/>
    </row>
    <row r="93" s="83" customFormat="1" spans="1:3">
      <c r="A93" s="86"/>
      <c r="B93" s="86"/>
      <c r="C93" s="87"/>
    </row>
    <row r="94" s="83" customFormat="1" spans="1:3">
      <c r="A94" s="86"/>
      <c r="B94" s="86"/>
      <c r="C94" s="87"/>
    </row>
    <row r="95" s="83" customFormat="1" spans="1:3">
      <c r="A95" s="86"/>
      <c r="B95" s="86"/>
      <c r="C95" s="87"/>
    </row>
    <row r="96" s="83" customFormat="1" spans="1:3">
      <c r="A96" s="86"/>
      <c r="B96" s="86"/>
      <c r="C96" s="87"/>
    </row>
    <row r="97" s="83" customFormat="1" spans="1:3">
      <c r="A97" s="86"/>
      <c r="B97" s="86"/>
      <c r="C97" s="87"/>
    </row>
    <row r="98" s="83" customFormat="1" spans="1:3">
      <c r="A98" s="86"/>
      <c r="B98" s="86"/>
      <c r="C98" s="87"/>
    </row>
    <row r="99" s="83" customFormat="1" spans="1:3">
      <c r="A99" s="86"/>
      <c r="B99" s="86"/>
      <c r="C99" s="87"/>
    </row>
    <row r="100" s="83" customFormat="1" spans="1:3">
      <c r="A100" s="86"/>
      <c r="B100" s="86"/>
      <c r="C100" s="87"/>
    </row>
    <row r="101" s="83" customFormat="1" spans="1:3">
      <c r="A101" s="86"/>
      <c r="B101" s="86"/>
      <c r="C101" s="87"/>
    </row>
    <row r="102" s="83" customFormat="1" spans="1:3">
      <c r="A102" s="86"/>
      <c r="B102" s="86"/>
      <c r="C102" s="87"/>
    </row>
    <row r="103" s="83" customFormat="1" spans="1:3">
      <c r="A103" s="86"/>
      <c r="B103" s="86"/>
      <c r="C103" s="87"/>
    </row>
    <row r="104" s="83" customFormat="1" spans="1:3">
      <c r="A104" s="86"/>
      <c r="B104" s="86"/>
      <c r="C104" s="87"/>
    </row>
    <row r="105" s="83" customFormat="1" spans="1:3">
      <c r="A105" s="86"/>
      <c r="B105" s="86"/>
      <c r="C105" s="87"/>
    </row>
    <row r="106" s="83" customFormat="1" spans="1:3">
      <c r="A106" s="86"/>
      <c r="B106" s="86"/>
      <c r="C106" s="87"/>
    </row>
    <row r="107" s="83" customFormat="1" spans="1:3">
      <c r="A107" s="86"/>
      <c r="B107" s="86"/>
      <c r="C107" s="87"/>
    </row>
    <row r="108" s="83" customFormat="1" spans="1:3">
      <c r="A108" s="86"/>
      <c r="B108" s="86"/>
      <c r="C108" s="87"/>
    </row>
    <row r="109" s="83" customFormat="1" spans="1:3">
      <c r="A109" s="86"/>
      <c r="B109" s="86"/>
      <c r="C109" s="87"/>
    </row>
    <row r="110" s="83" customFormat="1" spans="1:3">
      <c r="A110" s="86"/>
      <c r="B110" s="86"/>
      <c r="C110" s="87"/>
    </row>
    <row r="111" s="83" customFormat="1" spans="1:3">
      <c r="A111" s="86"/>
      <c r="B111" s="86"/>
      <c r="C111" s="87"/>
    </row>
    <row r="112" s="83" customFormat="1" spans="1:3">
      <c r="A112" s="86"/>
      <c r="B112" s="86"/>
      <c r="C112" s="87"/>
    </row>
    <row r="113" s="83" customFormat="1" spans="1:3">
      <c r="A113" s="86"/>
      <c r="B113" s="86"/>
      <c r="C113" s="87"/>
    </row>
    <row r="114" s="83" customFormat="1" spans="1:3">
      <c r="A114" s="86"/>
      <c r="B114" s="86"/>
      <c r="C114" s="87"/>
    </row>
    <row r="115" s="83" customFormat="1" spans="1:3">
      <c r="A115" s="86"/>
      <c r="B115" s="86"/>
      <c r="C115" s="87"/>
    </row>
    <row r="116" s="83" customFormat="1" spans="1:3">
      <c r="A116" s="86"/>
      <c r="B116" s="86"/>
      <c r="C116" s="87"/>
    </row>
    <row r="117" s="83" customFormat="1" spans="1:3">
      <c r="A117" s="86"/>
      <c r="B117" s="86"/>
      <c r="C117" s="87"/>
    </row>
    <row r="118" s="83" customFormat="1" spans="1:3">
      <c r="A118" s="86"/>
      <c r="B118" s="86"/>
      <c r="C118" s="87"/>
    </row>
    <row r="119" s="83" customFormat="1" spans="1:3">
      <c r="A119" s="86"/>
      <c r="B119" s="86"/>
      <c r="C119" s="87"/>
    </row>
    <row r="120" s="83" customFormat="1" spans="1:3">
      <c r="A120" s="86"/>
      <c r="B120" s="86"/>
      <c r="C120" s="87"/>
    </row>
    <row r="121" s="83" customFormat="1" spans="1:3">
      <c r="A121" s="86"/>
      <c r="B121" s="86"/>
      <c r="C121" s="87"/>
    </row>
    <row r="122" s="83" customFormat="1" spans="1:3">
      <c r="A122" s="86"/>
      <c r="B122" s="86"/>
      <c r="C122" s="87"/>
    </row>
    <row r="123" s="83" customFormat="1" spans="1:3">
      <c r="A123" s="86"/>
      <c r="B123" s="86"/>
      <c r="C123" s="87"/>
    </row>
    <row r="124" s="83" customFormat="1" spans="1:3">
      <c r="A124" s="86"/>
      <c r="B124" s="86"/>
      <c r="C124" s="87"/>
    </row>
    <row r="125" s="83" customFormat="1" spans="1:3">
      <c r="A125" s="86"/>
      <c r="B125" s="86"/>
      <c r="C125" s="87"/>
    </row>
    <row r="126" s="83" customFormat="1" spans="1:3">
      <c r="A126" s="86"/>
      <c r="B126" s="86"/>
      <c r="C126" s="87"/>
    </row>
    <row r="127" s="83" customFormat="1" spans="1:3">
      <c r="A127" s="86"/>
      <c r="B127" s="86"/>
      <c r="C127" s="87"/>
    </row>
    <row r="128" s="83" customFormat="1" spans="1:3">
      <c r="A128" s="86"/>
      <c r="B128" s="86"/>
      <c r="C128" s="87"/>
    </row>
    <row r="129" s="83" customFormat="1" spans="1:3">
      <c r="A129" s="86"/>
      <c r="B129" s="86"/>
      <c r="C129" s="87"/>
    </row>
    <row r="130" s="83" customFormat="1" spans="1:3">
      <c r="A130" s="86"/>
      <c r="B130" s="86"/>
      <c r="C130" s="87"/>
    </row>
    <row r="131" s="83" customFormat="1" spans="1:3">
      <c r="A131" s="86"/>
      <c r="B131" s="86"/>
      <c r="C131" s="87"/>
    </row>
    <row r="132" s="83" customFormat="1" spans="1:3">
      <c r="A132" s="86"/>
      <c r="B132" s="86"/>
      <c r="C132" s="87"/>
    </row>
    <row r="133" s="83" customFormat="1" spans="1:3">
      <c r="A133" s="86"/>
      <c r="B133" s="86"/>
      <c r="C133" s="87"/>
    </row>
    <row r="134" s="83" customFormat="1" spans="1:3">
      <c r="A134" s="86"/>
      <c r="B134" s="86"/>
      <c r="C134" s="87"/>
    </row>
    <row r="135" s="83" customFormat="1" spans="1:3">
      <c r="A135" s="86"/>
      <c r="B135" s="86"/>
      <c r="C135" s="87"/>
    </row>
    <row r="136" s="83" customFormat="1" spans="1:3">
      <c r="A136" s="86"/>
      <c r="B136" s="86"/>
      <c r="C136" s="87"/>
    </row>
    <row r="137" s="83" customFormat="1" spans="1:3">
      <c r="A137" s="86"/>
      <c r="B137" s="86"/>
      <c r="C137" s="87"/>
    </row>
    <row r="138" s="83" customFormat="1" spans="1:3">
      <c r="A138" s="86"/>
      <c r="B138" s="86"/>
      <c r="C138" s="87"/>
    </row>
    <row r="139" s="83" customFormat="1" spans="1:3">
      <c r="A139" s="86"/>
      <c r="B139" s="86"/>
      <c r="C139" s="87"/>
    </row>
    <row r="140" s="83" customFormat="1" spans="1:3">
      <c r="A140" s="86"/>
      <c r="B140" s="86"/>
      <c r="C140" s="87"/>
    </row>
    <row r="141" s="83" customFormat="1" spans="1:3">
      <c r="A141" s="86"/>
      <c r="B141" s="86"/>
      <c r="C141" s="87"/>
    </row>
    <row r="142" s="83" customFormat="1" spans="1:3">
      <c r="A142" s="86"/>
      <c r="B142" s="86"/>
      <c r="C142" s="87"/>
    </row>
    <row r="143" s="83" customFormat="1" spans="1:3">
      <c r="A143" s="86"/>
      <c r="B143" s="86"/>
      <c r="C143" s="87"/>
    </row>
    <row r="144" s="83" customFormat="1" spans="1:3">
      <c r="A144" s="86"/>
      <c r="B144" s="86"/>
      <c r="C144" s="87"/>
    </row>
    <row r="145" s="83" customFormat="1" spans="1:3">
      <c r="A145" s="86"/>
      <c r="B145" s="86"/>
      <c r="C145" s="87"/>
    </row>
    <row r="146" s="83" customFormat="1" spans="1:3">
      <c r="A146" s="86"/>
      <c r="B146" s="86"/>
      <c r="C146" s="87"/>
    </row>
    <row r="147" s="83" customFormat="1" spans="1:3">
      <c r="A147" s="86"/>
      <c r="B147" s="86"/>
      <c r="C147" s="87"/>
    </row>
    <row r="148" s="83" customFormat="1" spans="1:3">
      <c r="A148" s="86"/>
      <c r="B148" s="86"/>
      <c r="C148" s="87"/>
    </row>
    <row r="149" s="83" customFormat="1" spans="1:3">
      <c r="A149" s="86"/>
      <c r="B149" s="86"/>
      <c r="C149" s="87"/>
    </row>
    <row r="150" s="83" customFormat="1" spans="1:3">
      <c r="A150" s="86"/>
      <c r="B150" s="86"/>
      <c r="C150" s="87"/>
    </row>
    <row r="151" s="83" customFormat="1" spans="1:3">
      <c r="A151" s="86"/>
      <c r="B151" s="86"/>
      <c r="C151" s="87"/>
    </row>
    <row r="152" s="83" customFormat="1" spans="1:3">
      <c r="A152" s="86"/>
      <c r="B152" s="86"/>
      <c r="C152" s="87"/>
    </row>
    <row r="153" s="83" customFormat="1" spans="1:3">
      <c r="A153" s="86"/>
      <c r="B153" s="86"/>
      <c r="C153" s="87"/>
    </row>
    <row r="154" s="83" customFormat="1" spans="1:3">
      <c r="A154" s="86"/>
      <c r="B154" s="86"/>
      <c r="C154" s="87"/>
    </row>
    <row r="155" s="83" customFormat="1" spans="1:3">
      <c r="A155" s="86"/>
      <c r="B155" s="86"/>
      <c r="C155" s="87"/>
    </row>
    <row r="156" s="83" customFormat="1" spans="1:3">
      <c r="A156" s="86"/>
      <c r="B156" s="86"/>
      <c r="C156" s="87"/>
    </row>
    <row r="157" s="83" customFormat="1" spans="1:3">
      <c r="A157" s="86"/>
      <c r="B157" s="86"/>
      <c r="C157" s="87"/>
    </row>
    <row r="158" s="83" customFormat="1" spans="1:3">
      <c r="A158" s="86"/>
      <c r="B158" s="86"/>
      <c r="C158" s="87"/>
    </row>
    <row r="159" s="83" customFormat="1" spans="1:3">
      <c r="A159" s="86"/>
      <c r="B159" s="86"/>
      <c r="C159" s="87"/>
    </row>
    <row r="160" s="83" customFormat="1" spans="1:3">
      <c r="A160" s="86"/>
      <c r="B160" s="86"/>
      <c r="C160" s="87"/>
    </row>
    <row r="161" s="83" customFormat="1" spans="1:3">
      <c r="A161" s="86"/>
      <c r="B161" s="86"/>
      <c r="C161" s="87"/>
    </row>
    <row r="162" s="83" customFormat="1" spans="1:3">
      <c r="A162" s="86"/>
      <c r="B162" s="86"/>
      <c r="C162" s="87"/>
    </row>
    <row r="163" s="83" customFormat="1" spans="1:3">
      <c r="A163" s="86"/>
      <c r="B163" s="86"/>
      <c r="C163" s="87"/>
    </row>
    <row r="164" s="83" customFormat="1" spans="1:3">
      <c r="A164" s="86"/>
      <c r="B164" s="86"/>
      <c r="C164" s="87"/>
    </row>
    <row r="165" s="83" customFormat="1" spans="1:3">
      <c r="A165" s="86"/>
      <c r="B165" s="86"/>
      <c r="C165" s="87"/>
    </row>
    <row r="166" s="83" customFormat="1" spans="1:3">
      <c r="A166" s="86"/>
      <c r="B166" s="86"/>
      <c r="C166" s="87"/>
    </row>
    <row r="167" s="83" customFormat="1" spans="1:3">
      <c r="A167" s="86"/>
      <c r="B167" s="86"/>
      <c r="C167" s="87"/>
    </row>
    <row r="168" s="83" customFormat="1" spans="1:3">
      <c r="A168" s="86"/>
      <c r="B168" s="86"/>
      <c r="C168" s="87"/>
    </row>
    <row r="169" s="83" customFormat="1" spans="1:3">
      <c r="A169" s="86"/>
      <c r="B169" s="86"/>
      <c r="C169" s="87"/>
    </row>
    <row r="170" s="83" customFormat="1" spans="1:3">
      <c r="A170" s="86"/>
      <c r="B170" s="86"/>
      <c r="C170" s="87"/>
    </row>
    <row r="171" s="83" customFormat="1" spans="1:3">
      <c r="A171" s="86"/>
      <c r="B171" s="86"/>
      <c r="C171" s="87"/>
    </row>
    <row r="172" s="83" customFormat="1" spans="1:3">
      <c r="A172" s="86"/>
      <c r="B172" s="86"/>
      <c r="C172" s="87"/>
    </row>
    <row r="173" s="83" customFormat="1" spans="1:3">
      <c r="A173" s="86"/>
      <c r="B173" s="86"/>
      <c r="C173" s="87"/>
    </row>
    <row r="174" s="85" customFormat="1" ht="15.7" spans="1:3">
      <c r="A174" s="86"/>
      <c r="B174" s="86"/>
      <c r="C174" s="87"/>
    </row>
    <row r="175" s="85" customFormat="1" ht="15.7" spans="1:3">
      <c r="A175" s="86"/>
      <c r="B175" s="86"/>
      <c r="C175" s="87"/>
    </row>
    <row r="176" s="85" customFormat="1" ht="15.7" spans="1:3">
      <c r="A176" s="86"/>
      <c r="B176" s="86"/>
      <c r="C176" s="87"/>
    </row>
    <row r="177" s="85" customFormat="1" ht="15.7" spans="1:3">
      <c r="A177" s="86"/>
      <c r="B177" s="86"/>
      <c r="C177" s="87"/>
    </row>
    <row r="178" s="85" customFormat="1" ht="15.7" spans="1:3">
      <c r="A178" s="86"/>
      <c r="B178" s="86"/>
      <c r="C178" s="87"/>
    </row>
    <row r="179" s="85" customFormat="1" ht="15.7" spans="1:3">
      <c r="A179" s="86"/>
      <c r="B179" s="86"/>
      <c r="C179" s="87"/>
    </row>
    <row r="180" s="85" customFormat="1" ht="15.7" spans="1:3">
      <c r="A180" s="86"/>
      <c r="B180" s="86"/>
      <c r="C180" s="87"/>
    </row>
    <row r="181" s="85" customFormat="1" ht="15.7" spans="1:3">
      <c r="A181" s="86"/>
      <c r="B181" s="86"/>
      <c r="C181" s="87"/>
    </row>
    <row r="182" s="85" customFormat="1" ht="15.7" spans="1:3">
      <c r="A182" s="86"/>
      <c r="B182" s="86"/>
      <c r="C182" s="87"/>
    </row>
    <row r="183" s="85" customFormat="1" ht="15.7" spans="1:3">
      <c r="A183" s="86"/>
      <c r="B183" s="86"/>
      <c r="C183" s="87"/>
    </row>
    <row r="184" s="85" customFormat="1" ht="15.7" spans="1:3">
      <c r="A184" s="86"/>
      <c r="B184" s="86"/>
      <c r="C184" s="87"/>
    </row>
    <row r="185" s="85" customFormat="1" ht="15.7" spans="1:3">
      <c r="A185" s="86"/>
      <c r="B185" s="86"/>
      <c r="C185" s="87"/>
    </row>
    <row r="186" s="85" customFormat="1" ht="15.7" spans="1:3">
      <c r="A186" s="86"/>
      <c r="B186" s="86"/>
      <c r="C186" s="87"/>
    </row>
    <row r="187" s="85" customFormat="1" ht="15.7" spans="1:3">
      <c r="A187" s="86"/>
      <c r="B187" s="86"/>
      <c r="C187" s="87"/>
    </row>
    <row r="188" s="85" customFormat="1" ht="15.7" spans="1:3">
      <c r="A188" s="86"/>
      <c r="B188" s="86"/>
      <c r="C188" s="87"/>
    </row>
    <row r="189" s="85" customFormat="1" ht="15.7" spans="1:3">
      <c r="A189" s="86"/>
      <c r="B189" s="86"/>
      <c r="C189" s="87"/>
    </row>
    <row r="190" s="85" customFormat="1" ht="15.7" spans="1:3">
      <c r="A190" s="86"/>
      <c r="B190" s="86"/>
      <c r="C190" s="87"/>
    </row>
    <row r="191" s="85" customFormat="1" ht="15.7" spans="1:3">
      <c r="A191" s="86"/>
      <c r="B191" s="86"/>
      <c r="C191" s="87"/>
    </row>
    <row r="192" s="85" customFormat="1" ht="15.7" spans="1:3">
      <c r="A192" s="86"/>
      <c r="B192" s="86"/>
      <c r="C192" s="87"/>
    </row>
    <row r="193" s="85" customFormat="1" ht="15.7" spans="1:3">
      <c r="A193" s="86"/>
      <c r="B193" s="86"/>
      <c r="C193" s="87"/>
    </row>
    <row r="194" s="85" customFormat="1" ht="15.7" spans="1:3">
      <c r="A194" s="86"/>
      <c r="B194" s="86"/>
      <c r="C194" s="87"/>
    </row>
    <row r="195" s="85" customFormat="1" ht="15.7" spans="1:3">
      <c r="A195" s="86"/>
      <c r="B195" s="86"/>
      <c r="C195" s="87"/>
    </row>
    <row r="196" s="85" customFormat="1" ht="15.7" spans="1:3">
      <c r="A196" s="86"/>
      <c r="B196" s="86"/>
      <c r="C196" s="87"/>
    </row>
    <row r="197" s="85" customFormat="1" ht="15.7" spans="1:3">
      <c r="A197" s="86"/>
      <c r="B197" s="86"/>
      <c r="C197" s="87"/>
    </row>
    <row r="198" s="85" customFormat="1" ht="15.7" spans="1:3">
      <c r="A198" s="86"/>
      <c r="B198" s="86"/>
      <c r="C198" s="87"/>
    </row>
    <row r="199" s="85" customFormat="1" ht="15.7" spans="1:3">
      <c r="A199" s="86"/>
      <c r="B199" s="86"/>
      <c r="C199" s="87"/>
    </row>
    <row r="200" s="85" customFormat="1" ht="15.7" spans="1:3">
      <c r="A200" s="86"/>
      <c r="B200" s="86"/>
      <c r="C200" s="87"/>
    </row>
    <row r="201" s="85" customFormat="1" ht="15.7" spans="1:3">
      <c r="A201" s="86"/>
      <c r="B201" s="86"/>
      <c r="C201" s="87"/>
    </row>
    <row r="202" s="85" customFormat="1" ht="15.7" spans="1:3">
      <c r="A202" s="86"/>
      <c r="B202" s="86"/>
      <c r="C202" s="87"/>
    </row>
    <row r="203" s="85" customFormat="1" ht="15.7" spans="1:3">
      <c r="A203" s="86"/>
      <c r="B203" s="86"/>
      <c r="C203" s="87"/>
    </row>
    <row r="204" s="85" customFormat="1" ht="15.7" spans="1:3">
      <c r="A204" s="86"/>
      <c r="B204" s="86"/>
      <c r="C204" s="87"/>
    </row>
    <row r="205" s="85" customFormat="1" ht="15.7" spans="1:3">
      <c r="A205" s="86"/>
      <c r="B205" s="86"/>
      <c r="C205" s="87"/>
    </row>
    <row r="206" s="85" customFormat="1" ht="15.7" spans="1:3">
      <c r="A206" s="86"/>
      <c r="B206" s="86"/>
      <c r="C206" s="87"/>
    </row>
    <row r="207" s="85" customFormat="1" ht="15.7" spans="1:3">
      <c r="A207" s="86"/>
      <c r="B207" s="86"/>
      <c r="C207" s="87"/>
    </row>
    <row r="208" s="85" customFormat="1" ht="15.7" spans="1:3">
      <c r="A208" s="86"/>
      <c r="B208" s="86"/>
      <c r="C208" s="87"/>
    </row>
    <row r="209" s="85" customFormat="1" ht="15.7" spans="1:3">
      <c r="A209" s="86"/>
      <c r="B209" s="86"/>
      <c r="C209" s="87"/>
    </row>
    <row r="210" s="85" customFormat="1" ht="15.7" spans="1:3">
      <c r="A210" s="86"/>
      <c r="B210" s="86"/>
      <c r="C210" s="87"/>
    </row>
    <row r="211" s="85" customFormat="1" ht="15.7" spans="1:3">
      <c r="A211" s="86"/>
      <c r="B211" s="86"/>
      <c r="C211" s="87"/>
    </row>
    <row r="212" s="85" customFormat="1" ht="15.7" spans="1:3">
      <c r="A212" s="86"/>
      <c r="B212" s="86"/>
      <c r="C212" s="87"/>
    </row>
    <row r="213" s="85" customFormat="1" ht="15.7" spans="1:3">
      <c r="A213" s="86"/>
      <c r="B213" s="86"/>
      <c r="C213" s="87"/>
    </row>
    <row r="214" s="85" customFormat="1" ht="15.7" spans="1:3">
      <c r="A214" s="86"/>
      <c r="B214" s="86"/>
      <c r="C214" s="87"/>
    </row>
    <row r="215" s="85" customFormat="1" ht="15.7" spans="1:3">
      <c r="A215" s="86"/>
      <c r="B215" s="86"/>
      <c r="C215" s="87"/>
    </row>
    <row r="216" s="85" customFormat="1" ht="15.7" spans="1:3">
      <c r="A216" s="86"/>
      <c r="B216" s="86"/>
      <c r="C216" s="87"/>
    </row>
    <row r="217" s="85" customFormat="1" ht="15.7" spans="1:3">
      <c r="A217" s="86"/>
      <c r="B217" s="86"/>
      <c r="C217" s="87"/>
    </row>
    <row r="218" s="85" customFormat="1" ht="15.7" spans="1:3">
      <c r="A218" s="86"/>
      <c r="B218" s="86"/>
      <c r="C218" s="87"/>
    </row>
    <row r="219" s="85" customFormat="1" ht="15.7" spans="1:3">
      <c r="A219" s="86"/>
      <c r="B219" s="86"/>
      <c r="C219" s="87"/>
    </row>
    <row r="220" s="85" customFormat="1" ht="15.7" spans="1:3">
      <c r="A220" s="86"/>
      <c r="B220" s="86"/>
      <c r="C220" s="87"/>
    </row>
    <row r="221" s="85" customFormat="1" ht="15.7" spans="1:3">
      <c r="A221" s="86"/>
      <c r="B221" s="86"/>
      <c r="C221" s="87"/>
    </row>
    <row r="222" s="85" customFormat="1" ht="15.7" spans="1:3">
      <c r="A222" s="86"/>
      <c r="B222" s="86"/>
      <c r="C222" s="87"/>
    </row>
    <row r="223" s="85" customFormat="1" ht="15.7" spans="1:3">
      <c r="A223" s="86"/>
      <c r="B223" s="86"/>
      <c r="C223" s="87"/>
    </row>
    <row r="224" s="85" customFormat="1" ht="15.7" spans="1:3">
      <c r="A224" s="86"/>
      <c r="B224" s="86"/>
      <c r="C224" s="87"/>
    </row>
    <row r="225" s="85" customFormat="1" ht="15.7" spans="1:3">
      <c r="A225" s="86"/>
      <c r="B225" s="86"/>
      <c r="C225" s="87"/>
    </row>
    <row r="226" s="85" customFormat="1" ht="15.7" spans="1:3">
      <c r="A226" s="86"/>
      <c r="B226" s="86"/>
      <c r="C226" s="87"/>
    </row>
    <row r="227" s="85" customFormat="1" ht="15.7" spans="1:3">
      <c r="A227" s="86"/>
      <c r="B227" s="86"/>
      <c r="C227" s="87"/>
    </row>
    <row r="228" s="85" customFormat="1" ht="15.7" spans="1:3">
      <c r="A228" s="86"/>
      <c r="B228" s="86"/>
      <c r="C228" s="87"/>
    </row>
    <row r="229" s="85" customFormat="1" ht="15.7" spans="1:3">
      <c r="A229" s="86"/>
      <c r="B229" s="86"/>
      <c r="C229" s="87"/>
    </row>
    <row r="230" s="85" customFormat="1" ht="15.7" spans="1:3">
      <c r="A230" s="86"/>
      <c r="B230" s="86"/>
      <c r="C230" s="87"/>
    </row>
    <row r="231" s="85" customFormat="1" ht="15.7" spans="1:3">
      <c r="A231" s="86"/>
      <c r="B231" s="86"/>
      <c r="C231" s="87"/>
    </row>
    <row r="232" s="85" customFormat="1" ht="15.7" spans="1:3">
      <c r="A232" s="86"/>
      <c r="B232" s="86"/>
      <c r="C232" s="87"/>
    </row>
    <row r="233" s="85" customFormat="1" ht="15.7" spans="1:3">
      <c r="A233" s="86"/>
      <c r="B233" s="86"/>
      <c r="C233" s="87"/>
    </row>
    <row r="234" s="85" customFormat="1" ht="15.7" spans="1:3">
      <c r="A234" s="86"/>
      <c r="B234" s="86"/>
      <c r="C234" s="87"/>
    </row>
    <row r="235" s="85" customFormat="1" ht="15.7" spans="1:3">
      <c r="A235" s="86"/>
      <c r="B235" s="86"/>
      <c r="C235" s="87"/>
    </row>
    <row r="236" s="85" customFormat="1" ht="15.7" spans="1:3">
      <c r="A236" s="86"/>
      <c r="B236" s="86"/>
      <c r="C236" s="87"/>
    </row>
    <row r="237" s="85" customFormat="1" ht="15.7" spans="1:3">
      <c r="A237" s="86"/>
      <c r="B237" s="86"/>
      <c r="C237" s="87"/>
    </row>
    <row r="238" s="85" customFormat="1" ht="15.7" spans="1:3">
      <c r="A238" s="86"/>
      <c r="B238" s="86"/>
      <c r="C238" s="87"/>
    </row>
    <row r="239" s="85" customFormat="1" ht="15.7" spans="1:3">
      <c r="A239" s="86"/>
      <c r="B239" s="86"/>
      <c r="C239" s="87"/>
    </row>
    <row r="240" s="85" customFormat="1" ht="15.7" spans="1:3">
      <c r="A240" s="86"/>
      <c r="B240" s="86"/>
      <c r="C240" s="87"/>
    </row>
    <row r="241" s="85" customFormat="1" ht="15.7" spans="1:3">
      <c r="A241" s="86"/>
      <c r="B241" s="86"/>
      <c r="C241" s="87"/>
    </row>
    <row r="242" s="85" customFormat="1" ht="15.7" spans="1:3">
      <c r="A242" s="86"/>
      <c r="B242" s="86"/>
      <c r="C242" s="87"/>
    </row>
    <row r="243" s="85" customFormat="1" ht="15.7" spans="1:3">
      <c r="A243" s="86"/>
      <c r="B243" s="86"/>
      <c r="C243" s="87"/>
    </row>
    <row r="244" s="85" customFormat="1" ht="15.7" spans="1:3">
      <c r="A244" s="86"/>
      <c r="B244" s="86"/>
      <c r="C244" s="87"/>
    </row>
    <row r="245" s="85" customFormat="1" ht="15.7" spans="1:3">
      <c r="A245" s="86"/>
      <c r="B245" s="86"/>
      <c r="C245" s="87"/>
    </row>
    <row r="246" s="85" customFormat="1" ht="15.7" spans="1:3">
      <c r="A246" s="86"/>
      <c r="B246" s="86"/>
      <c r="C246" s="87"/>
    </row>
    <row r="247" s="85" customFormat="1" ht="15.7" spans="1:3">
      <c r="A247" s="86"/>
      <c r="B247" s="86"/>
      <c r="C247" s="87"/>
    </row>
    <row r="248" s="85" customFormat="1" ht="15.7" spans="1:3">
      <c r="A248" s="86"/>
      <c r="B248" s="86"/>
      <c r="C248" s="87"/>
    </row>
    <row r="249" s="85" customFormat="1" ht="15.7" spans="1:3">
      <c r="A249" s="86"/>
      <c r="B249" s="86"/>
      <c r="C249" s="87"/>
    </row>
    <row r="250" s="85" customFormat="1" ht="15.7" spans="1:3">
      <c r="A250" s="86"/>
      <c r="B250" s="86"/>
      <c r="C250" s="87"/>
    </row>
    <row r="251" s="85" customFormat="1" ht="15.7" spans="1:3">
      <c r="A251" s="86"/>
      <c r="B251" s="86"/>
      <c r="C251" s="87"/>
    </row>
    <row r="252" s="85" customFormat="1" ht="15.7" spans="1:3">
      <c r="A252" s="86"/>
      <c r="B252" s="86"/>
      <c r="C252" s="87"/>
    </row>
    <row r="253" s="85" customFormat="1" ht="15.7" spans="1:3">
      <c r="A253" s="86"/>
      <c r="B253" s="86"/>
      <c r="C253" s="87"/>
    </row>
    <row r="254" s="85" customFormat="1" ht="15.7" spans="1:3">
      <c r="A254" s="86"/>
      <c r="B254" s="86"/>
      <c r="C254" s="87"/>
    </row>
    <row r="255" s="85" customFormat="1" ht="15.7" spans="1:3">
      <c r="A255" s="86"/>
      <c r="B255" s="86"/>
      <c r="C255" s="87"/>
    </row>
    <row r="256" s="85" customFormat="1" ht="15.7" spans="1:3">
      <c r="A256" s="86"/>
      <c r="B256" s="86"/>
      <c r="C256" s="87"/>
    </row>
    <row r="257" s="85" customFormat="1" ht="15.7" spans="1:3">
      <c r="A257" s="86"/>
      <c r="B257" s="86"/>
      <c r="C257" s="87"/>
    </row>
    <row r="258" s="85" customFormat="1" ht="15.7" spans="1:3">
      <c r="A258" s="86"/>
      <c r="B258" s="86"/>
      <c r="C258" s="87"/>
    </row>
    <row r="259" s="85" customFormat="1" ht="15.7" spans="1:3">
      <c r="A259" s="86"/>
      <c r="B259" s="86"/>
      <c r="C259" s="87"/>
    </row>
    <row r="260" s="85" customFormat="1" ht="15.7" spans="1:3">
      <c r="A260" s="86"/>
      <c r="B260" s="86"/>
      <c r="C260" s="87"/>
    </row>
    <row r="261" s="85" customFormat="1" ht="15.7" spans="1:3">
      <c r="A261" s="86"/>
      <c r="B261" s="86"/>
      <c r="C261" s="87"/>
    </row>
    <row r="262" s="85" customFormat="1" ht="15.7" spans="1:3">
      <c r="A262" s="86"/>
      <c r="B262" s="86"/>
      <c r="C262" s="87"/>
    </row>
    <row r="263" s="85" customFormat="1" ht="15.7" spans="1:3">
      <c r="A263" s="86"/>
      <c r="B263" s="86"/>
      <c r="C263" s="87"/>
    </row>
    <row r="264" s="85" customFormat="1" ht="15.7" spans="1:3">
      <c r="A264" s="86"/>
      <c r="B264" s="86"/>
      <c r="C264" s="87"/>
    </row>
    <row r="265" s="85" customFormat="1" ht="15.7" spans="1:3">
      <c r="A265" s="86"/>
      <c r="B265" s="86"/>
      <c r="C265" s="87"/>
    </row>
    <row r="266" s="85" customFormat="1" ht="15.7" spans="1:3">
      <c r="A266" s="86"/>
      <c r="B266" s="86"/>
      <c r="C266" s="87"/>
    </row>
    <row r="267" s="85" customFormat="1" ht="15.7" spans="1:3">
      <c r="A267" s="86"/>
      <c r="B267" s="86"/>
      <c r="C267" s="87"/>
    </row>
    <row r="268" s="85" customFormat="1" ht="15.7" spans="1:3">
      <c r="A268" s="86"/>
      <c r="B268" s="86"/>
      <c r="C268" s="87"/>
    </row>
    <row r="269" s="85" customFormat="1" ht="15.7" spans="1:3">
      <c r="A269" s="86"/>
      <c r="B269" s="86"/>
      <c r="C269" s="87"/>
    </row>
    <row r="270" s="85" customFormat="1" ht="15.7" spans="1:3">
      <c r="A270" s="86"/>
      <c r="B270" s="86"/>
      <c r="C270" s="87"/>
    </row>
    <row r="271" s="85" customFormat="1" ht="15.7" spans="1:3">
      <c r="A271" s="86"/>
      <c r="B271" s="86"/>
      <c r="C271" s="87"/>
    </row>
    <row r="272" s="85" customFormat="1" ht="15.7" spans="1:3">
      <c r="A272" s="86"/>
      <c r="B272" s="86"/>
      <c r="C272" s="87"/>
    </row>
    <row r="273" s="85" customFormat="1" ht="15.7" spans="1:3">
      <c r="A273" s="86"/>
      <c r="B273" s="86"/>
      <c r="C273" s="87"/>
    </row>
    <row r="274" s="85" customFormat="1" ht="15.7" spans="1:3">
      <c r="A274" s="86"/>
      <c r="B274" s="86"/>
      <c r="C274" s="87"/>
    </row>
    <row r="275" s="85" customFormat="1" ht="15.7" spans="1:3">
      <c r="A275" s="86"/>
      <c r="B275" s="86"/>
      <c r="C275" s="87"/>
    </row>
    <row r="276" s="85" customFormat="1" ht="15.7" spans="1:3">
      <c r="A276" s="86"/>
      <c r="B276" s="86"/>
      <c r="C276" s="87"/>
    </row>
    <row r="277" s="85" customFormat="1" ht="15.7" spans="1:3">
      <c r="A277" s="86"/>
      <c r="B277" s="86"/>
      <c r="C277" s="87"/>
    </row>
    <row r="278" s="85" customFormat="1" ht="15.7" spans="1:3">
      <c r="A278" s="86"/>
      <c r="B278" s="86"/>
      <c r="C278" s="87"/>
    </row>
    <row r="279" s="85" customFormat="1" ht="15.7" spans="1:3">
      <c r="A279" s="86"/>
      <c r="B279" s="86"/>
      <c r="C279" s="87"/>
    </row>
    <row r="280" s="85" customFormat="1" ht="15.7" spans="1:3">
      <c r="A280" s="86"/>
      <c r="B280" s="86"/>
      <c r="C280" s="87"/>
    </row>
    <row r="281" s="85" customFormat="1" ht="15.7" spans="1:3">
      <c r="A281" s="86"/>
      <c r="B281" s="86"/>
      <c r="C281" s="87"/>
    </row>
    <row r="282" s="85" customFormat="1" ht="15.7" spans="1:3">
      <c r="A282" s="86"/>
      <c r="B282" s="86"/>
      <c r="C282" s="87"/>
    </row>
    <row r="283" s="85" customFormat="1" ht="15.7" spans="1:3">
      <c r="A283" s="86"/>
      <c r="B283" s="86"/>
      <c r="C283" s="87"/>
    </row>
    <row r="284" s="85" customFormat="1" ht="15.7" spans="1:3">
      <c r="A284" s="86"/>
      <c r="B284" s="86"/>
      <c r="C284" s="87"/>
    </row>
    <row r="285" s="85" customFormat="1" ht="15.7" spans="1:3">
      <c r="A285" s="86"/>
      <c r="B285" s="86"/>
      <c r="C285" s="87"/>
    </row>
    <row r="286" s="85" customFormat="1" ht="15.7" spans="1:3">
      <c r="A286" s="86"/>
      <c r="B286" s="86"/>
      <c r="C286" s="87"/>
    </row>
    <row r="287" s="85" customFormat="1" ht="15.7" spans="1:3">
      <c r="A287" s="86"/>
      <c r="B287" s="86"/>
      <c r="C287" s="87"/>
    </row>
    <row r="288" s="85" customFormat="1" ht="15.7" spans="1:3">
      <c r="A288" s="86"/>
      <c r="B288" s="86"/>
      <c r="C288" s="87"/>
    </row>
    <row r="289" s="85" customFormat="1" ht="15.7" spans="1:3">
      <c r="A289" s="86"/>
      <c r="B289" s="86"/>
      <c r="C289" s="87"/>
    </row>
    <row r="290" s="85" customFormat="1" ht="15.7" spans="1:3">
      <c r="A290" s="86"/>
      <c r="B290" s="86"/>
      <c r="C290" s="87"/>
    </row>
    <row r="291" s="85" customFormat="1" ht="15.7" spans="1:3">
      <c r="A291" s="86"/>
      <c r="B291" s="86"/>
      <c r="C291" s="87"/>
    </row>
    <row r="292" s="85" customFormat="1" ht="15.7" spans="1:3">
      <c r="A292" s="86"/>
      <c r="B292" s="86"/>
      <c r="C292" s="87"/>
    </row>
    <row r="293" s="85" customFormat="1" ht="15.7" spans="1:3">
      <c r="A293" s="86"/>
      <c r="B293" s="86"/>
      <c r="C293" s="87"/>
    </row>
    <row r="294" s="85" customFormat="1" ht="15.7" spans="1:3">
      <c r="A294" s="86"/>
      <c r="B294" s="86"/>
      <c r="C294" s="87"/>
    </row>
    <row r="295" s="85" customFormat="1" ht="15.7" spans="1:3">
      <c r="A295" s="86"/>
      <c r="B295" s="86"/>
      <c r="C295" s="87"/>
    </row>
    <row r="296" s="85" customFormat="1" ht="15.7" spans="1:3">
      <c r="A296" s="86"/>
      <c r="B296" s="86"/>
      <c r="C296" s="87"/>
    </row>
    <row r="297" s="85" customFormat="1" ht="15.7" spans="1:3">
      <c r="A297" s="86"/>
      <c r="B297" s="86"/>
      <c r="C297" s="87"/>
    </row>
    <row r="298" s="85" customFormat="1" ht="15.7" spans="1:3">
      <c r="A298" s="86"/>
      <c r="B298" s="86"/>
      <c r="C298" s="87"/>
    </row>
    <row r="299" s="85" customFormat="1" ht="15.7" spans="1:3">
      <c r="A299" s="86"/>
      <c r="B299" s="86"/>
      <c r="C299" s="87"/>
    </row>
    <row r="300" s="85" customFormat="1" ht="15.7" spans="1:3">
      <c r="A300" s="86"/>
      <c r="B300" s="86"/>
      <c r="C300" s="87"/>
    </row>
    <row r="301" s="85" customFormat="1" ht="15.7" spans="1:3">
      <c r="A301" s="86"/>
      <c r="B301" s="86"/>
      <c r="C301" s="87"/>
    </row>
    <row r="302" s="85" customFormat="1" ht="15.7" spans="1:3">
      <c r="A302" s="86"/>
      <c r="B302" s="86"/>
      <c r="C302" s="87"/>
    </row>
    <row r="303" s="85" customFormat="1" ht="15.7" spans="1:3">
      <c r="A303" s="86"/>
      <c r="B303" s="86"/>
      <c r="C303" s="87"/>
    </row>
    <row r="304" s="85" customFormat="1" ht="15.7" spans="1:3">
      <c r="A304" s="86"/>
      <c r="B304" s="86"/>
      <c r="C304" s="87"/>
    </row>
    <row r="305" s="85" customFormat="1" ht="15.7" spans="1:3">
      <c r="A305" s="86"/>
      <c r="B305" s="86"/>
      <c r="C305" s="87"/>
    </row>
    <row r="306" s="85" customFormat="1" ht="15.7" spans="1:3">
      <c r="A306" s="86"/>
      <c r="B306" s="86"/>
      <c r="C306" s="87"/>
    </row>
    <row r="307" s="85" customFormat="1" ht="15.7" spans="1:3">
      <c r="A307" s="86"/>
      <c r="B307" s="86"/>
      <c r="C307" s="87"/>
    </row>
    <row r="308" s="85" customFormat="1" ht="15.7" spans="1:3">
      <c r="A308" s="86"/>
      <c r="B308" s="86"/>
      <c r="C308" s="87"/>
    </row>
    <row r="309" s="85" customFormat="1" ht="15.7" spans="1:3">
      <c r="A309" s="86"/>
      <c r="B309" s="86"/>
      <c r="C309" s="87"/>
    </row>
    <row r="310" s="85" customFormat="1" ht="15.7" spans="1:3">
      <c r="A310" s="86"/>
      <c r="B310" s="86"/>
      <c r="C310" s="87"/>
    </row>
    <row r="311" s="85" customFormat="1" ht="15.7" spans="1:3">
      <c r="A311" s="86"/>
      <c r="B311" s="86"/>
      <c r="C311" s="87"/>
    </row>
    <row r="312" s="85" customFormat="1" ht="15.7" spans="1:3">
      <c r="A312" s="86"/>
      <c r="B312" s="86"/>
      <c r="C312" s="87"/>
    </row>
    <row r="313" s="85" customFormat="1" ht="15.7" spans="1:3">
      <c r="A313" s="86"/>
      <c r="B313" s="86"/>
      <c r="C313" s="87"/>
    </row>
    <row r="314" s="85" customFormat="1" ht="15.7" spans="1:3">
      <c r="A314" s="86"/>
      <c r="B314" s="86"/>
      <c r="C314" s="87"/>
    </row>
    <row r="315" s="85" customFormat="1" ht="15.7" spans="1:3">
      <c r="A315" s="86"/>
      <c r="B315" s="86"/>
      <c r="C315" s="87"/>
    </row>
    <row r="316" s="85" customFormat="1" ht="15.7" spans="1:3">
      <c r="A316" s="86"/>
      <c r="B316" s="86"/>
      <c r="C316" s="87"/>
    </row>
    <row r="317" s="85" customFormat="1" ht="15.7" spans="1:3">
      <c r="A317" s="86"/>
      <c r="B317" s="86"/>
      <c r="C317" s="87"/>
    </row>
    <row r="318" s="85" customFormat="1" ht="15.7" spans="1:3">
      <c r="A318" s="86"/>
      <c r="B318" s="86"/>
      <c r="C318" s="87"/>
    </row>
    <row r="319" s="85" customFormat="1" ht="15.7" spans="1:3">
      <c r="A319" s="86"/>
      <c r="B319" s="86"/>
      <c r="C319" s="87"/>
    </row>
    <row r="320" s="85" customFormat="1" ht="15.7" spans="1:3">
      <c r="A320" s="86"/>
      <c r="B320" s="86"/>
      <c r="C320" s="87"/>
    </row>
    <row r="321" s="85" customFormat="1" ht="15.7" spans="1:3">
      <c r="A321" s="86"/>
      <c r="B321" s="86"/>
      <c r="C321" s="87"/>
    </row>
    <row r="322" s="85" customFormat="1" ht="15.7" spans="1:3">
      <c r="A322" s="86"/>
      <c r="B322" s="86"/>
      <c r="C322" s="87"/>
    </row>
    <row r="323" s="85" customFormat="1" ht="15.7" spans="1:3">
      <c r="A323" s="86"/>
      <c r="B323" s="86"/>
      <c r="C323" s="87"/>
    </row>
    <row r="324" s="85" customFormat="1" ht="15.7" spans="1:3">
      <c r="A324" s="86"/>
      <c r="B324" s="86"/>
      <c r="C324" s="87"/>
    </row>
    <row r="325" s="85" customFormat="1" ht="15.7" spans="1:3">
      <c r="A325" s="86"/>
      <c r="B325" s="86"/>
      <c r="C325" s="87"/>
    </row>
    <row r="326" s="85" customFormat="1" ht="15.7" spans="1:3">
      <c r="A326" s="86"/>
      <c r="B326" s="86"/>
      <c r="C326" s="87"/>
    </row>
    <row r="327" s="85" customFormat="1" ht="15.7" spans="1:3">
      <c r="A327" s="86"/>
      <c r="B327" s="86"/>
      <c r="C327" s="87"/>
    </row>
    <row r="328" s="85" customFormat="1" ht="15.7" spans="1:3">
      <c r="A328" s="86"/>
      <c r="B328" s="86"/>
      <c r="C328" s="87"/>
    </row>
    <row r="329" s="85" customFormat="1" ht="15.7" spans="1:3">
      <c r="A329" s="86"/>
      <c r="B329" s="86"/>
      <c r="C329" s="87"/>
    </row>
    <row r="330" s="85" customFormat="1" ht="15.7" spans="1:3">
      <c r="A330" s="86"/>
      <c r="B330" s="86"/>
      <c r="C330" s="87"/>
    </row>
    <row r="331" s="85" customFormat="1" ht="15.7" spans="1:3">
      <c r="A331" s="86"/>
      <c r="B331" s="86"/>
      <c r="C331" s="87"/>
    </row>
    <row r="332" s="85" customFormat="1" ht="15.7" spans="1:3">
      <c r="A332" s="86"/>
      <c r="B332" s="86"/>
      <c r="C332" s="87"/>
    </row>
    <row r="333" s="85" customFormat="1" ht="15.7" spans="1:3">
      <c r="A333" s="86"/>
      <c r="B333" s="86"/>
      <c r="C333" s="87"/>
    </row>
    <row r="334" s="85" customFormat="1" ht="15.7" spans="1:3">
      <c r="A334" s="86"/>
      <c r="B334" s="86"/>
      <c r="C334" s="87"/>
    </row>
    <row r="335" s="85" customFormat="1" ht="15.7" spans="1:3">
      <c r="A335" s="86"/>
      <c r="B335" s="86"/>
      <c r="C335" s="87"/>
    </row>
    <row r="336" s="85" customFormat="1" ht="15.7" spans="1:3">
      <c r="A336" s="86"/>
      <c r="B336" s="86"/>
      <c r="C336" s="87"/>
    </row>
    <row r="337" s="85" customFormat="1" ht="15.7" spans="1:3">
      <c r="A337" s="86"/>
      <c r="B337" s="86"/>
      <c r="C337" s="87"/>
    </row>
    <row r="338" s="85" customFormat="1" ht="15.7" spans="1:3">
      <c r="A338" s="86"/>
      <c r="B338" s="86"/>
      <c r="C338" s="87"/>
    </row>
    <row r="339" s="85" customFormat="1" ht="15.7" spans="1:3">
      <c r="A339" s="86"/>
      <c r="B339" s="86"/>
      <c r="C339" s="87"/>
    </row>
    <row r="340" s="85" customFormat="1" ht="15.7" spans="1:3">
      <c r="A340" s="86"/>
      <c r="B340" s="86"/>
      <c r="C340" s="87"/>
    </row>
    <row r="341" s="85" customFormat="1" ht="15.7" spans="1:3">
      <c r="A341" s="86"/>
      <c r="B341" s="86"/>
      <c r="C341" s="87"/>
    </row>
    <row r="342" s="85" customFormat="1" ht="15.7" spans="1:3">
      <c r="A342" s="86"/>
      <c r="B342" s="86"/>
      <c r="C342" s="87"/>
    </row>
    <row r="343" s="85" customFormat="1" ht="15.7" spans="1:3">
      <c r="A343" s="86"/>
      <c r="B343" s="86"/>
      <c r="C343" s="87"/>
    </row>
    <row r="344" s="85" customFormat="1" ht="15.7" spans="1:3">
      <c r="A344" s="86"/>
      <c r="B344" s="86"/>
      <c r="C344" s="87"/>
    </row>
    <row r="345" s="85" customFormat="1" ht="15.7" spans="1:3">
      <c r="A345" s="86"/>
      <c r="B345" s="86"/>
      <c r="C345" s="87"/>
    </row>
    <row r="346" s="85" customFormat="1" ht="15.7" spans="1:3">
      <c r="A346" s="86"/>
      <c r="B346" s="86"/>
      <c r="C346" s="87"/>
    </row>
    <row r="347" s="85" customFormat="1" ht="15.7" spans="1:3">
      <c r="A347" s="86"/>
      <c r="B347" s="86"/>
      <c r="C347" s="87"/>
    </row>
    <row r="348" s="85" customFormat="1" ht="15.7" spans="1:3">
      <c r="A348" s="86"/>
      <c r="B348" s="86"/>
      <c r="C348" s="87"/>
    </row>
    <row r="349" s="85" customFormat="1" ht="15.7" spans="1:3">
      <c r="A349" s="86"/>
      <c r="B349" s="86"/>
      <c r="C349" s="87"/>
    </row>
    <row r="350" s="85" customFormat="1" ht="15.7" spans="1:3">
      <c r="A350" s="86"/>
      <c r="B350" s="86"/>
      <c r="C350" s="87"/>
    </row>
    <row r="351" s="85" customFormat="1" ht="15.7" spans="1:3">
      <c r="A351" s="86"/>
      <c r="B351" s="86"/>
      <c r="C351" s="87"/>
    </row>
    <row r="352" s="85" customFormat="1" ht="15.7" spans="1:3">
      <c r="A352" s="86"/>
      <c r="B352" s="86"/>
      <c r="C352" s="87"/>
    </row>
    <row r="353" s="85" customFormat="1" ht="15.7" spans="1:3">
      <c r="A353" s="86"/>
      <c r="B353" s="86"/>
      <c r="C353" s="87"/>
    </row>
    <row r="354" s="85" customFormat="1" ht="15.7" spans="1:3">
      <c r="A354" s="86"/>
      <c r="B354" s="86"/>
      <c r="C354" s="87"/>
    </row>
    <row r="355" s="85" customFormat="1" ht="15.7" spans="1:3">
      <c r="A355" s="86"/>
      <c r="B355" s="86"/>
      <c r="C355" s="87"/>
    </row>
    <row r="356" s="85" customFormat="1" ht="15.7" spans="1:3">
      <c r="A356" s="86"/>
      <c r="B356" s="86"/>
      <c r="C356" s="87"/>
    </row>
    <row r="357" s="85" customFormat="1" ht="15.7" spans="1:3">
      <c r="A357" s="86"/>
      <c r="B357" s="86"/>
      <c r="C357" s="87"/>
    </row>
    <row r="358" s="85" customFormat="1" ht="15.7" spans="1:3">
      <c r="A358" s="86"/>
      <c r="B358" s="86"/>
      <c r="C358" s="87"/>
    </row>
    <row r="359" s="85" customFormat="1" ht="15.7" spans="1:3">
      <c r="A359" s="86"/>
      <c r="B359" s="86"/>
      <c r="C359" s="87"/>
    </row>
    <row r="360" s="85" customFormat="1" ht="15.7" spans="1:3">
      <c r="A360" s="86"/>
      <c r="B360" s="86"/>
      <c r="C360" s="87"/>
    </row>
    <row r="361" s="85" customFormat="1" ht="15.7" spans="1:3">
      <c r="A361" s="86"/>
      <c r="B361" s="86"/>
      <c r="C361" s="87"/>
    </row>
    <row r="362" s="85" customFormat="1" ht="15.7" spans="1:3">
      <c r="A362" s="86"/>
      <c r="B362" s="86"/>
      <c r="C362" s="87"/>
    </row>
    <row r="363" s="85" customFormat="1" ht="15.7" spans="1:3">
      <c r="A363" s="86"/>
      <c r="B363" s="86"/>
      <c r="C363" s="87"/>
    </row>
    <row r="364" s="85" customFormat="1" ht="15.7" spans="1:3">
      <c r="A364" s="86"/>
      <c r="B364" s="86"/>
      <c r="C364" s="87"/>
    </row>
    <row r="365" s="85" customFormat="1" ht="15.7" spans="1:3">
      <c r="A365" s="86"/>
      <c r="B365" s="86"/>
      <c r="C365" s="87"/>
    </row>
    <row r="366" s="85" customFormat="1" ht="15.7" spans="1:3">
      <c r="A366" s="86"/>
      <c r="B366" s="86"/>
      <c r="C366" s="87"/>
    </row>
    <row r="367" s="85" customFormat="1" ht="15.7" spans="1:3">
      <c r="A367" s="86"/>
      <c r="B367" s="86"/>
      <c r="C367" s="87"/>
    </row>
    <row r="368" s="85" customFormat="1" ht="15.7" spans="1:3">
      <c r="A368" s="86"/>
      <c r="B368" s="86"/>
      <c r="C368" s="87"/>
    </row>
    <row r="369" s="85" customFormat="1" ht="15.7" spans="1:3">
      <c r="A369" s="86"/>
      <c r="B369" s="86"/>
      <c r="C369" s="87"/>
    </row>
    <row r="370" s="85" customFormat="1" ht="15.7" spans="1:3">
      <c r="A370" s="86"/>
      <c r="B370" s="86"/>
      <c r="C370" s="87"/>
    </row>
    <row r="371" s="85" customFormat="1" ht="15.7" spans="1:3">
      <c r="A371" s="86"/>
      <c r="B371" s="86"/>
      <c r="C371" s="87"/>
    </row>
    <row r="372" s="85" customFormat="1" ht="15.7" spans="1:3">
      <c r="A372" s="86"/>
      <c r="B372" s="86"/>
      <c r="C372" s="87"/>
    </row>
    <row r="373" s="85" customFormat="1" ht="15.7" spans="1:3">
      <c r="A373" s="86"/>
      <c r="B373" s="86"/>
      <c r="C373" s="87"/>
    </row>
    <row r="374" s="85" customFormat="1" ht="15.7" spans="1:3">
      <c r="A374" s="86"/>
      <c r="B374" s="86"/>
      <c r="C374" s="87"/>
    </row>
    <row r="375" s="85" customFormat="1" ht="15.7" spans="1:3">
      <c r="A375" s="86"/>
      <c r="B375" s="86"/>
      <c r="C375" s="87"/>
    </row>
    <row r="376" s="85" customFormat="1" ht="15.7" spans="1:3">
      <c r="A376" s="86"/>
      <c r="B376" s="86"/>
      <c r="C376" s="87"/>
    </row>
    <row r="377" s="85" customFormat="1" ht="15.7" spans="1:3">
      <c r="A377" s="86"/>
      <c r="B377" s="86"/>
      <c r="C377" s="87"/>
    </row>
    <row r="378" s="85" customFormat="1" ht="15.7" spans="1:3">
      <c r="A378" s="86"/>
      <c r="B378" s="86"/>
      <c r="C378" s="87"/>
    </row>
    <row r="379" s="85" customFormat="1" ht="15.7" spans="1:3">
      <c r="A379" s="86"/>
      <c r="B379" s="86"/>
      <c r="C379" s="87"/>
    </row>
    <row r="380" s="85" customFormat="1" ht="15.7" spans="1:3">
      <c r="A380" s="86"/>
      <c r="B380" s="86"/>
      <c r="C380" s="87"/>
    </row>
    <row r="381" s="85" customFormat="1" ht="15.7" spans="1:3">
      <c r="A381" s="86"/>
      <c r="B381" s="86"/>
      <c r="C381" s="87"/>
    </row>
    <row r="382" s="85" customFormat="1" ht="15.7" spans="1:3">
      <c r="A382" s="86"/>
      <c r="B382" s="86"/>
      <c r="C382" s="87"/>
    </row>
    <row r="383" s="85" customFormat="1" ht="15.7" spans="1:3">
      <c r="A383" s="86"/>
      <c r="B383" s="86"/>
      <c r="C383" s="87"/>
    </row>
    <row r="384" s="85" customFormat="1" ht="15.7" spans="1:3">
      <c r="A384" s="86"/>
      <c r="B384" s="86"/>
      <c r="C384" s="87"/>
    </row>
    <row r="385" s="85" customFormat="1" ht="15.7" spans="1:3">
      <c r="A385" s="86"/>
      <c r="B385" s="86"/>
      <c r="C385" s="87"/>
    </row>
    <row r="386" s="85" customFormat="1" ht="15.7" spans="1:3">
      <c r="A386" s="86"/>
      <c r="B386" s="86"/>
      <c r="C386" s="87"/>
    </row>
    <row r="387" s="85" customFormat="1" ht="15.7" spans="1:3">
      <c r="A387" s="86"/>
      <c r="B387" s="86"/>
      <c r="C387" s="87"/>
    </row>
    <row r="388" s="85" customFormat="1" ht="15.7" spans="1:3">
      <c r="A388" s="86"/>
      <c r="B388" s="86"/>
      <c r="C388" s="87"/>
    </row>
    <row r="389" s="85" customFormat="1" ht="15.7" spans="1:3">
      <c r="A389" s="86"/>
      <c r="B389" s="86"/>
      <c r="C389" s="87"/>
    </row>
    <row r="390" s="85" customFormat="1" ht="15.7" spans="1:3">
      <c r="A390" s="86"/>
      <c r="B390" s="86"/>
      <c r="C390" s="87"/>
    </row>
    <row r="391" s="85" customFormat="1" ht="15.7" spans="1:3">
      <c r="A391" s="86"/>
      <c r="B391" s="86"/>
      <c r="C391" s="87"/>
    </row>
    <row r="392" s="85" customFormat="1" ht="15.7" spans="1:3">
      <c r="A392" s="86"/>
      <c r="B392" s="86"/>
      <c r="C392" s="87"/>
    </row>
    <row r="393" s="85" customFormat="1" ht="15.7" spans="1:3">
      <c r="A393" s="86"/>
      <c r="B393" s="86"/>
      <c r="C393" s="87"/>
    </row>
    <row r="394" s="85" customFormat="1" ht="15.7" spans="1:3">
      <c r="A394" s="86"/>
      <c r="B394" s="86"/>
      <c r="C394" s="87"/>
    </row>
    <row r="395" s="85" customFormat="1" ht="15.7" spans="1:3">
      <c r="A395" s="86"/>
      <c r="B395" s="86"/>
      <c r="C395" s="87"/>
    </row>
    <row r="396" s="85" customFormat="1" ht="15.7" spans="1:3">
      <c r="A396" s="86"/>
      <c r="B396" s="86"/>
      <c r="C396" s="87"/>
    </row>
    <row r="397" s="85" customFormat="1" ht="15.7" spans="1:3">
      <c r="A397" s="86"/>
      <c r="B397" s="86"/>
      <c r="C397" s="87"/>
    </row>
    <row r="398" s="85" customFormat="1" ht="15.7" spans="1:3">
      <c r="A398" s="86"/>
      <c r="B398" s="86"/>
      <c r="C398" s="87"/>
    </row>
    <row r="399" s="85" customFormat="1" ht="15.7" spans="1:3">
      <c r="A399" s="86"/>
      <c r="B399" s="86"/>
      <c r="C399" s="87"/>
    </row>
    <row r="400" s="85" customFormat="1" ht="15.7" spans="1:3">
      <c r="A400" s="86"/>
      <c r="B400" s="86"/>
      <c r="C400" s="87"/>
    </row>
    <row r="401" s="85" customFormat="1" ht="15.7" spans="1:3">
      <c r="A401" s="86"/>
      <c r="B401" s="86"/>
      <c r="C401" s="87"/>
    </row>
    <row r="402" s="85" customFormat="1" ht="15.7" spans="1:3">
      <c r="A402" s="86"/>
      <c r="B402" s="86"/>
      <c r="C402" s="87"/>
    </row>
    <row r="403" s="85" customFormat="1" ht="15.7" spans="1:3">
      <c r="A403" s="86"/>
      <c r="B403" s="86"/>
      <c r="C403" s="87"/>
    </row>
    <row r="404" s="85" customFormat="1" ht="15.7" spans="1:3">
      <c r="A404" s="86"/>
      <c r="B404" s="86"/>
      <c r="C404" s="87"/>
    </row>
    <row r="405" s="85" customFormat="1" ht="15.7" spans="1:3">
      <c r="A405" s="86"/>
      <c r="B405" s="86"/>
      <c r="C405" s="87"/>
    </row>
    <row r="406" s="85" customFormat="1" ht="15.7" spans="1:3">
      <c r="A406" s="86"/>
      <c r="B406" s="86"/>
      <c r="C406" s="87"/>
    </row>
    <row r="407" s="85" customFormat="1" ht="15.7" spans="1:3">
      <c r="A407" s="86"/>
      <c r="B407" s="86"/>
      <c r="C407" s="87"/>
    </row>
    <row r="408" s="85" customFormat="1" ht="15.7" spans="1:3">
      <c r="A408" s="86"/>
      <c r="B408" s="86"/>
      <c r="C408" s="87"/>
    </row>
    <row r="409" s="85" customFormat="1" ht="15.7" spans="1:3">
      <c r="A409" s="86"/>
      <c r="B409" s="86"/>
      <c r="C409" s="87"/>
    </row>
    <row r="410" s="85" customFormat="1" ht="15.7" spans="1:3">
      <c r="A410" s="86"/>
      <c r="B410" s="86"/>
      <c r="C410" s="87"/>
    </row>
    <row r="411" s="85" customFormat="1" ht="15.7" spans="1:3">
      <c r="A411" s="86"/>
      <c r="B411" s="86"/>
      <c r="C411" s="87"/>
    </row>
    <row r="412" s="85" customFormat="1" ht="15.7" spans="1:3">
      <c r="A412" s="86"/>
      <c r="B412" s="86"/>
      <c r="C412" s="87"/>
    </row>
    <row r="413" s="85" customFormat="1" ht="15.7" spans="1:3">
      <c r="A413" s="86"/>
      <c r="B413" s="86"/>
      <c r="C413" s="87"/>
    </row>
    <row r="414" s="85" customFormat="1" ht="15.7" spans="1:3">
      <c r="A414" s="86"/>
      <c r="B414" s="86"/>
      <c r="C414" s="87"/>
    </row>
    <row r="415" s="85" customFormat="1" ht="15.7" spans="1:3">
      <c r="A415" s="86"/>
      <c r="B415" s="86"/>
      <c r="C415" s="87"/>
    </row>
    <row r="416" s="85" customFormat="1" ht="15.7" spans="1:3">
      <c r="A416" s="86"/>
      <c r="B416" s="86"/>
      <c r="C416" s="87"/>
    </row>
    <row r="417" s="85" customFormat="1" ht="15.7" spans="1:3">
      <c r="A417" s="86"/>
      <c r="B417" s="86"/>
      <c r="C417" s="87"/>
    </row>
    <row r="418" s="85" customFormat="1" ht="15.7" spans="1:3">
      <c r="A418" s="86"/>
      <c r="B418" s="86"/>
      <c r="C418" s="87"/>
    </row>
    <row r="419" s="85" customFormat="1" ht="15.7" spans="1:3">
      <c r="A419" s="86"/>
      <c r="B419" s="86"/>
      <c r="C419" s="87"/>
    </row>
    <row r="420" s="85" customFormat="1" ht="15.7" spans="1:3">
      <c r="A420" s="86"/>
      <c r="B420" s="86"/>
      <c r="C420" s="87"/>
    </row>
    <row r="421" s="85" customFormat="1" ht="15.7" spans="1:3">
      <c r="A421" s="86"/>
      <c r="B421" s="86"/>
      <c r="C421" s="87"/>
    </row>
    <row r="422" s="85" customFormat="1" ht="15.7" spans="1:3">
      <c r="A422" s="86"/>
      <c r="B422" s="86"/>
      <c r="C422" s="87"/>
    </row>
    <row r="423" s="85" customFormat="1" ht="15.7" spans="1:3">
      <c r="A423" s="86"/>
      <c r="B423" s="86"/>
      <c r="C423" s="87"/>
    </row>
    <row r="424" s="85" customFormat="1" ht="15.7" spans="1:3">
      <c r="A424" s="86"/>
      <c r="B424" s="86"/>
      <c r="C424" s="87"/>
    </row>
    <row r="425" s="85" customFormat="1" ht="15.7" spans="1:3">
      <c r="A425" s="86"/>
      <c r="B425" s="86"/>
      <c r="C425" s="87"/>
    </row>
    <row r="426" s="85" customFormat="1" ht="15.7" spans="1:3">
      <c r="A426" s="86"/>
      <c r="B426" s="86"/>
      <c r="C426" s="87"/>
    </row>
    <row r="427" s="85" customFormat="1" ht="15.7" spans="1:3">
      <c r="A427" s="86"/>
      <c r="B427" s="86"/>
      <c r="C427" s="87"/>
    </row>
    <row r="428" s="85" customFormat="1" ht="15.7" spans="1:3">
      <c r="A428" s="86"/>
      <c r="B428" s="86"/>
      <c r="C428" s="87"/>
    </row>
    <row r="429" s="85" customFormat="1" ht="15.7" spans="1:3">
      <c r="A429" s="86"/>
      <c r="B429" s="86"/>
      <c r="C429" s="87"/>
    </row>
    <row r="430" s="85" customFormat="1" ht="15.7" spans="1:3">
      <c r="A430" s="86"/>
      <c r="B430" s="86"/>
      <c r="C430" s="87"/>
    </row>
    <row r="431" s="85" customFormat="1" ht="15.7" spans="1:3">
      <c r="A431" s="86"/>
      <c r="B431" s="86"/>
      <c r="C431" s="87"/>
    </row>
    <row r="432" s="85" customFormat="1" ht="15.7" spans="1:3">
      <c r="A432" s="86"/>
      <c r="B432" s="86"/>
      <c r="C432" s="87"/>
    </row>
    <row r="433" s="85" customFormat="1" ht="15.7" spans="1:3">
      <c r="A433" s="86"/>
      <c r="B433" s="86"/>
      <c r="C433" s="87"/>
    </row>
    <row r="434" s="85" customFormat="1" ht="15.7" spans="1:3">
      <c r="A434" s="86"/>
      <c r="B434" s="86"/>
      <c r="C434" s="87"/>
    </row>
    <row r="435" s="85" customFormat="1" ht="15.7" spans="1:3">
      <c r="A435" s="86"/>
      <c r="B435" s="86"/>
      <c r="C435" s="87"/>
    </row>
    <row r="436" s="85" customFormat="1" ht="15.7" spans="1:3">
      <c r="A436" s="86"/>
      <c r="B436" s="86"/>
      <c r="C436" s="87"/>
    </row>
    <row r="437" s="85" customFormat="1" ht="15.7" spans="1:3">
      <c r="A437" s="86"/>
      <c r="B437" s="86"/>
      <c r="C437" s="87"/>
    </row>
    <row r="438" s="85" customFormat="1" ht="15.7" spans="1:3">
      <c r="A438" s="86"/>
      <c r="B438" s="86"/>
      <c r="C438" s="87"/>
    </row>
    <row r="439" s="85" customFormat="1" ht="15.7" spans="1:3">
      <c r="A439" s="86"/>
      <c r="B439" s="86"/>
      <c r="C439" s="87"/>
    </row>
    <row r="440" s="85" customFormat="1" ht="15.7" spans="1:3">
      <c r="A440" s="86"/>
      <c r="B440" s="86"/>
      <c r="C440" s="87"/>
    </row>
    <row r="441" s="85" customFormat="1" ht="15.7" spans="1:3">
      <c r="A441" s="86"/>
      <c r="B441" s="86"/>
      <c r="C441" s="87"/>
    </row>
    <row r="442" s="85" customFormat="1" ht="15.7" spans="1:3">
      <c r="A442" s="86"/>
      <c r="B442" s="86"/>
      <c r="C442" s="87"/>
    </row>
    <row r="443" s="85" customFormat="1" ht="15.7" spans="1:3">
      <c r="A443" s="86"/>
      <c r="B443" s="86"/>
      <c r="C443" s="87"/>
    </row>
    <row r="444" s="85" customFormat="1" ht="15.7" spans="1:3">
      <c r="A444" s="86"/>
      <c r="B444" s="86"/>
      <c r="C444" s="87"/>
    </row>
    <row r="445" s="85" customFormat="1" ht="15.7" spans="1:3">
      <c r="A445" s="86"/>
      <c r="B445" s="86"/>
      <c r="C445" s="87"/>
    </row>
    <row r="446" s="85" customFormat="1" ht="15.7" spans="1:3">
      <c r="A446" s="86"/>
      <c r="B446" s="86"/>
      <c r="C446" s="87"/>
    </row>
    <row r="447" s="85" customFormat="1" ht="15.7" spans="1:3">
      <c r="A447" s="86"/>
      <c r="B447" s="86"/>
      <c r="C447" s="87"/>
    </row>
    <row r="448" s="85" customFormat="1" ht="15.7" spans="1:3">
      <c r="A448" s="86"/>
      <c r="B448" s="86"/>
      <c r="C448" s="87"/>
    </row>
    <row r="449" s="85" customFormat="1" ht="15.7" spans="1:3">
      <c r="A449" s="86"/>
      <c r="B449" s="86"/>
      <c r="C449" s="87"/>
    </row>
    <row r="450" s="85" customFormat="1" ht="15.7" spans="1:3">
      <c r="A450" s="86"/>
      <c r="B450" s="86"/>
      <c r="C450" s="87"/>
    </row>
    <row r="451" s="85" customFormat="1" ht="15.7" spans="1:3">
      <c r="A451" s="86"/>
      <c r="B451" s="86"/>
      <c r="C451" s="87"/>
    </row>
    <row r="452" s="85" customFormat="1" ht="15.7" spans="1:3">
      <c r="A452" s="86"/>
      <c r="B452" s="86"/>
      <c r="C452" s="87"/>
    </row>
    <row r="453" s="85" customFormat="1" ht="15.7" spans="1:3">
      <c r="A453" s="86"/>
      <c r="B453" s="86"/>
      <c r="C453" s="87"/>
    </row>
    <row r="454" s="85" customFormat="1" ht="15.7" spans="1:3">
      <c r="A454" s="86"/>
      <c r="B454" s="86"/>
      <c r="C454" s="87"/>
    </row>
    <row r="455" s="85" customFormat="1" ht="15.7" spans="1:3">
      <c r="A455" s="86"/>
      <c r="B455" s="86"/>
      <c r="C455" s="87"/>
    </row>
    <row r="456" s="85" customFormat="1" ht="15.7" spans="1:3">
      <c r="A456" s="86"/>
      <c r="B456" s="86"/>
      <c r="C456" s="87"/>
    </row>
    <row r="457" s="85" customFormat="1" ht="15.7" spans="1:3">
      <c r="A457" s="86"/>
      <c r="B457" s="86"/>
      <c r="C457" s="87"/>
    </row>
    <row r="458" s="85" customFormat="1" ht="15.7" spans="1:3">
      <c r="A458" s="86"/>
      <c r="B458" s="86"/>
      <c r="C458" s="87"/>
    </row>
    <row r="459" s="85" customFormat="1" ht="15.7" spans="1:3">
      <c r="A459" s="86"/>
      <c r="B459" s="86"/>
      <c r="C459" s="87"/>
    </row>
    <row r="460" s="85" customFormat="1" ht="15.7" spans="1:3">
      <c r="A460" s="86"/>
      <c r="B460" s="86"/>
      <c r="C460" s="87"/>
    </row>
    <row r="461" s="85" customFormat="1" ht="15.7" spans="1:3">
      <c r="A461" s="86"/>
      <c r="B461" s="86"/>
      <c r="C461" s="87"/>
    </row>
    <row r="462" s="85" customFormat="1" ht="15.7" spans="1:3">
      <c r="A462" s="86"/>
      <c r="B462" s="86"/>
      <c r="C462" s="87"/>
    </row>
    <row r="463" s="85" customFormat="1" ht="15.7" spans="1:3">
      <c r="A463" s="86"/>
      <c r="B463" s="86"/>
      <c r="C463" s="87"/>
    </row>
    <row r="464" s="85" customFormat="1" ht="15.7" spans="1:3">
      <c r="A464" s="86"/>
      <c r="B464" s="86"/>
      <c r="C464" s="87"/>
    </row>
    <row r="465" s="85" customFormat="1" ht="15.7" spans="1:3">
      <c r="A465" s="86"/>
      <c r="B465" s="86"/>
      <c r="C465" s="87"/>
    </row>
    <row r="466" s="85" customFormat="1" ht="15.7" spans="1:3">
      <c r="A466" s="86"/>
      <c r="B466" s="86"/>
      <c r="C466" s="87"/>
    </row>
    <row r="467" s="85" customFormat="1" ht="15.7" spans="1:3">
      <c r="A467" s="86"/>
      <c r="B467" s="86"/>
      <c r="C467" s="87"/>
    </row>
    <row r="468" s="85" customFormat="1" ht="15.7" spans="1:3">
      <c r="A468" s="86"/>
      <c r="B468" s="86"/>
      <c r="C468" s="87"/>
    </row>
    <row r="469" s="85" customFormat="1" ht="15.7" spans="1:3">
      <c r="A469" s="86"/>
      <c r="B469" s="86"/>
      <c r="C469" s="87"/>
    </row>
    <row r="470" s="85" customFormat="1" ht="15.7" spans="1:3">
      <c r="A470" s="86"/>
      <c r="B470" s="86"/>
      <c r="C470" s="87"/>
    </row>
    <row r="471" s="85" customFormat="1" ht="15.7" spans="1:3">
      <c r="A471" s="86"/>
      <c r="B471" s="86"/>
      <c r="C471" s="87"/>
    </row>
    <row r="472" s="85" customFormat="1" ht="15.7" spans="1:3">
      <c r="A472" s="86"/>
      <c r="B472" s="86"/>
      <c r="C472" s="87"/>
    </row>
    <row r="473" s="85" customFormat="1" ht="15.7" spans="1:3">
      <c r="A473" s="86"/>
      <c r="B473" s="86"/>
      <c r="C473" s="87"/>
    </row>
    <row r="474" s="85" customFormat="1" ht="15.7" spans="1:3">
      <c r="A474" s="86"/>
      <c r="B474" s="86"/>
      <c r="C474" s="87"/>
    </row>
    <row r="475" s="85" customFormat="1" ht="15.7" spans="1:3">
      <c r="A475" s="86"/>
      <c r="B475" s="86"/>
      <c r="C475" s="87"/>
    </row>
    <row r="476" s="85" customFormat="1" ht="15.7" spans="1:3">
      <c r="A476" s="86"/>
      <c r="B476" s="86"/>
      <c r="C476" s="87"/>
    </row>
    <row r="477" s="85" customFormat="1" ht="15.7" spans="1:3">
      <c r="A477" s="86"/>
      <c r="B477" s="86"/>
      <c r="C477" s="87"/>
    </row>
    <row r="478" s="85" customFormat="1" ht="15.7" spans="1:3">
      <c r="A478" s="86"/>
      <c r="B478" s="86"/>
      <c r="C478" s="87"/>
    </row>
    <row r="479" s="85" customFormat="1" ht="15.7" spans="1:3">
      <c r="A479" s="86"/>
      <c r="B479" s="86"/>
      <c r="C479" s="87"/>
    </row>
    <row r="480" s="85" customFormat="1" ht="15.7" spans="1:3">
      <c r="A480" s="86"/>
      <c r="B480" s="86"/>
      <c r="C480" s="87"/>
    </row>
    <row r="481" s="85" customFormat="1" ht="15.7" spans="1:3">
      <c r="A481" s="86"/>
      <c r="B481" s="86"/>
      <c r="C481" s="87"/>
    </row>
    <row r="482" s="85" customFormat="1" ht="15.7" spans="1:3">
      <c r="A482" s="86"/>
      <c r="B482" s="86"/>
      <c r="C482" s="87"/>
    </row>
    <row r="483" s="85" customFormat="1" ht="15.7" spans="1:3">
      <c r="A483" s="86"/>
      <c r="B483" s="86"/>
      <c r="C483" s="87"/>
    </row>
    <row r="484" s="85" customFormat="1" ht="15.7" spans="1:3">
      <c r="A484" s="86"/>
      <c r="B484" s="86"/>
      <c r="C484" s="87"/>
    </row>
    <row r="485" s="85" customFormat="1" ht="15.7" spans="1:3">
      <c r="A485" s="86"/>
      <c r="B485" s="86"/>
      <c r="C485" s="87"/>
    </row>
    <row r="486" s="85" customFormat="1" ht="15.7" spans="1:3">
      <c r="A486" s="86"/>
      <c r="B486" s="86"/>
      <c r="C486" s="87"/>
    </row>
    <row r="487" s="85" customFormat="1" ht="15.7" spans="1:3">
      <c r="A487" s="86"/>
      <c r="B487" s="86"/>
      <c r="C487" s="87"/>
    </row>
    <row r="488" s="85" customFormat="1" ht="15.7" spans="1:3">
      <c r="A488" s="86"/>
      <c r="B488" s="86"/>
      <c r="C488" s="87"/>
    </row>
    <row r="489" s="85" customFormat="1" ht="15.7" spans="1:3">
      <c r="A489" s="86"/>
      <c r="B489" s="86"/>
      <c r="C489" s="87"/>
    </row>
    <row r="490" s="85" customFormat="1" ht="15.7" spans="1:3">
      <c r="A490" s="86"/>
      <c r="B490" s="86"/>
      <c r="C490" s="87"/>
    </row>
    <row r="491" s="85" customFormat="1" ht="15.7" spans="1:3">
      <c r="A491" s="86"/>
      <c r="B491" s="86"/>
      <c r="C491" s="87"/>
    </row>
    <row r="492" s="85" customFormat="1" ht="15.7" spans="1:3">
      <c r="A492" s="86"/>
      <c r="B492" s="86"/>
      <c r="C492" s="87"/>
    </row>
    <row r="493" s="85" customFormat="1" ht="15.7" spans="1:3">
      <c r="A493" s="86"/>
      <c r="B493" s="86"/>
      <c r="C493" s="87"/>
    </row>
    <row r="494" s="85" customFormat="1" ht="15.7" spans="1:3">
      <c r="A494" s="86"/>
      <c r="B494" s="86"/>
      <c r="C494" s="87"/>
    </row>
    <row r="495" s="85" customFormat="1" ht="15.7" spans="1:3">
      <c r="A495" s="86"/>
      <c r="B495" s="86"/>
      <c r="C495" s="87"/>
    </row>
    <row r="496" s="85" customFormat="1" ht="15.7" spans="1:3">
      <c r="A496" s="86"/>
      <c r="B496" s="86"/>
      <c r="C496" s="87"/>
    </row>
    <row r="497" s="85" customFormat="1" ht="15.7" spans="1:3">
      <c r="A497" s="86"/>
      <c r="B497" s="86"/>
      <c r="C497" s="87"/>
    </row>
    <row r="498" s="85" customFormat="1" ht="15.7" spans="1:3">
      <c r="A498" s="86"/>
      <c r="B498" s="86"/>
      <c r="C498" s="87"/>
    </row>
    <row r="499" s="85" customFormat="1" ht="15.7" spans="1:3">
      <c r="A499" s="86"/>
      <c r="B499" s="86"/>
      <c r="C499" s="87"/>
    </row>
    <row r="500" s="85" customFormat="1" ht="15.7" spans="1:3">
      <c r="A500" s="86"/>
      <c r="B500" s="86"/>
      <c r="C500" s="87"/>
    </row>
    <row r="501" s="85" customFormat="1" ht="15.7" spans="1:3">
      <c r="A501" s="86"/>
      <c r="B501" s="86"/>
      <c r="C501" s="87"/>
    </row>
    <row r="502" s="85" customFormat="1" ht="15.7" spans="1:3">
      <c r="A502" s="86"/>
      <c r="B502" s="86"/>
      <c r="C502" s="87"/>
    </row>
    <row r="503" s="85" customFormat="1" ht="15.7" spans="1:3">
      <c r="A503" s="86"/>
      <c r="B503" s="86"/>
      <c r="C503" s="87"/>
    </row>
    <row r="504" s="85" customFormat="1" ht="15.7" spans="1:3">
      <c r="A504" s="86"/>
      <c r="B504" s="86"/>
      <c r="C504" s="87"/>
    </row>
    <row r="505" s="85" customFormat="1" ht="15.7" spans="1:3">
      <c r="A505" s="86"/>
      <c r="B505" s="86"/>
      <c r="C505" s="87"/>
    </row>
    <row r="506" s="85" customFormat="1" ht="15.7" spans="1:3">
      <c r="A506" s="86"/>
      <c r="B506" s="86"/>
      <c r="C506" s="87"/>
    </row>
    <row r="507" s="85" customFormat="1" ht="15.7" spans="1:3">
      <c r="A507" s="86"/>
      <c r="B507" s="86"/>
      <c r="C507" s="87"/>
    </row>
    <row r="508" s="85" customFormat="1" ht="15.7" spans="1:3">
      <c r="A508" s="86"/>
      <c r="B508" s="86"/>
      <c r="C508" s="87"/>
    </row>
    <row r="509" s="85" customFormat="1" ht="15.7" spans="1:3">
      <c r="A509" s="86"/>
      <c r="B509" s="86"/>
      <c r="C509" s="87"/>
    </row>
    <row r="510" s="85" customFormat="1" ht="15.7" spans="1:3">
      <c r="A510" s="86"/>
      <c r="B510" s="86"/>
      <c r="C510" s="87"/>
    </row>
    <row r="511" s="85" customFormat="1" ht="15.7" spans="1:3">
      <c r="A511" s="86"/>
      <c r="B511" s="86"/>
      <c r="C511" s="87"/>
    </row>
    <row r="512" s="85" customFormat="1" ht="15.7" spans="1:3">
      <c r="A512" s="86"/>
      <c r="B512" s="86"/>
      <c r="C512" s="87"/>
    </row>
    <row r="513" s="85" customFormat="1" ht="15.7" spans="1:3">
      <c r="A513" s="86"/>
      <c r="B513" s="86"/>
      <c r="C513" s="87"/>
    </row>
    <row r="514" s="85" customFormat="1" ht="15.7" spans="1:3">
      <c r="A514" s="86"/>
      <c r="B514" s="86"/>
      <c r="C514" s="87"/>
    </row>
    <row r="515" s="85" customFormat="1" ht="15.7" spans="1:3">
      <c r="A515" s="86"/>
      <c r="B515" s="86"/>
      <c r="C515" s="87"/>
    </row>
    <row r="516" s="85" customFormat="1" ht="15.7" spans="1:3">
      <c r="A516" s="86"/>
      <c r="B516" s="86"/>
      <c r="C516" s="87"/>
    </row>
    <row r="517" s="85" customFormat="1" ht="15.7" spans="1:3">
      <c r="A517" s="86"/>
      <c r="B517" s="86"/>
      <c r="C517" s="87"/>
    </row>
    <row r="518" s="85" customFormat="1" ht="15.7" spans="1:3">
      <c r="A518" s="86"/>
      <c r="B518" s="86"/>
      <c r="C518" s="87"/>
    </row>
    <row r="519" s="85" customFormat="1" ht="15.7" spans="1:3">
      <c r="A519" s="86"/>
      <c r="B519" s="86"/>
      <c r="C519" s="87"/>
    </row>
    <row r="520" s="85" customFormat="1" ht="15.7" spans="1:3">
      <c r="A520" s="86"/>
      <c r="B520" s="86"/>
      <c r="C520" s="87"/>
    </row>
    <row r="521" s="85" customFormat="1" ht="15.7" spans="1:3">
      <c r="A521" s="86"/>
      <c r="B521" s="86"/>
      <c r="C521" s="87"/>
    </row>
    <row r="522" s="85" customFormat="1" ht="15.7" spans="1:3">
      <c r="A522" s="86"/>
      <c r="B522" s="86"/>
      <c r="C522" s="87"/>
    </row>
    <row r="523" s="85" customFormat="1" ht="15.7" spans="1:3">
      <c r="A523" s="86"/>
      <c r="B523" s="86"/>
      <c r="C523" s="87"/>
    </row>
    <row r="524" s="85" customFormat="1" ht="15.7" spans="1:3">
      <c r="A524" s="86"/>
      <c r="B524" s="86"/>
      <c r="C524" s="87"/>
    </row>
    <row r="525" s="85" customFormat="1" ht="15.7" spans="1:3">
      <c r="A525" s="86"/>
      <c r="B525" s="86"/>
      <c r="C525" s="87"/>
    </row>
    <row r="526" s="85" customFormat="1" ht="15.7" spans="1:3">
      <c r="A526" s="86"/>
      <c r="B526" s="86"/>
      <c r="C526" s="87"/>
    </row>
    <row r="527" s="85" customFormat="1" ht="15.7" spans="1:3">
      <c r="A527" s="86"/>
      <c r="B527" s="86"/>
      <c r="C527" s="87"/>
    </row>
    <row r="528" s="85" customFormat="1" ht="15.7" spans="1:3">
      <c r="A528" s="86"/>
      <c r="B528" s="86"/>
      <c r="C528" s="87"/>
    </row>
    <row r="529" s="85" customFormat="1" ht="15.7" spans="1:3">
      <c r="A529" s="86"/>
      <c r="B529" s="86"/>
      <c r="C529" s="87"/>
    </row>
    <row r="530" s="85" customFormat="1" ht="15.7" spans="1:3">
      <c r="A530" s="86"/>
      <c r="B530" s="86"/>
      <c r="C530" s="87"/>
    </row>
    <row r="531" s="85" customFormat="1" ht="15.7" spans="1:3">
      <c r="A531" s="86"/>
      <c r="B531" s="86"/>
      <c r="C531" s="87"/>
    </row>
    <row r="532" s="85" customFormat="1" ht="15.7" spans="1:3">
      <c r="A532" s="86"/>
      <c r="B532" s="86"/>
      <c r="C532" s="87"/>
    </row>
    <row r="533" s="85" customFormat="1" ht="15.7" spans="1:3">
      <c r="A533" s="86"/>
      <c r="B533" s="86"/>
      <c r="C533" s="87"/>
    </row>
    <row r="534" s="85" customFormat="1" ht="15.7" spans="1:3">
      <c r="A534" s="86"/>
      <c r="B534" s="86"/>
      <c r="C534" s="87"/>
    </row>
    <row r="535" s="85" customFormat="1" ht="15.7" spans="1:3">
      <c r="A535" s="86"/>
      <c r="B535" s="86"/>
      <c r="C535" s="87"/>
    </row>
    <row r="536" s="85" customFormat="1" ht="15.7" spans="1:3">
      <c r="A536" s="86"/>
      <c r="B536" s="86"/>
      <c r="C536" s="87"/>
    </row>
    <row r="537" s="85" customFormat="1" ht="15.7" spans="1:3">
      <c r="A537" s="86"/>
      <c r="B537" s="86"/>
      <c r="C537" s="87"/>
    </row>
    <row r="538" s="85" customFormat="1" ht="15.7" spans="1:3">
      <c r="A538" s="86"/>
      <c r="B538" s="86"/>
      <c r="C538" s="87"/>
    </row>
    <row r="539" s="85" customFormat="1" ht="15.7" spans="1:3">
      <c r="A539" s="86"/>
      <c r="B539" s="86"/>
      <c r="C539" s="87"/>
    </row>
    <row r="540" s="85" customFormat="1" ht="15.7" spans="1:3">
      <c r="A540" s="86"/>
      <c r="B540" s="86"/>
      <c r="C540" s="87"/>
    </row>
    <row r="541" s="85" customFormat="1" ht="15.7" spans="1:3">
      <c r="A541" s="86"/>
      <c r="B541" s="86"/>
      <c r="C541" s="87"/>
    </row>
    <row r="542" s="85" customFormat="1" ht="15.7" spans="1:3">
      <c r="A542" s="86"/>
      <c r="B542" s="86"/>
      <c r="C542" s="87"/>
    </row>
    <row r="543" s="85" customFormat="1" ht="15.7" spans="1:3">
      <c r="A543" s="86"/>
      <c r="B543" s="86"/>
      <c r="C543" s="87"/>
    </row>
    <row r="544" s="85" customFormat="1" ht="15.7" spans="1:3">
      <c r="A544" s="86"/>
      <c r="B544" s="86"/>
      <c r="C544" s="87"/>
    </row>
    <row r="545" s="85" customFormat="1" ht="15.7" spans="1:3">
      <c r="A545" s="86"/>
      <c r="B545" s="86"/>
      <c r="C545" s="87"/>
    </row>
    <row r="546" s="85" customFormat="1" ht="15.7" spans="1:3">
      <c r="A546" s="86"/>
      <c r="B546" s="86"/>
      <c r="C546" s="87"/>
    </row>
    <row r="547" s="85" customFormat="1" ht="15.7" spans="1:3">
      <c r="A547" s="86"/>
      <c r="B547" s="86"/>
      <c r="C547" s="87"/>
    </row>
    <row r="548" s="85" customFormat="1" ht="15.7" spans="1:3">
      <c r="A548" s="86"/>
      <c r="B548" s="86"/>
      <c r="C548" s="87"/>
    </row>
    <row r="549" s="85" customFormat="1" ht="15.7" spans="1:3">
      <c r="A549" s="86"/>
      <c r="B549" s="86"/>
      <c r="C549" s="87"/>
    </row>
    <row r="550" s="85" customFormat="1" ht="15.7" spans="1:3">
      <c r="A550" s="86"/>
      <c r="B550" s="86"/>
      <c r="C550" s="87"/>
    </row>
    <row r="551" s="85" customFormat="1" ht="15.7" spans="1:3">
      <c r="A551" s="86"/>
      <c r="B551" s="86"/>
      <c r="C551" s="87"/>
    </row>
    <row r="552" s="85" customFormat="1" ht="15.7" spans="1:3">
      <c r="A552" s="86"/>
      <c r="B552" s="86"/>
      <c r="C552" s="87"/>
    </row>
    <row r="553" s="85" customFormat="1" ht="15.7" spans="1:3">
      <c r="A553" s="86"/>
      <c r="B553" s="86"/>
      <c r="C553" s="87"/>
    </row>
    <row r="554" s="85" customFormat="1" ht="15.7" spans="1:3">
      <c r="A554" s="86"/>
      <c r="B554" s="86"/>
      <c r="C554" s="87"/>
    </row>
    <row r="555" s="85" customFormat="1" ht="15.7" spans="1:3">
      <c r="A555" s="86"/>
      <c r="B555" s="86"/>
      <c r="C555" s="87"/>
    </row>
    <row r="556" s="85" customFormat="1" ht="15.7" spans="1:3">
      <c r="A556" s="86"/>
      <c r="B556" s="86"/>
      <c r="C556" s="87"/>
    </row>
    <row r="557" s="85" customFormat="1" ht="15.7" spans="1:3">
      <c r="A557" s="86"/>
      <c r="B557" s="86"/>
      <c r="C557" s="87"/>
    </row>
    <row r="558" s="85" customFormat="1" ht="15.7" spans="1:3">
      <c r="A558" s="86"/>
      <c r="B558" s="86"/>
      <c r="C558" s="87"/>
    </row>
    <row r="559" s="85" customFormat="1" ht="15.7" spans="1:3">
      <c r="A559" s="86"/>
      <c r="B559" s="86"/>
      <c r="C559" s="87"/>
    </row>
    <row r="560" s="85" customFormat="1" ht="15.7" spans="1:3">
      <c r="A560" s="86"/>
      <c r="B560" s="86"/>
      <c r="C560" s="87"/>
    </row>
    <row r="561" s="85" customFormat="1" ht="15.7" spans="1:3">
      <c r="A561" s="86"/>
      <c r="B561" s="86"/>
      <c r="C561" s="87"/>
    </row>
    <row r="562" s="85" customFormat="1" ht="15.7" spans="1:3">
      <c r="A562" s="86"/>
      <c r="B562" s="86"/>
      <c r="C562" s="87"/>
    </row>
    <row r="563" s="85" customFormat="1" ht="15.7" spans="1:3">
      <c r="A563" s="86"/>
      <c r="B563" s="86"/>
      <c r="C563" s="87"/>
    </row>
    <row r="564" s="85" customFormat="1" ht="15.7" spans="1:3">
      <c r="A564" s="86"/>
      <c r="B564" s="86"/>
      <c r="C564" s="87"/>
    </row>
    <row r="565" s="85" customFormat="1" ht="15.7" spans="1:3">
      <c r="A565" s="86"/>
      <c r="B565" s="86"/>
      <c r="C565" s="87"/>
    </row>
    <row r="566" s="85" customFormat="1" ht="15.7" spans="1:3">
      <c r="A566" s="86"/>
      <c r="B566" s="86"/>
      <c r="C566" s="87"/>
    </row>
    <row r="567" s="85" customFormat="1" ht="15.7" spans="1:3">
      <c r="A567" s="86"/>
      <c r="B567" s="86"/>
      <c r="C567" s="87"/>
    </row>
    <row r="568" s="85" customFormat="1" ht="15.7" spans="1:3">
      <c r="A568" s="86"/>
      <c r="B568" s="86"/>
      <c r="C568" s="87"/>
    </row>
    <row r="569" s="85" customFormat="1" ht="15.7" spans="1:3">
      <c r="A569" s="86"/>
      <c r="B569" s="86"/>
      <c r="C569" s="87"/>
    </row>
    <row r="570" s="85" customFormat="1" ht="15.7" spans="1:3">
      <c r="A570" s="86"/>
      <c r="B570" s="86"/>
      <c r="C570" s="87"/>
    </row>
    <row r="571" s="85" customFormat="1" ht="15.7" spans="1:3">
      <c r="A571" s="86"/>
      <c r="B571" s="86"/>
      <c r="C571" s="87"/>
    </row>
    <row r="572" s="85" customFormat="1" ht="15.7" spans="1:3">
      <c r="A572" s="86"/>
      <c r="B572" s="86"/>
      <c r="C572" s="87"/>
    </row>
    <row r="573" s="85" customFormat="1" ht="15.7" spans="1:3">
      <c r="A573" s="86"/>
      <c r="B573" s="86"/>
      <c r="C573" s="87"/>
    </row>
    <row r="574" s="85" customFormat="1" ht="15.7" spans="1:3">
      <c r="A574" s="86"/>
      <c r="B574" s="86"/>
      <c r="C574" s="87"/>
    </row>
    <row r="575" s="85" customFormat="1" ht="15.7" spans="1:3">
      <c r="A575" s="86"/>
      <c r="B575" s="86"/>
      <c r="C575" s="87"/>
    </row>
    <row r="576" s="85" customFormat="1" ht="15.7" spans="1:3">
      <c r="A576" s="86"/>
      <c r="B576" s="86"/>
      <c r="C576" s="87"/>
    </row>
    <row r="577" s="85" customFormat="1" ht="15.7" spans="1:3">
      <c r="A577" s="86"/>
      <c r="B577" s="86"/>
      <c r="C577" s="87"/>
    </row>
    <row r="578" s="85" customFormat="1" ht="15.7" spans="1:3">
      <c r="A578" s="86"/>
      <c r="B578" s="86"/>
      <c r="C578" s="87"/>
    </row>
    <row r="579" s="85" customFormat="1" ht="15.7" spans="1:3">
      <c r="A579" s="86"/>
      <c r="B579" s="86"/>
      <c r="C579" s="87"/>
    </row>
    <row r="580" s="85" customFormat="1" ht="15.7" spans="1:3">
      <c r="A580" s="86"/>
      <c r="B580" s="86"/>
      <c r="C580" s="87"/>
    </row>
    <row r="581" s="85" customFormat="1" ht="15.7" spans="1:3">
      <c r="A581" s="86"/>
      <c r="B581" s="86"/>
      <c r="C581" s="87"/>
    </row>
    <row r="582" s="85" customFormat="1" ht="15.7" spans="1:3">
      <c r="A582" s="86"/>
      <c r="B582" s="86"/>
      <c r="C582" s="87"/>
    </row>
    <row r="583" s="85" customFormat="1" ht="15.7" spans="1:3">
      <c r="A583" s="86"/>
      <c r="B583" s="86"/>
      <c r="C583" s="87"/>
    </row>
    <row r="584" s="85" customFormat="1" ht="15.7" spans="1:3">
      <c r="A584" s="86"/>
      <c r="B584" s="86"/>
      <c r="C584" s="87"/>
    </row>
    <row r="585" s="85" customFormat="1" ht="15.7" spans="1:3">
      <c r="A585" s="86"/>
      <c r="B585" s="86"/>
      <c r="C585" s="87"/>
    </row>
    <row r="586" s="85" customFormat="1" ht="15.7" spans="1:3">
      <c r="A586" s="86"/>
      <c r="B586" s="86"/>
      <c r="C586" s="87"/>
    </row>
    <row r="587" s="85" customFormat="1" ht="15.7" spans="1:3">
      <c r="A587" s="86"/>
      <c r="B587" s="86"/>
      <c r="C587" s="87"/>
    </row>
    <row r="588" s="85" customFormat="1" ht="15.7" spans="1:3">
      <c r="A588" s="86"/>
      <c r="B588" s="86"/>
      <c r="C588" s="87"/>
    </row>
    <row r="589" s="85" customFormat="1" ht="15.7" spans="1:3">
      <c r="A589" s="86"/>
      <c r="B589" s="86"/>
      <c r="C589" s="87"/>
    </row>
    <row r="590" s="85" customFormat="1" ht="15.7" spans="1:3">
      <c r="A590" s="86"/>
      <c r="B590" s="86"/>
      <c r="C590" s="87"/>
    </row>
    <row r="591" s="85" customFormat="1" ht="15.7" spans="1:3">
      <c r="A591" s="86"/>
      <c r="B591" s="86"/>
      <c r="C591" s="87"/>
    </row>
    <row r="592" s="85" customFormat="1" ht="15.7" spans="1:3">
      <c r="A592" s="86"/>
      <c r="B592" s="86"/>
      <c r="C592" s="87"/>
    </row>
    <row r="593" s="85" customFormat="1" ht="15.7" spans="1:3">
      <c r="A593" s="86"/>
      <c r="B593" s="86"/>
      <c r="C593" s="87"/>
    </row>
    <row r="594" s="85" customFormat="1" ht="15.7" spans="1:3">
      <c r="A594" s="86"/>
      <c r="B594" s="86"/>
      <c r="C594" s="87"/>
    </row>
    <row r="595" s="85" customFormat="1" ht="15.7" spans="1:3">
      <c r="A595" s="86"/>
      <c r="B595" s="86"/>
      <c r="C595" s="87"/>
    </row>
    <row r="596" s="85" customFormat="1" ht="15.7" spans="1:3">
      <c r="A596" s="86"/>
      <c r="B596" s="86"/>
      <c r="C596" s="87"/>
    </row>
    <row r="597" s="85" customFormat="1" ht="15.7" spans="1:3">
      <c r="A597" s="86"/>
      <c r="B597" s="86"/>
      <c r="C597" s="87"/>
    </row>
    <row r="598" s="85" customFormat="1" ht="15.7" spans="1:3">
      <c r="A598" s="86"/>
      <c r="B598" s="86"/>
      <c r="C598" s="87"/>
    </row>
    <row r="599" s="85" customFormat="1" ht="15.7" spans="1:3">
      <c r="A599" s="86"/>
      <c r="B599" s="86"/>
      <c r="C599" s="87"/>
    </row>
    <row r="600" s="85" customFormat="1" ht="15.7" spans="1:3">
      <c r="A600" s="86"/>
      <c r="B600" s="86"/>
      <c r="C600" s="87"/>
    </row>
    <row r="601" s="85" customFormat="1" ht="15.7" spans="1:3">
      <c r="A601" s="86"/>
      <c r="B601" s="86"/>
      <c r="C601" s="87"/>
    </row>
    <row r="602" s="85" customFormat="1" ht="15.7" spans="1:3">
      <c r="A602" s="86"/>
      <c r="B602" s="86"/>
      <c r="C602" s="87"/>
    </row>
    <row r="603" s="85" customFormat="1" ht="15.7" spans="1:3">
      <c r="A603" s="86"/>
      <c r="B603" s="86"/>
      <c r="C603" s="87"/>
    </row>
    <row r="604" s="85" customFormat="1" ht="15.7" spans="1:3">
      <c r="A604" s="86"/>
      <c r="B604" s="86"/>
      <c r="C604" s="87"/>
    </row>
    <row r="605" s="85" customFormat="1" ht="15.7" spans="1:3">
      <c r="A605" s="86"/>
      <c r="B605" s="86"/>
      <c r="C605" s="87"/>
    </row>
    <row r="606" s="85" customFormat="1" ht="15.7" spans="1:3">
      <c r="A606" s="86"/>
      <c r="B606" s="86"/>
      <c r="C606" s="87"/>
    </row>
    <row r="607" s="85" customFormat="1" ht="15.7" spans="1:3">
      <c r="A607" s="86"/>
      <c r="B607" s="86"/>
      <c r="C607" s="87"/>
    </row>
    <row r="608" s="85" customFormat="1" ht="15.7" spans="1:3">
      <c r="A608" s="86"/>
      <c r="B608" s="86"/>
      <c r="C608" s="87"/>
    </row>
    <row r="609" s="85" customFormat="1" ht="15.7" spans="1:3">
      <c r="A609" s="86"/>
      <c r="B609" s="86"/>
      <c r="C609" s="87"/>
    </row>
    <row r="610" s="85" customFormat="1" ht="15.7" spans="1:3">
      <c r="A610" s="86"/>
      <c r="B610" s="86"/>
      <c r="C610" s="87"/>
    </row>
    <row r="611" s="85" customFormat="1" ht="15.7" spans="1:3">
      <c r="A611" s="86"/>
      <c r="B611" s="86"/>
      <c r="C611" s="87"/>
    </row>
    <row r="612" s="85" customFormat="1" ht="15.7" spans="1:3">
      <c r="A612" s="86"/>
      <c r="B612" s="86"/>
      <c r="C612" s="87"/>
    </row>
    <row r="613" s="85" customFormat="1" ht="15.7" spans="1:3">
      <c r="A613" s="86"/>
      <c r="B613" s="86"/>
      <c r="C613" s="87"/>
    </row>
    <row r="614" s="85" customFormat="1" ht="15.7" spans="1:3">
      <c r="A614" s="86"/>
      <c r="B614" s="86"/>
      <c r="C614" s="87"/>
    </row>
    <row r="615" s="85" customFormat="1" ht="15.7" spans="1:3">
      <c r="A615" s="86"/>
      <c r="B615" s="86"/>
      <c r="C615" s="87"/>
    </row>
    <row r="616" s="85" customFormat="1" ht="15.7" spans="1:3">
      <c r="A616" s="86"/>
      <c r="B616" s="86"/>
      <c r="C616" s="87"/>
    </row>
    <row r="617" s="85" customFormat="1" ht="15.7" spans="1:3">
      <c r="A617" s="86"/>
      <c r="B617" s="86"/>
      <c r="C617" s="87"/>
    </row>
    <row r="618" s="85" customFormat="1" ht="15.7" spans="1:3">
      <c r="A618" s="86"/>
      <c r="B618" s="86"/>
      <c r="C618" s="87"/>
    </row>
    <row r="619" s="85" customFormat="1" ht="15.7" spans="1:3">
      <c r="A619" s="86"/>
      <c r="B619" s="86"/>
      <c r="C619" s="87"/>
    </row>
    <row r="620" s="85" customFormat="1" ht="15.7" spans="1:3">
      <c r="A620" s="86"/>
      <c r="B620" s="86"/>
      <c r="C620" s="87"/>
    </row>
    <row r="621" s="85" customFormat="1" ht="15.7" spans="1:3">
      <c r="A621" s="86"/>
      <c r="B621" s="86"/>
      <c r="C621" s="87"/>
    </row>
    <row r="622" s="85" customFormat="1" ht="15.7" spans="1:3">
      <c r="A622" s="86"/>
      <c r="B622" s="86"/>
      <c r="C622" s="87"/>
    </row>
    <row r="623" s="85" customFormat="1" ht="15.7" spans="1:3">
      <c r="A623" s="86"/>
      <c r="B623" s="86"/>
      <c r="C623" s="87"/>
    </row>
    <row r="624" s="85" customFormat="1" ht="15.7" spans="1:3">
      <c r="A624" s="86"/>
      <c r="B624" s="86"/>
      <c r="C624" s="87"/>
    </row>
    <row r="625" s="85" customFormat="1" ht="15.7" spans="1:3">
      <c r="A625" s="86"/>
      <c r="B625" s="86"/>
      <c r="C625" s="87"/>
    </row>
    <row r="626" s="85" customFormat="1" ht="15.7" spans="1:3">
      <c r="A626" s="86"/>
      <c r="B626" s="86"/>
      <c r="C626" s="87"/>
    </row>
    <row r="627" s="85" customFormat="1" ht="15.7" spans="1:3">
      <c r="A627" s="86"/>
      <c r="B627" s="86"/>
      <c r="C627" s="87"/>
    </row>
    <row r="628" s="85" customFormat="1" ht="15.7" spans="1:3">
      <c r="A628" s="86"/>
      <c r="B628" s="86"/>
      <c r="C628" s="87"/>
    </row>
    <row r="629" s="85" customFormat="1" ht="15.7" spans="1:3">
      <c r="A629" s="86"/>
      <c r="B629" s="86"/>
      <c r="C629" s="87"/>
    </row>
    <row r="630" s="85" customFormat="1" ht="15.7" spans="1:3">
      <c r="A630" s="86"/>
      <c r="B630" s="86"/>
      <c r="C630" s="87"/>
    </row>
    <row r="631" s="85" customFormat="1" ht="15.7" spans="1:3">
      <c r="A631" s="86"/>
      <c r="B631" s="86"/>
      <c r="C631" s="87"/>
    </row>
    <row r="632" s="85" customFormat="1" ht="15.7" spans="1:3">
      <c r="A632" s="86"/>
      <c r="B632" s="86"/>
      <c r="C632" s="87"/>
    </row>
    <row r="633" s="85" customFormat="1" ht="15.7" spans="1:3">
      <c r="A633" s="86"/>
      <c r="B633" s="86"/>
      <c r="C633" s="87"/>
    </row>
    <row r="634" s="85" customFormat="1" ht="15.7" spans="1:3">
      <c r="A634" s="86"/>
      <c r="B634" s="86"/>
      <c r="C634" s="87"/>
    </row>
    <row r="635" s="85" customFormat="1" ht="15.7" spans="1:3">
      <c r="A635" s="86"/>
      <c r="B635" s="86"/>
      <c r="C635" s="87"/>
    </row>
    <row r="636" s="85" customFormat="1" ht="15.7" spans="1:3">
      <c r="A636" s="86"/>
      <c r="B636" s="86"/>
      <c r="C636" s="87"/>
    </row>
    <row r="637" s="85" customFormat="1" ht="15.7" spans="1:3">
      <c r="A637" s="86"/>
      <c r="B637" s="86"/>
      <c r="C637" s="87"/>
    </row>
    <row r="638" s="85" customFormat="1" ht="15.7" spans="1:3">
      <c r="A638" s="86"/>
      <c r="B638" s="86"/>
      <c r="C638" s="87"/>
    </row>
    <row r="639" s="85" customFormat="1" ht="15.7" spans="1:3">
      <c r="A639" s="86"/>
      <c r="B639" s="86"/>
      <c r="C639" s="87"/>
    </row>
    <row r="640" s="85" customFormat="1" ht="15.7" spans="1:3">
      <c r="A640" s="86"/>
      <c r="B640" s="86"/>
      <c r="C640" s="87"/>
    </row>
    <row r="641" s="85" customFormat="1" ht="15.7" spans="1:3">
      <c r="A641" s="86"/>
      <c r="B641" s="86"/>
      <c r="C641" s="87"/>
    </row>
    <row r="642" s="85" customFormat="1" ht="15.7" spans="1:3">
      <c r="A642" s="86"/>
      <c r="B642" s="86"/>
      <c r="C642" s="87"/>
    </row>
    <row r="643" s="85" customFormat="1" ht="15.7" spans="1:3">
      <c r="A643" s="86"/>
      <c r="B643" s="86"/>
      <c r="C643" s="87"/>
    </row>
    <row r="644" s="85" customFormat="1" ht="15.7" spans="1:3">
      <c r="A644" s="86"/>
      <c r="B644" s="86"/>
      <c r="C644" s="87"/>
    </row>
    <row r="645" s="85" customFormat="1" ht="15.7" spans="1:3">
      <c r="A645" s="86"/>
      <c r="B645" s="86"/>
      <c r="C645" s="87"/>
    </row>
    <row r="646" s="85" customFormat="1" ht="15.7" spans="1:3">
      <c r="A646" s="86"/>
      <c r="B646" s="86"/>
      <c r="C646" s="87"/>
    </row>
    <row r="647" s="85" customFormat="1" ht="15.7" spans="1:3">
      <c r="A647" s="86"/>
      <c r="B647" s="86"/>
      <c r="C647" s="87"/>
    </row>
    <row r="648" s="85" customFormat="1" ht="15.7" spans="1:3">
      <c r="A648" s="86"/>
      <c r="B648" s="86"/>
      <c r="C648" s="87"/>
    </row>
    <row r="649" s="85" customFormat="1" ht="15.7" spans="1:3">
      <c r="A649" s="86"/>
      <c r="B649" s="86"/>
      <c r="C649" s="87"/>
    </row>
    <row r="650" s="85" customFormat="1" ht="15.7" spans="1:3">
      <c r="A650" s="86"/>
      <c r="B650" s="86"/>
      <c r="C650" s="87"/>
    </row>
    <row r="651" s="85" customFormat="1" ht="15.7" spans="1:3">
      <c r="A651" s="86"/>
      <c r="B651" s="86"/>
      <c r="C651" s="87"/>
    </row>
    <row r="652" s="85" customFormat="1" ht="15.7" spans="1:3">
      <c r="A652" s="86"/>
      <c r="B652" s="86"/>
      <c r="C652" s="87"/>
    </row>
    <row r="653" s="85" customFormat="1" ht="15.7" spans="1:3">
      <c r="A653" s="86"/>
      <c r="B653" s="86"/>
      <c r="C653" s="87"/>
    </row>
    <row r="654" s="85" customFormat="1" ht="15.7" spans="1:3">
      <c r="A654" s="86"/>
      <c r="B654" s="86"/>
      <c r="C654" s="87"/>
    </row>
    <row r="655" s="85" customFormat="1" ht="15.7" spans="1:3">
      <c r="A655" s="86"/>
      <c r="B655" s="86"/>
      <c r="C655" s="87"/>
    </row>
    <row r="656" s="85" customFormat="1" ht="15.7" spans="1:3">
      <c r="A656" s="86"/>
      <c r="B656" s="86"/>
      <c r="C656" s="87"/>
    </row>
    <row r="657" s="85" customFormat="1" ht="15.7" spans="1:3">
      <c r="A657" s="86"/>
      <c r="B657" s="86"/>
      <c r="C657" s="87"/>
    </row>
    <row r="658" s="85" customFormat="1" ht="15.7" spans="1:3">
      <c r="A658" s="86"/>
      <c r="B658" s="86"/>
      <c r="C658" s="87"/>
    </row>
    <row r="659" s="85" customFormat="1" ht="15.7" spans="1:3">
      <c r="A659" s="86"/>
      <c r="B659" s="86"/>
      <c r="C659" s="87"/>
    </row>
    <row r="660" s="85" customFormat="1" ht="15.7" spans="1:3">
      <c r="A660" s="86"/>
      <c r="B660" s="86"/>
      <c r="C660" s="87"/>
    </row>
    <row r="661" s="85" customFormat="1" ht="15.7" spans="1:3">
      <c r="A661" s="86"/>
      <c r="B661" s="86"/>
      <c r="C661" s="87"/>
    </row>
    <row r="662" s="85" customFormat="1" ht="15.7" spans="1:3">
      <c r="A662" s="86"/>
      <c r="B662" s="86"/>
      <c r="C662" s="87"/>
    </row>
    <row r="663" s="85" customFormat="1" ht="15.7" spans="1:3">
      <c r="A663" s="86"/>
      <c r="B663" s="86"/>
      <c r="C663" s="87"/>
    </row>
    <row r="664" s="85" customFormat="1" ht="15.7" spans="1:3">
      <c r="A664" s="86"/>
      <c r="B664" s="86"/>
      <c r="C664" s="87"/>
    </row>
    <row r="665" s="85" customFormat="1" ht="15.7" spans="1:3">
      <c r="A665" s="86"/>
      <c r="B665" s="86"/>
      <c r="C665" s="87"/>
    </row>
    <row r="666" s="85" customFormat="1" ht="15.7" spans="1:3">
      <c r="A666" s="86"/>
      <c r="B666" s="86"/>
      <c r="C666" s="87"/>
    </row>
    <row r="667" s="85" customFormat="1" ht="15.7" spans="1:3">
      <c r="A667" s="86"/>
      <c r="B667" s="86"/>
      <c r="C667" s="87"/>
    </row>
    <row r="668" s="85" customFormat="1" ht="15.7" spans="1:3">
      <c r="A668" s="86"/>
      <c r="B668" s="86"/>
      <c r="C668" s="87"/>
    </row>
    <row r="669" s="85" customFormat="1" ht="15.7" spans="1:3">
      <c r="A669" s="86"/>
      <c r="B669" s="86"/>
      <c r="C669" s="87"/>
    </row>
    <row r="670" s="85" customFormat="1" ht="15.7" spans="1:3">
      <c r="A670" s="86"/>
      <c r="B670" s="86"/>
      <c r="C670" s="87"/>
    </row>
    <row r="671" s="85" customFormat="1" ht="15.7" spans="1:3">
      <c r="A671" s="86"/>
      <c r="B671" s="86"/>
      <c r="C671" s="87"/>
    </row>
    <row r="672" s="85" customFormat="1" ht="15.7" spans="1:3">
      <c r="A672" s="86"/>
      <c r="B672" s="86"/>
      <c r="C672" s="87"/>
    </row>
    <row r="673" s="85" customFormat="1" ht="15.7" spans="1:3">
      <c r="A673" s="86"/>
      <c r="B673" s="86"/>
      <c r="C673" s="87"/>
    </row>
    <row r="674" s="85" customFormat="1" ht="15.7" spans="1:3">
      <c r="A674" s="86"/>
      <c r="B674" s="86"/>
      <c r="C674" s="87"/>
    </row>
    <row r="675" s="85" customFormat="1" ht="15.7" spans="1:3">
      <c r="A675" s="86"/>
      <c r="B675" s="86"/>
      <c r="C675" s="87"/>
    </row>
    <row r="676" s="85" customFormat="1" ht="15.7" spans="1:3">
      <c r="A676" s="86"/>
      <c r="B676" s="86"/>
      <c r="C676" s="87"/>
    </row>
    <row r="677" s="85" customFormat="1" ht="15.7" spans="1:3">
      <c r="A677" s="86"/>
      <c r="B677" s="86"/>
      <c r="C677" s="87"/>
    </row>
    <row r="678" s="85" customFormat="1" ht="15.7" spans="1:3">
      <c r="A678" s="86"/>
      <c r="B678" s="86"/>
      <c r="C678" s="87"/>
    </row>
    <row r="679" s="85" customFormat="1" ht="15.7" spans="1:3">
      <c r="A679" s="86"/>
      <c r="B679" s="86"/>
      <c r="C679" s="87"/>
    </row>
    <row r="680" s="85" customFormat="1" ht="15.7" spans="1:3">
      <c r="A680" s="86"/>
      <c r="B680" s="86"/>
      <c r="C680" s="87"/>
    </row>
    <row r="681" s="85" customFormat="1" ht="15.7" spans="1:3">
      <c r="A681" s="86"/>
      <c r="B681" s="86"/>
      <c r="C681" s="87"/>
    </row>
    <row r="682" s="85" customFormat="1" ht="15.7" spans="1:3">
      <c r="A682" s="86"/>
      <c r="B682" s="86"/>
      <c r="C682" s="87"/>
    </row>
    <row r="683" s="85" customFormat="1" ht="15.7" spans="1:3">
      <c r="A683" s="86"/>
      <c r="B683" s="86"/>
      <c r="C683" s="87"/>
    </row>
    <row r="684" s="85" customFormat="1" ht="15.7" spans="1:3">
      <c r="A684" s="86"/>
      <c r="B684" s="86"/>
      <c r="C684" s="87"/>
    </row>
    <row r="685" s="85" customFormat="1" ht="15.7" spans="1:3">
      <c r="A685" s="86"/>
      <c r="B685" s="86"/>
      <c r="C685" s="87"/>
    </row>
    <row r="686" s="85" customFormat="1" ht="15.7" spans="1:3">
      <c r="A686" s="86"/>
      <c r="B686" s="86"/>
      <c r="C686" s="87"/>
    </row>
    <row r="687" s="85" customFormat="1" ht="15.7" spans="1:3">
      <c r="A687" s="86"/>
      <c r="B687" s="86"/>
      <c r="C687" s="87"/>
    </row>
    <row r="688" s="85" customFormat="1" ht="15.7" spans="1:3">
      <c r="A688" s="86"/>
      <c r="B688" s="86"/>
      <c r="C688" s="87"/>
    </row>
    <row r="689" s="85" customFormat="1" ht="15.7" spans="1:3">
      <c r="A689" s="86"/>
      <c r="B689" s="86"/>
      <c r="C689" s="87"/>
    </row>
    <row r="690" s="85" customFormat="1" ht="15.7" spans="1:3">
      <c r="A690" s="86"/>
      <c r="B690" s="86"/>
      <c r="C690" s="87"/>
    </row>
    <row r="691" s="85" customFormat="1" ht="15.7" spans="1:3">
      <c r="A691" s="86"/>
      <c r="B691" s="86"/>
      <c r="C691" s="87"/>
    </row>
    <row r="692" s="85" customFormat="1" ht="15.7" spans="1:3">
      <c r="A692" s="86"/>
      <c r="B692" s="86"/>
      <c r="C692" s="87"/>
    </row>
    <row r="693" s="85" customFormat="1" ht="15.7" spans="1:3">
      <c r="A693" s="86"/>
      <c r="B693" s="86"/>
      <c r="C693" s="87"/>
    </row>
    <row r="694" s="85" customFormat="1" ht="15.7" spans="1:3">
      <c r="A694" s="86"/>
      <c r="B694" s="86"/>
      <c r="C694" s="87"/>
    </row>
    <row r="695" s="85" customFormat="1" ht="15.7" spans="1:3">
      <c r="A695" s="86"/>
      <c r="B695" s="86"/>
      <c r="C695" s="87"/>
    </row>
    <row r="696" s="85" customFormat="1" ht="15.7" spans="1:3">
      <c r="A696" s="86"/>
      <c r="B696" s="86"/>
      <c r="C696" s="87"/>
    </row>
    <row r="697" s="85" customFormat="1" ht="15.7" spans="1:3">
      <c r="A697" s="86"/>
      <c r="B697" s="86"/>
      <c r="C697" s="87"/>
    </row>
    <row r="698" s="85" customFormat="1" ht="15.7" spans="1:3">
      <c r="A698" s="86"/>
      <c r="B698" s="86"/>
      <c r="C698" s="87"/>
    </row>
    <row r="699" s="85" customFormat="1" ht="15.7" spans="1:3">
      <c r="A699" s="86"/>
      <c r="B699" s="86"/>
      <c r="C699" s="87"/>
    </row>
    <row r="700" s="85" customFormat="1" ht="15.7" spans="1:3">
      <c r="A700" s="86"/>
      <c r="B700" s="86"/>
      <c r="C700" s="87"/>
    </row>
    <row r="701" s="85" customFormat="1" ht="15.7" spans="1:3">
      <c r="A701" s="86"/>
      <c r="B701" s="86"/>
      <c r="C701" s="87"/>
    </row>
    <row r="702" s="85" customFormat="1" ht="15.7" spans="1:3">
      <c r="A702" s="86"/>
      <c r="B702" s="86"/>
      <c r="C702" s="87"/>
    </row>
    <row r="703" s="85" customFormat="1" ht="15.7" spans="1:3">
      <c r="A703" s="86"/>
      <c r="B703" s="86"/>
      <c r="C703" s="87"/>
    </row>
    <row r="704" s="85" customFormat="1" ht="15.7" spans="1:3">
      <c r="A704" s="86"/>
      <c r="B704" s="86"/>
      <c r="C704" s="87"/>
    </row>
    <row r="705" s="85" customFormat="1" ht="15.7" spans="1:3">
      <c r="A705" s="86"/>
      <c r="B705" s="86"/>
      <c r="C705" s="87"/>
    </row>
    <row r="706" s="85" customFormat="1" ht="15.7" spans="1:3">
      <c r="A706" s="86"/>
      <c r="B706" s="86"/>
      <c r="C706" s="87"/>
    </row>
    <row r="707" s="85" customFormat="1" ht="15.7" spans="1:3">
      <c r="A707" s="86"/>
      <c r="B707" s="86"/>
      <c r="C707" s="87"/>
    </row>
    <row r="708" s="85" customFormat="1" ht="15.7" spans="1:3">
      <c r="A708" s="86"/>
      <c r="B708" s="86"/>
      <c r="C708" s="87"/>
    </row>
    <row r="709" s="85" customFormat="1" ht="15.7" spans="1:3">
      <c r="A709" s="86"/>
      <c r="B709" s="86"/>
      <c r="C709" s="87"/>
    </row>
    <row r="710" s="85" customFormat="1" ht="15.7" spans="1:3">
      <c r="A710" s="86"/>
      <c r="B710" s="86"/>
      <c r="C710" s="87"/>
    </row>
    <row r="711" s="85" customFormat="1" ht="15.7" spans="1:3">
      <c r="A711" s="86"/>
      <c r="B711" s="86"/>
      <c r="C711" s="87"/>
    </row>
    <row r="712" s="85" customFormat="1" ht="15.7" spans="1:3">
      <c r="A712" s="86"/>
      <c r="B712" s="86"/>
      <c r="C712" s="87"/>
    </row>
    <row r="713" s="85" customFormat="1" ht="15.7" spans="1:3">
      <c r="A713" s="86"/>
      <c r="B713" s="86"/>
      <c r="C713" s="87"/>
    </row>
    <row r="714" s="85" customFormat="1" ht="15.7" spans="1:3">
      <c r="A714" s="86"/>
      <c r="B714" s="86"/>
      <c r="C714" s="87"/>
    </row>
    <row r="715" s="85" customFormat="1" ht="15.7" spans="1:3">
      <c r="A715" s="86"/>
      <c r="B715" s="86"/>
      <c r="C715" s="87"/>
    </row>
    <row r="716" s="85" customFormat="1" ht="15.7" spans="1:3">
      <c r="A716" s="86"/>
      <c r="B716" s="86"/>
      <c r="C716" s="87"/>
    </row>
    <row r="717" s="85" customFormat="1" ht="15.7" spans="1:3">
      <c r="A717" s="86"/>
      <c r="B717" s="86"/>
      <c r="C717" s="87"/>
    </row>
    <row r="718" s="85" customFormat="1" ht="15.7" spans="1:3">
      <c r="A718" s="86"/>
      <c r="B718" s="86"/>
      <c r="C718" s="87"/>
    </row>
    <row r="719" s="85" customFormat="1" ht="15.7" spans="1:3">
      <c r="A719" s="86"/>
      <c r="B719" s="86"/>
      <c r="C719" s="87"/>
    </row>
    <row r="720" s="85" customFormat="1" ht="15.7" spans="1:3">
      <c r="A720" s="86"/>
      <c r="B720" s="86"/>
      <c r="C720" s="87"/>
    </row>
    <row r="721" s="85" customFormat="1" ht="15.7" spans="1:3">
      <c r="A721" s="86"/>
      <c r="B721" s="86"/>
      <c r="C721" s="87"/>
    </row>
    <row r="722" s="85" customFormat="1" ht="15.7" spans="1:3">
      <c r="A722" s="86"/>
      <c r="B722" s="86"/>
      <c r="C722" s="87"/>
    </row>
    <row r="723" s="85" customFormat="1" ht="15.7" spans="1:3">
      <c r="A723" s="86"/>
      <c r="B723" s="86"/>
      <c r="C723" s="87"/>
    </row>
    <row r="724" s="85" customFormat="1" ht="15.7" spans="1:3">
      <c r="A724" s="86"/>
      <c r="B724" s="86"/>
      <c r="C724" s="87"/>
    </row>
    <row r="725" s="85" customFormat="1" ht="15.7" spans="1:3">
      <c r="A725" s="86"/>
      <c r="B725" s="86"/>
      <c r="C725" s="87"/>
    </row>
    <row r="726" s="85" customFormat="1" ht="15.7" spans="1:3">
      <c r="A726" s="86"/>
      <c r="B726" s="86"/>
      <c r="C726" s="87"/>
    </row>
    <row r="727" s="85" customFormat="1" ht="15.7" spans="1:3">
      <c r="A727" s="86"/>
      <c r="B727" s="86"/>
      <c r="C727" s="87"/>
    </row>
    <row r="728" s="85" customFormat="1" ht="15.7" spans="1:3">
      <c r="A728" s="86"/>
      <c r="B728" s="86"/>
      <c r="C728" s="87"/>
    </row>
    <row r="729" s="85" customFormat="1" ht="15.7" spans="1:3">
      <c r="A729" s="86"/>
      <c r="B729" s="86"/>
      <c r="C729" s="87"/>
    </row>
    <row r="730" s="85" customFormat="1" ht="15.7" spans="1:3">
      <c r="A730" s="86"/>
      <c r="B730" s="86"/>
      <c r="C730" s="87"/>
    </row>
    <row r="731" s="85" customFormat="1" ht="15.7" spans="1:3">
      <c r="A731" s="86"/>
      <c r="B731" s="86"/>
      <c r="C731" s="87"/>
    </row>
    <row r="732" s="85" customFormat="1" ht="15.7" spans="1:3">
      <c r="A732" s="86"/>
      <c r="B732" s="86"/>
      <c r="C732" s="87"/>
    </row>
    <row r="733" s="85" customFormat="1" ht="15.7" spans="1:3">
      <c r="A733" s="86"/>
      <c r="B733" s="86"/>
      <c r="C733" s="87"/>
    </row>
    <row r="734" s="85" customFormat="1" ht="15.7" spans="1:3">
      <c r="A734" s="86"/>
      <c r="B734" s="86"/>
      <c r="C734" s="87"/>
    </row>
    <row r="735" s="85" customFormat="1" ht="15.7" spans="1:3">
      <c r="A735" s="86"/>
      <c r="B735" s="86"/>
      <c r="C735" s="87"/>
    </row>
    <row r="736" s="85" customFormat="1" ht="15.7" spans="1:3">
      <c r="A736" s="86"/>
      <c r="B736" s="86"/>
      <c r="C736" s="87"/>
    </row>
    <row r="737" s="85" customFormat="1" ht="15.7" spans="1:3">
      <c r="A737" s="86"/>
      <c r="B737" s="86"/>
      <c r="C737" s="87"/>
    </row>
    <row r="738" s="85" customFormat="1" ht="15.7" spans="1:3">
      <c r="A738" s="86"/>
      <c r="B738" s="86"/>
      <c r="C738" s="87"/>
    </row>
    <row r="739" s="85" customFormat="1" ht="15.7" spans="1:3">
      <c r="A739" s="86"/>
      <c r="B739" s="86"/>
      <c r="C739" s="87"/>
    </row>
    <row r="740" s="85" customFormat="1" ht="15.7" spans="1:3">
      <c r="A740" s="86"/>
      <c r="B740" s="86"/>
      <c r="C740" s="87"/>
    </row>
    <row r="741" s="85" customFormat="1" ht="15.7" spans="1:3">
      <c r="A741" s="86"/>
      <c r="B741" s="86"/>
      <c r="C741" s="87"/>
    </row>
    <row r="742" s="85" customFormat="1" ht="15.7" spans="1:3">
      <c r="A742" s="86"/>
      <c r="B742" s="86"/>
      <c r="C742" s="87"/>
    </row>
    <row r="743" s="85" customFormat="1" ht="15.7" spans="1:3">
      <c r="A743" s="86"/>
      <c r="B743" s="86"/>
      <c r="C743" s="87"/>
    </row>
    <row r="744" s="85" customFormat="1" ht="15.7" spans="1:3">
      <c r="A744" s="86"/>
      <c r="B744" s="86"/>
      <c r="C744" s="87"/>
    </row>
    <row r="745" s="85" customFormat="1" ht="15.7" spans="1:3">
      <c r="A745" s="86"/>
      <c r="B745" s="86"/>
      <c r="C745" s="87"/>
    </row>
    <row r="746" s="85" customFormat="1" ht="15.7" spans="1:3">
      <c r="A746" s="86"/>
      <c r="B746" s="86"/>
      <c r="C746" s="87"/>
    </row>
    <row r="747" s="85" customFormat="1" ht="15.7" spans="1:3">
      <c r="A747" s="86"/>
      <c r="B747" s="86"/>
      <c r="C747" s="87"/>
    </row>
    <row r="748" s="85" customFormat="1" ht="15.7" spans="1:3">
      <c r="A748" s="86"/>
      <c r="B748" s="86"/>
      <c r="C748" s="87"/>
    </row>
    <row r="749" s="85" customFormat="1" ht="15.7" spans="1:3">
      <c r="A749" s="86"/>
      <c r="B749" s="86"/>
      <c r="C749" s="87"/>
    </row>
    <row r="750" s="85" customFormat="1" ht="15.7" spans="1:3">
      <c r="A750" s="86"/>
      <c r="B750" s="86"/>
      <c r="C750" s="87"/>
    </row>
    <row r="751" s="85" customFormat="1" ht="15.7" spans="1:3">
      <c r="A751" s="86"/>
      <c r="B751" s="86"/>
      <c r="C751" s="87"/>
    </row>
    <row r="752" s="85" customFormat="1" ht="15.7" spans="1:3">
      <c r="A752" s="86"/>
      <c r="B752" s="86"/>
      <c r="C752" s="87"/>
    </row>
    <row r="753" s="85" customFormat="1" ht="15.7" spans="1:3">
      <c r="A753" s="86"/>
      <c r="B753" s="86"/>
      <c r="C753" s="87"/>
    </row>
    <row r="754" s="85" customFormat="1" ht="15.7" spans="1:3">
      <c r="A754" s="86"/>
      <c r="B754" s="86"/>
      <c r="C754" s="87"/>
    </row>
    <row r="755" s="85" customFormat="1" ht="15.7" spans="1:3">
      <c r="A755" s="86"/>
      <c r="B755" s="86"/>
      <c r="C755" s="87"/>
    </row>
    <row r="756" s="85" customFormat="1" ht="15.7" spans="1:3">
      <c r="A756" s="86"/>
      <c r="B756" s="86"/>
      <c r="C756" s="87"/>
    </row>
    <row r="757" s="85" customFormat="1" ht="15.7" spans="1:3">
      <c r="A757" s="86"/>
      <c r="B757" s="86"/>
      <c r="C757" s="87"/>
    </row>
    <row r="758" s="85" customFormat="1" ht="15.7" spans="1:3">
      <c r="A758" s="86"/>
      <c r="B758" s="86"/>
      <c r="C758" s="87"/>
    </row>
    <row r="759" s="85" customFormat="1" ht="15.7" spans="1:3">
      <c r="A759" s="86"/>
      <c r="B759" s="86"/>
      <c r="C759" s="87"/>
    </row>
    <row r="760" s="85" customFormat="1" ht="15.7" spans="1:3">
      <c r="A760" s="86"/>
      <c r="B760" s="86"/>
      <c r="C760" s="87"/>
    </row>
    <row r="761" s="85" customFormat="1" ht="15.7" spans="1:3">
      <c r="A761" s="86"/>
      <c r="B761" s="86"/>
      <c r="C761" s="87"/>
    </row>
    <row r="762" s="85" customFormat="1" ht="15.7" spans="1:3">
      <c r="A762" s="86"/>
      <c r="B762" s="86"/>
      <c r="C762" s="87"/>
    </row>
    <row r="763" s="85" customFormat="1" ht="15.7" spans="1:3">
      <c r="A763" s="86"/>
      <c r="B763" s="86"/>
      <c r="C763" s="87"/>
    </row>
    <row r="764" s="85" customFormat="1" ht="15.7" spans="1:3">
      <c r="A764" s="86"/>
      <c r="B764" s="86"/>
      <c r="C764" s="87"/>
    </row>
    <row r="765" s="85" customFormat="1" ht="15.7" spans="1:3">
      <c r="A765" s="86"/>
      <c r="B765" s="86"/>
      <c r="C765" s="87"/>
    </row>
    <row r="766" s="85" customFormat="1" ht="15.7" spans="1:3">
      <c r="A766" s="86"/>
      <c r="B766" s="86"/>
      <c r="C766" s="87"/>
    </row>
    <row r="767" s="85" customFormat="1" ht="15.7" spans="1:3">
      <c r="A767" s="86"/>
      <c r="B767" s="86"/>
      <c r="C767" s="87"/>
    </row>
    <row r="768" s="85" customFormat="1" ht="15.7" spans="1:3">
      <c r="A768" s="86"/>
      <c r="B768" s="86"/>
      <c r="C768" s="87"/>
    </row>
    <row r="769" s="85" customFormat="1" ht="15.7" spans="1:3">
      <c r="A769" s="86"/>
      <c r="B769" s="86"/>
      <c r="C769" s="87"/>
    </row>
    <row r="770" s="85" customFormat="1" ht="15.7" spans="1:3">
      <c r="A770" s="86"/>
      <c r="B770" s="86"/>
      <c r="C770" s="87"/>
    </row>
    <row r="771" s="85" customFormat="1" ht="15.7" spans="1:3">
      <c r="A771" s="86"/>
      <c r="B771" s="86"/>
      <c r="C771" s="87"/>
    </row>
    <row r="772" s="85" customFormat="1" ht="15.7" spans="1:3">
      <c r="A772" s="86"/>
      <c r="B772" s="86"/>
      <c r="C772" s="87"/>
    </row>
    <row r="773" s="85" customFormat="1" ht="15.7" spans="1:3">
      <c r="A773" s="86"/>
      <c r="B773" s="86"/>
      <c r="C773" s="87"/>
    </row>
    <row r="774" s="85" customFormat="1" ht="15.7" spans="1:3">
      <c r="A774" s="86"/>
      <c r="B774" s="86"/>
      <c r="C774" s="87"/>
    </row>
    <row r="775" s="85" customFormat="1" ht="15.7" spans="1:3">
      <c r="A775" s="86"/>
      <c r="B775" s="86"/>
      <c r="C775" s="87"/>
    </row>
    <row r="776" s="85" customFormat="1" ht="15.7" spans="1:3">
      <c r="A776" s="86"/>
      <c r="B776" s="86"/>
      <c r="C776" s="87"/>
    </row>
    <row r="777" s="85" customFormat="1" ht="15.7" spans="1:3">
      <c r="A777" s="86"/>
      <c r="B777" s="86"/>
      <c r="C777" s="87"/>
    </row>
    <row r="778" s="85" customFormat="1" ht="15.7" spans="1:3">
      <c r="A778" s="86"/>
      <c r="B778" s="86"/>
      <c r="C778" s="87"/>
    </row>
    <row r="779" s="85" customFormat="1" ht="15.7" spans="1:3">
      <c r="A779" s="86"/>
      <c r="B779" s="86"/>
      <c r="C779" s="87"/>
    </row>
    <row r="780" s="85" customFormat="1" ht="15.7" spans="1:3">
      <c r="A780" s="86"/>
      <c r="B780" s="86"/>
      <c r="C780" s="87"/>
    </row>
    <row r="781" s="85" customFormat="1" ht="15.7" spans="1:3">
      <c r="A781" s="86"/>
      <c r="B781" s="86"/>
      <c r="C781" s="87"/>
    </row>
    <row r="782" s="85" customFormat="1" ht="15.7" spans="1:3">
      <c r="A782" s="86"/>
      <c r="B782" s="86"/>
      <c r="C782" s="87"/>
    </row>
    <row r="783" s="85" customFormat="1" ht="15.7" spans="1:3">
      <c r="A783" s="86"/>
      <c r="B783" s="86"/>
      <c r="C783" s="87"/>
    </row>
    <row r="784" s="85" customFormat="1" ht="15.7" spans="1:3">
      <c r="A784" s="86"/>
      <c r="B784" s="86"/>
      <c r="C784" s="87"/>
    </row>
    <row r="785" s="85" customFormat="1" ht="15.7" spans="1:3">
      <c r="A785" s="86"/>
      <c r="B785" s="86"/>
      <c r="C785" s="87"/>
    </row>
    <row r="786" s="85" customFormat="1" ht="15.7" spans="1:3">
      <c r="A786" s="86"/>
      <c r="B786" s="86"/>
      <c r="C786" s="87"/>
    </row>
    <row r="787" s="85" customFormat="1" ht="15.7" spans="1:3">
      <c r="A787" s="86"/>
      <c r="B787" s="86"/>
      <c r="C787" s="87"/>
    </row>
    <row r="788" s="85" customFormat="1" ht="15.7" spans="1:3">
      <c r="A788" s="86"/>
      <c r="B788" s="86"/>
      <c r="C788" s="87"/>
    </row>
    <row r="789" s="85" customFormat="1" ht="15.7" spans="1:3">
      <c r="A789" s="86"/>
      <c r="B789" s="86"/>
      <c r="C789" s="87"/>
    </row>
    <row r="790" s="85" customFormat="1" ht="15.7" spans="1:3">
      <c r="A790" s="86"/>
      <c r="B790" s="86"/>
      <c r="C790" s="87"/>
    </row>
    <row r="791" s="85" customFormat="1" ht="15.7" spans="1:3">
      <c r="A791" s="86"/>
      <c r="B791" s="86"/>
      <c r="C791" s="87"/>
    </row>
    <row r="792" s="85" customFormat="1" ht="15.7" spans="1:3">
      <c r="A792" s="86"/>
      <c r="B792" s="86"/>
      <c r="C792" s="87"/>
    </row>
    <row r="793" s="85" customFormat="1" ht="15.7" spans="1:3">
      <c r="A793" s="86"/>
      <c r="B793" s="86"/>
      <c r="C793" s="87"/>
    </row>
    <row r="794" s="85" customFormat="1" ht="15.7" spans="1:3">
      <c r="A794" s="86"/>
      <c r="B794" s="86"/>
      <c r="C794" s="87"/>
    </row>
    <row r="795" s="85" customFormat="1" ht="15.7" spans="1:3">
      <c r="A795" s="86"/>
      <c r="B795" s="86"/>
      <c r="C795" s="87"/>
    </row>
    <row r="796" s="85" customFormat="1" ht="15.7" spans="1:3">
      <c r="A796" s="86"/>
      <c r="B796" s="86"/>
      <c r="C796" s="87"/>
    </row>
    <row r="797" s="85" customFormat="1" ht="15.7" spans="1:3">
      <c r="A797" s="86"/>
      <c r="B797" s="86"/>
      <c r="C797" s="87"/>
    </row>
    <row r="798" s="85" customFormat="1" ht="15.7" spans="1:3">
      <c r="A798" s="86"/>
      <c r="B798" s="86"/>
      <c r="C798" s="87"/>
    </row>
    <row r="799" s="85" customFormat="1" ht="15.7" spans="1:3">
      <c r="A799" s="86"/>
      <c r="B799" s="86"/>
      <c r="C799" s="87"/>
    </row>
    <row r="800" s="85" customFormat="1" ht="15.7" spans="1:3">
      <c r="A800" s="86"/>
      <c r="B800" s="86"/>
      <c r="C800" s="87"/>
    </row>
    <row r="801" s="85" customFormat="1" ht="15.7" spans="1:3">
      <c r="A801" s="86"/>
      <c r="B801" s="86"/>
      <c r="C801" s="87"/>
    </row>
    <row r="802" s="85" customFormat="1" ht="15.7" spans="1:3">
      <c r="A802" s="86"/>
      <c r="B802" s="86"/>
      <c r="C802" s="87"/>
    </row>
    <row r="803" s="85" customFormat="1" ht="15.7" spans="1:3">
      <c r="A803" s="86"/>
      <c r="B803" s="86"/>
      <c r="C803" s="87"/>
    </row>
    <row r="804" s="85" customFormat="1" ht="15.7" spans="1:3">
      <c r="A804" s="86"/>
      <c r="B804" s="86"/>
      <c r="C804" s="87"/>
    </row>
    <row r="805" s="85" customFormat="1" ht="15.7" spans="1:3">
      <c r="A805" s="86"/>
      <c r="B805" s="86"/>
      <c r="C805" s="87"/>
    </row>
    <row r="806" s="85" customFormat="1" ht="15.7" spans="1:3">
      <c r="A806" s="86"/>
      <c r="B806" s="86"/>
      <c r="C806" s="87"/>
    </row>
    <row r="807" s="85" customFormat="1" ht="15.7" spans="1:3">
      <c r="A807" s="86"/>
      <c r="B807" s="86"/>
      <c r="C807" s="87"/>
    </row>
    <row r="808" s="85" customFormat="1" ht="15.7" spans="1:3">
      <c r="A808" s="86"/>
      <c r="B808" s="86"/>
      <c r="C808" s="87"/>
    </row>
    <row r="809" s="85" customFormat="1" ht="15.7" spans="1:3">
      <c r="A809" s="86"/>
      <c r="B809" s="86"/>
      <c r="C809" s="87"/>
    </row>
    <row r="810" s="85" customFormat="1" ht="15.7" spans="1:3">
      <c r="A810" s="86"/>
      <c r="B810" s="86"/>
      <c r="C810" s="87"/>
    </row>
    <row r="811" s="85" customFormat="1" ht="15.7" spans="1:3">
      <c r="A811" s="86"/>
      <c r="B811" s="86"/>
      <c r="C811" s="87"/>
    </row>
    <row r="812" s="85" customFormat="1" ht="15.7" spans="1:3">
      <c r="A812" s="86"/>
      <c r="B812" s="86"/>
      <c r="C812" s="87"/>
    </row>
    <row r="813" s="85" customFormat="1" ht="15.7" spans="1:3">
      <c r="A813" s="86"/>
      <c r="B813" s="86"/>
      <c r="C813" s="87"/>
    </row>
    <row r="814" s="85" customFormat="1" ht="15.7" spans="1:3">
      <c r="A814" s="86"/>
      <c r="B814" s="86"/>
      <c r="C814" s="87"/>
    </row>
    <row r="815" s="85" customFormat="1" ht="15.7" spans="1:3">
      <c r="A815" s="86"/>
      <c r="B815" s="86"/>
      <c r="C815" s="87"/>
    </row>
    <row r="816" s="85" customFormat="1" ht="15.7" spans="1:3">
      <c r="A816" s="86"/>
      <c r="B816" s="86"/>
      <c r="C816" s="87"/>
    </row>
    <row r="817" s="85" customFormat="1" ht="15.7" spans="1:3">
      <c r="A817" s="86"/>
      <c r="B817" s="86"/>
      <c r="C817" s="87"/>
    </row>
    <row r="818" s="85" customFormat="1" ht="15.7" spans="1:3">
      <c r="A818" s="86"/>
      <c r="B818" s="86"/>
      <c r="C818" s="87"/>
    </row>
    <row r="819" s="85" customFormat="1" ht="15.7" spans="1:3">
      <c r="A819" s="86"/>
      <c r="B819" s="86"/>
      <c r="C819" s="87"/>
    </row>
    <row r="820" s="85" customFormat="1" ht="15.7" spans="1:3">
      <c r="A820" s="86"/>
      <c r="B820" s="86"/>
      <c r="C820" s="87"/>
    </row>
    <row r="821" s="85" customFormat="1" ht="15.7" spans="1:3">
      <c r="A821" s="86"/>
      <c r="B821" s="86"/>
      <c r="C821" s="87"/>
    </row>
    <row r="822" s="85" customFormat="1" ht="15.7" spans="1:3">
      <c r="A822" s="86"/>
      <c r="B822" s="86"/>
      <c r="C822" s="87"/>
    </row>
    <row r="823" s="85" customFormat="1" ht="15.7" spans="1:3">
      <c r="A823" s="86"/>
      <c r="B823" s="86"/>
      <c r="C823" s="87"/>
    </row>
    <row r="824" s="85" customFormat="1" ht="15.7" spans="1:3">
      <c r="A824" s="86"/>
      <c r="B824" s="86"/>
      <c r="C824" s="87"/>
    </row>
    <row r="825" s="85" customFormat="1" ht="15.7" spans="1:3">
      <c r="A825" s="86"/>
      <c r="B825" s="86"/>
      <c r="C825" s="87"/>
    </row>
    <row r="826" s="85" customFormat="1" ht="15.7" spans="1:3">
      <c r="A826" s="86"/>
      <c r="B826" s="86"/>
      <c r="C826" s="87"/>
    </row>
    <row r="827" s="85" customFormat="1" ht="15.7" spans="1:3">
      <c r="A827" s="86"/>
      <c r="B827" s="86"/>
      <c r="C827" s="87"/>
    </row>
    <row r="828" s="85" customFormat="1" ht="15.7" spans="1:3">
      <c r="A828" s="86"/>
      <c r="B828" s="86"/>
      <c r="C828" s="87"/>
    </row>
    <row r="829" s="85" customFormat="1" ht="15.7" spans="1:3">
      <c r="A829" s="86"/>
      <c r="B829" s="86"/>
      <c r="C829" s="87"/>
    </row>
    <row r="830" s="85" customFormat="1" ht="15.7" spans="1:3">
      <c r="A830" s="86"/>
      <c r="B830" s="86"/>
      <c r="C830" s="87"/>
    </row>
    <row r="831" s="85" customFormat="1" ht="15.7" spans="1:3">
      <c r="A831" s="86"/>
      <c r="B831" s="86"/>
      <c r="C831" s="87"/>
    </row>
    <row r="832" s="85" customFormat="1" ht="15.7" spans="1:3">
      <c r="A832" s="86"/>
      <c r="B832" s="86"/>
      <c r="C832" s="87"/>
    </row>
    <row r="833" s="85" customFormat="1" ht="15.7" spans="1:3">
      <c r="A833" s="86"/>
      <c r="B833" s="86"/>
      <c r="C833" s="87"/>
    </row>
    <row r="834" s="85" customFormat="1" ht="15.7" spans="1:3">
      <c r="A834" s="86"/>
      <c r="B834" s="86"/>
      <c r="C834" s="87"/>
    </row>
    <row r="835" s="85" customFormat="1" ht="15.7" spans="1:3">
      <c r="A835" s="86"/>
      <c r="B835" s="86"/>
      <c r="C835" s="87"/>
    </row>
    <row r="836" s="85" customFormat="1" ht="15.7" spans="1:3">
      <c r="A836" s="86"/>
      <c r="B836" s="86"/>
      <c r="C836" s="87"/>
    </row>
    <row r="837" s="85" customFormat="1" ht="15.7" spans="1:3">
      <c r="A837" s="86"/>
      <c r="B837" s="86"/>
      <c r="C837" s="87"/>
    </row>
    <row r="838" s="85" customFormat="1" ht="15.7" spans="1:3">
      <c r="A838" s="86"/>
      <c r="B838" s="86"/>
      <c r="C838" s="87"/>
    </row>
    <row r="839" s="85" customFormat="1" ht="15.7" spans="1:3">
      <c r="A839" s="86"/>
      <c r="B839" s="86"/>
      <c r="C839" s="87"/>
    </row>
    <row r="840" s="85" customFormat="1" ht="15.7" spans="1:3">
      <c r="A840" s="86"/>
      <c r="B840" s="86"/>
      <c r="C840" s="87"/>
    </row>
    <row r="841" s="85" customFormat="1" ht="15.7" spans="1:3">
      <c r="A841" s="86"/>
      <c r="B841" s="86"/>
      <c r="C841" s="87"/>
    </row>
    <row r="842" s="85" customFormat="1" ht="15.7" spans="1:3">
      <c r="A842" s="86"/>
      <c r="B842" s="86"/>
      <c r="C842" s="87"/>
    </row>
    <row r="843" s="85" customFormat="1" ht="15.7" spans="1:3">
      <c r="A843" s="86"/>
      <c r="B843" s="86"/>
      <c r="C843" s="87"/>
    </row>
    <row r="844" s="85" customFormat="1" ht="15.7" spans="1:3">
      <c r="A844" s="86"/>
      <c r="B844" s="86"/>
      <c r="C844" s="87"/>
    </row>
    <row r="845" s="85" customFormat="1" ht="15.7" spans="1:3">
      <c r="A845" s="86"/>
      <c r="B845" s="86"/>
      <c r="C845" s="87"/>
    </row>
    <row r="846" s="85" customFormat="1" ht="15.7" spans="1:3">
      <c r="A846" s="86"/>
      <c r="B846" s="86"/>
      <c r="C846" s="87"/>
    </row>
    <row r="847" s="85" customFormat="1" ht="15.7" spans="1:3">
      <c r="A847" s="86"/>
      <c r="B847" s="86"/>
      <c r="C847" s="87"/>
    </row>
    <row r="848" s="85" customFormat="1" ht="15.7" spans="1:3">
      <c r="A848" s="86"/>
      <c r="B848" s="86"/>
      <c r="C848" s="87"/>
    </row>
    <row r="849" s="85" customFormat="1" ht="15.7" spans="1:3">
      <c r="A849" s="86"/>
      <c r="B849" s="86"/>
      <c r="C849" s="87"/>
    </row>
    <row r="850" s="85" customFormat="1" ht="15.7" spans="1:3">
      <c r="A850" s="86"/>
      <c r="B850" s="86"/>
      <c r="C850" s="87"/>
    </row>
    <row r="851" s="85" customFormat="1" ht="15.7" spans="1:3">
      <c r="A851" s="86"/>
      <c r="B851" s="86"/>
      <c r="C851" s="87"/>
    </row>
    <row r="852" s="85" customFormat="1" ht="15.7" spans="1:3">
      <c r="A852" s="86"/>
      <c r="B852" s="86"/>
      <c r="C852" s="87"/>
    </row>
    <row r="853" s="85" customFormat="1" ht="15.7" spans="1:3">
      <c r="A853" s="86"/>
      <c r="B853" s="86"/>
      <c r="C853" s="87"/>
    </row>
    <row r="854" s="85" customFormat="1" ht="15.7" spans="1:3">
      <c r="A854" s="86"/>
      <c r="B854" s="86"/>
      <c r="C854" s="87"/>
    </row>
    <row r="855" s="85" customFormat="1" ht="15.7" spans="1:3">
      <c r="A855" s="86"/>
      <c r="B855" s="86"/>
      <c r="C855" s="87"/>
    </row>
    <row r="856" s="85" customFormat="1" ht="15.7" spans="1:3">
      <c r="A856" s="86"/>
      <c r="B856" s="86"/>
      <c r="C856" s="87"/>
    </row>
    <row r="857" s="85" customFormat="1" ht="15.7" spans="1:3">
      <c r="A857" s="86"/>
      <c r="B857" s="86"/>
      <c r="C857" s="87"/>
    </row>
    <row r="858" s="85" customFormat="1" ht="15.7" spans="1:3">
      <c r="A858" s="86"/>
      <c r="B858" s="86"/>
      <c r="C858" s="87"/>
    </row>
    <row r="859" s="85" customFormat="1" ht="15.7" spans="1:3">
      <c r="A859" s="86"/>
      <c r="B859" s="86"/>
      <c r="C859" s="87"/>
    </row>
    <row r="860" s="85" customFormat="1" ht="15.7" spans="1:3">
      <c r="A860" s="86"/>
      <c r="B860" s="86"/>
      <c r="C860" s="87"/>
    </row>
    <row r="861" s="85" customFormat="1" ht="15.7" spans="1:3">
      <c r="A861" s="86"/>
      <c r="B861" s="86"/>
      <c r="C861" s="87"/>
    </row>
    <row r="862" s="85" customFormat="1" ht="15.7" spans="1:3">
      <c r="A862" s="86"/>
      <c r="B862" s="86"/>
      <c r="C862" s="87"/>
    </row>
    <row r="863" s="85" customFormat="1" ht="15.7" spans="1:3">
      <c r="A863" s="86"/>
      <c r="B863" s="86"/>
      <c r="C863" s="87"/>
    </row>
    <row r="864" s="85" customFormat="1" ht="15.7" spans="1:3">
      <c r="A864" s="86"/>
      <c r="B864" s="86"/>
      <c r="C864" s="87"/>
    </row>
    <row r="865" s="85" customFormat="1" ht="15.7" spans="1:3">
      <c r="A865" s="86"/>
      <c r="B865" s="86"/>
      <c r="C865" s="87"/>
    </row>
    <row r="866" s="85" customFormat="1" ht="15.7" spans="1:3">
      <c r="A866" s="86"/>
      <c r="B866" s="86"/>
      <c r="C866" s="87"/>
    </row>
    <row r="867" s="85" customFormat="1" ht="15.7" spans="1:3">
      <c r="A867" s="86"/>
      <c r="B867" s="86"/>
      <c r="C867" s="87"/>
    </row>
    <row r="868" s="85" customFormat="1" ht="15.7" spans="1:3">
      <c r="A868" s="86"/>
      <c r="B868" s="86"/>
      <c r="C868" s="87"/>
    </row>
    <row r="869" s="85" customFormat="1" ht="15.7" spans="1:3">
      <c r="A869" s="86"/>
      <c r="B869" s="86"/>
      <c r="C869" s="87"/>
    </row>
    <row r="870" s="85" customFormat="1" ht="15.7" spans="1:3">
      <c r="A870" s="86"/>
      <c r="B870" s="86"/>
      <c r="C870" s="87"/>
    </row>
    <row r="871" s="85" customFormat="1" ht="15.7" spans="1:3">
      <c r="A871" s="86"/>
      <c r="B871" s="86"/>
      <c r="C871" s="87"/>
    </row>
    <row r="872" s="85" customFormat="1" ht="15.7" spans="1:3">
      <c r="A872" s="86"/>
      <c r="B872" s="86"/>
      <c r="C872" s="87"/>
    </row>
    <row r="873" s="85" customFormat="1" ht="15.7" spans="1:3">
      <c r="A873" s="86"/>
      <c r="B873" s="86"/>
      <c r="C873" s="87"/>
    </row>
    <row r="874" s="85" customFormat="1" ht="15.7" spans="1:3">
      <c r="A874" s="86"/>
      <c r="B874" s="86"/>
      <c r="C874" s="87"/>
    </row>
    <row r="875" s="85" customFormat="1" ht="15.7" spans="1:3">
      <c r="A875" s="86"/>
      <c r="B875" s="86"/>
      <c r="C875" s="87"/>
    </row>
    <row r="876" s="85" customFormat="1" ht="15.7" spans="1:3">
      <c r="A876" s="86"/>
      <c r="B876" s="86"/>
      <c r="C876" s="87"/>
    </row>
    <row r="877" s="85" customFormat="1" ht="15.7" spans="1:3">
      <c r="A877" s="86"/>
      <c r="B877" s="86"/>
      <c r="C877" s="87"/>
    </row>
    <row r="878" s="85" customFormat="1" ht="15.7" spans="1:3">
      <c r="A878" s="86"/>
      <c r="B878" s="86"/>
      <c r="C878" s="87"/>
    </row>
    <row r="879" s="85" customFormat="1" ht="15.7" spans="1:3">
      <c r="A879" s="86"/>
      <c r="B879" s="86"/>
      <c r="C879" s="87"/>
    </row>
    <row r="880" s="85" customFormat="1" ht="15.7" spans="1:3">
      <c r="A880" s="86"/>
      <c r="B880" s="86"/>
      <c r="C880" s="87"/>
    </row>
    <row r="881" s="85" customFormat="1" ht="15.7" spans="1:3">
      <c r="A881" s="86"/>
      <c r="B881" s="86"/>
      <c r="C881" s="87"/>
    </row>
    <row r="882" s="85" customFormat="1" ht="15.7" spans="1:3">
      <c r="A882" s="86"/>
      <c r="B882" s="86"/>
      <c r="C882" s="87"/>
    </row>
    <row r="883" s="85" customFormat="1" ht="15.7" spans="1:3">
      <c r="A883" s="86"/>
      <c r="B883" s="86"/>
      <c r="C883" s="87"/>
    </row>
    <row r="884" s="85" customFormat="1" ht="15.7" spans="1:3">
      <c r="A884" s="86"/>
      <c r="B884" s="86"/>
      <c r="C884" s="87"/>
    </row>
    <row r="885" s="85" customFormat="1" ht="15.7" spans="1:3">
      <c r="A885" s="86"/>
      <c r="B885" s="86"/>
      <c r="C885" s="87"/>
    </row>
    <row r="886" s="85" customFormat="1" ht="15.7" spans="1:3">
      <c r="A886" s="86"/>
      <c r="B886" s="86"/>
      <c r="C886" s="87"/>
    </row>
    <row r="887" s="85" customFormat="1" ht="15.7" spans="1:3">
      <c r="A887" s="86"/>
      <c r="B887" s="86"/>
      <c r="C887" s="87"/>
    </row>
    <row r="888" s="85" customFormat="1" ht="15.7" spans="1:3">
      <c r="A888" s="86"/>
      <c r="B888" s="86"/>
      <c r="C888" s="87"/>
    </row>
    <row r="889" s="85" customFormat="1" ht="15.7" spans="1:3">
      <c r="A889" s="86"/>
      <c r="B889" s="86"/>
      <c r="C889" s="87"/>
    </row>
    <row r="890" s="85" customFormat="1" ht="15.7" spans="1:3">
      <c r="A890" s="86"/>
      <c r="B890" s="86"/>
      <c r="C890" s="87"/>
    </row>
    <row r="891" s="85" customFormat="1" ht="15.7" spans="1:3">
      <c r="A891" s="86"/>
      <c r="B891" s="86"/>
      <c r="C891" s="87"/>
    </row>
    <row r="892" s="85" customFormat="1" ht="15.7" spans="1:3">
      <c r="A892" s="86"/>
      <c r="B892" s="86"/>
      <c r="C892" s="87"/>
    </row>
    <row r="893" s="85" customFormat="1" ht="15.7" spans="1:3">
      <c r="A893" s="86"/>
      <c r="B893" s="86"/>
      <c r="C893" s="87"/>
    </row>
    <row r="894" s="85" customFormat="1" ht="15.7" spans="1:3">
      <c r="A894" s="86"/>
      <c r="B894" s="86"/>
      <c r="C894" s="87"/>
    </row>
    <row r="895" s="85" customFormat="1" ht="15.7" spans="1:3">
      <c r="A895" s="86"/>
      <c r="B895" s="86"/>
      <c r="C895" s="87"/>
    </row>
    <row r="896" s="85" customFormat="1" ht="15.7" spans="1:3">
      <c r="A896" s="86"/>
      <c r="B896" s="86"/>
      <c r="C896" s="87"/>
    </row>
    <row r="897" s="85" customFormat="1" ht="15.7" spans="1:3">
      <c r="A897" s="86"/>
      <c r="B897" s="86"/>
      <c r="C897" s="87"/>
    </row>
    <row r="898" s="85" customFormat="1" ht="15.7" spans="1:3">
      <c r="A898" s="86"/>
      <c r="B898" s="86"/>
      <c r="C898" s="87"/>
    </row>
    <row r="899" s="85" customFormat="1" ht="15.7" spans="1:3">
      <c r="A899" s="86"/>
      <c r="B899" s="86"/>
      <c r="C899" s="87"/>
    </row>
    <row r="900" s="85" customFormat="1" ht="15.7" spans="1:3">
      <c r="A900" s="86"/>
      <c r="B900" s="86"/>
      <c r="C900" s="87"/>
    </row>
    <row r="901" s="85" customFormat="1" ht="15.7" spans="1:3">
      <c r="A901" s="86"/>
      <c r="B901" s="86"/>
      <c r="C901" s="87"/>
    </row>
    <row r="902" s="85" customFormat="1" ht="15.7" spans="1:3">
      <c r="A902" s="86"/>
      <c r="B902" s="86"/>
      <c r="C902" s="87"/>
    </row>
    <row r="903" s="85" customFormat="1" ht="15.7" spans="1:3">
      <c r="A903" s="86"/>
      <c r="B903" s="86"/>
      <c r="C903" s="87"/>
    </row>
    <row r="904" s="85" customFormat="1" ht="15.7" spans="1:3">
      <c r="A904" s="86"/>
      <c r="B904" s="86"/>
      <c r="C904" s="87"/>
    </row>
    <row r="905" s="85" customFormat="1" ht="15.7" spans="1:3">
      <c r="A905" s="86"/>
      <c r="B905" s="86"/>
      <c r="C905" s="87"/>
    </row>
    <row r="906" s="85" customFormat="1" ht="15.7" spans="1:3">
      <c r="A906" s="86"/>
      <c r="B906" s="86"/>
      <c r="C906" s="87"/>
    </row>
    <row r="907" s="85" customFormat="1" ht="15.7" spans="1:3">
      <c r="A907" s="86"/>
      <c r="B907" s="86"/>
      <c r="C907" s="87"/>
    </row>
    <row r="908" s="85" customFormat="1" ht="15.7" spans="1:3">
      <c r="A908" s="86"/>
      <c r="B908" s="86"/>
      <c r="C908" s="87"/>
    </row>
    <row r="909" s="85" customFormat="1" ht="15.7" spans="1:3">
      <c r="A909" s="86"/>
      <c r="B909" s="86"/>
      <c r="C909" s="87"/>
    </row>
    <row r="910" s="85" customFormat="1" ht="15.7" spans="1:3">
      <c r="A910" s="86"/>
      <c r="B910" s="86"/>
      <c r="C910" s="87"/>
    </row>
    <row r="911" s="85" customFormat="1" ht="15.7" spans="1:3">
      <c r="A911" s="86"/>
      <c r="B911" s="86"/>
      <c r="C911" s="87"/>
    </row>
    <row r="912" s="85" customFormat="1" ht="15.7" spans="1:3">
      <c r="A912" s="86"/>
      <c r="B912" s="86"/>
      <c r="C912" s="87"/>
    </row>
    <row r="913" s="85" customFormat="1" ht="15.7" spans="1:3">
      <c r="A913" s="86"/>
      <c r="B913" s="86"/>
      <c r="C913" s="87"/>
    </row>
    <row r="914" s="85" customFormat="1" ht="15.7" spans="1:3">
      <c r="A914" s="86"/>
      <c r="B914" s="86"/>
      <c r="C914" s="87"/>
    </row>
    <row r="915" s="85" customFormat="1" ht="15.7" spans="1:3">
      <c r="A915" s="86"/>
      <c r="B915" s="86"/>
      <c r="C915" s="87"/>
    </row>
    <row r="916" s="85" customFormat="1" ht="15.7" spans="1:3">
      <c r="A916" s="86"/>
      <c r="B916" s="86"/>
      <c r="C916" s="87"/>
    </row>
    <row r="917" s="85" customFormat="1" ht="15.7" spans="1:3">
      <c r="A917" s="86"/>
      <c r="B917" s="86"/>
      <c r="C917" s="87"/>
    </row>
    <row r="918" s="85" customFormat="1" ht="15.7" spans="1:3">
      <c r="A918" s="86"/>
      <c r="B918" s="86"/>
      <c r="C918" s="87"/>
    </row>
    <row r="919" s="85" customFormat="1" ht="15.7" spans="1:3">
      <c r="A919" s="86"/>
      <c r="B919" s="86"/>
      <c r="C919" s="87"/>
    </row>
    <row r="920" s="85" customFormat="1" ht="15.7" spans="1:3">
      <c r="A920" s="86"/>
      <c r="B920" s="86"/>
      <c r="C920" s="87"/>
    </row>
    <row r="921" s="85" customFormat="1" ht="15.7" spans="1:3">
      <c r="A921" s="86"/>
      <c r="B921" s="86"/>
      <c r="C921" s="87"/>
    </row>
    <row r="922" s="85" customFormat="1" ht="15.7" spans="1:3">
      <c r="A922" s="86"/>
      <c r="B922" s="86"/>
      <c r="C922" s="87"/>
    </row>
    <row r="923" s="85" customFormat="1" ht="15.7" spans="1:3">
      <c r="A923" s="86"/>
      <c r="B923" s="86"/>
      <c r="C923" s="87"/>
    </row>
    <row r="924" s="85" customFormat="1" ht="15.7" spans="1:3">
      <c r="A924" s="86"/>
      <c r="B924" s="86"/>
      <c r="C924" s="87"/>
    </row>
    <row r="925" s="85" customFormat="1" ht="15.7" spans="1:3">
      <c r="A925" s="86"/>
      <c r="B925" s="86"/>
      <c r="C925" s="87"/>
    </row>
    <row r="926" s="85" customFormat="1" ht="15.7" spans="1:3">
      <c r="A926" s="86"/>
      <c r="B926" s="86"/>
      <c r="C926" s="87"/>
    </row>
    <row r="927" s="85" customFormat="1" ht="15.7" spans="1:3">
      <c r="A927" s="86"/>
      <c r="B927" s="86"/>
      <c r="C927" s="87"/>
    </row>
    <row r="928" s="85" customFormat="1" ht="15.7" spans="1:3">
      <c r="A928" s="86"/>
      <c r="B928" s="86"/>
      <c r="C928" s="87"/>
    </row>
    <row r="929" s="85" customFormat="1" ht="15.7" spans="1:3">
      <c r="A929" s="86"/>
      <c r="B929" s="86"/>
      <c r="C929" s="87"/>
    </row>
    <row r="930" s="85" customFormat="1" ht="15.7" spans="1:3">
      <c r="A930" s="86"/>
      <c r="B930" s="86"/>
      <c r="C930" s="87"/>
    </row>
    <row r="931" s="85" customFormat="1" ht="15.7" spans="1:3">
      <c r="A931" s="86"/>
      <c r="B931" s="86"/>
      <c r="C931" s="87"/>
    </row>
    <row r="932" s="85" customFormat="1" ht="15.7" spans="1:3">
      <c r="A932" s="86"/>
      <c r="B932" s="86"/>
      <c r="C932" s="87"/>
    </row>
    <row r="933" s="85" customFormat="1" ht="15.7" spans="1:3">
      <c r="A933" s="86"/>
      <c r="B933" s="86"/>
      <c r="C933" s="87"/>
    </row>
    <row r="934" s="85" customFormat="1" ht="15.7" spans="1:3">
      <c r="A934" s="86"/>
      <c r="B934" s="86"/>
      <c r="C934" s="87"/>
    </row>
    <row r="935" s="85" customFormat="1" ht="15.7" spans="1:3">
      <c r="A935" s="86"/>
      <c r="B935" s="86"/>
      <c r="C935" s="87"/>
    </row>
    <row r="936" s="85" customFormat="1" ht="15.7" spans="1:3">
      <c r="A936" s="86"/>
      <c r="B936" s="86"/>
      <c r="C936" s="87"/>
    </row>
    <row r="937" s="85" customFormat="1" ht="15.7" spans="1:3">
      <c r="A937" s="86"/>
      <c r="B937" s="86"/>
      <c r="C937" s="87"/>
    </row>
    <row r="938" s="85" customFormat="1" ht="15.7" spans="1:3">
      <c r="A938" s="86"/>
      <c r="B938" s="86"/>
      <c r="C938" s="87"/>
    </row>
    <row r="939" s="85" customFormat="1" ht="15.7" spans="1:3">
      <c r="A939" s="86"/>
      <c r="B939" s="86"/>
      <c r="C939" s="87"/>
    </row>
    <row r="940" s="85" customFormat="1" ht="15.7" spans="1:3">
      <c r="A940" s="86"/>
      <c r="B940" s="86"/>
      <c r="C940" s="87"/>
    </row>
    <row r="941" s="85" customFormat="1" ht="15.7" spans="1:3">
      <c r="A941" s="86"/>
      <c r="B941" s="86"/>
      <c r="C941" s="87"/>
    </row>
    <row r="942" s="85" customFormat="1" ht="15.7" spans="1:3">
      <c r="A942" s="86"/>
      <c r="B942" s="86"/>
      <c r="C942" s="87"/>
    </row>
    <row r="943" s="85" customFormat="1" ht="15.7" spans="1:3">
      <c r="A943" s="86"/>
      <c r="B943" s="86"/>
      <c r="C943" s="87"/>
    </row>
    <row r="944" s="85" customFormat="1" ht="15.7" spans="1:3">
      <c r="A944" s="86"/>
      <c r="B944" s="86"/>
      <c r="C944" s="87"/>
    </row>
    <row r="945" s="85" customFormat="1" ht="15.7" spans="1:3">
      <c r="A945" s="86"/>
      <c r="B945" s="86"/>
      <c r="C945" s="87"/>
    </row>
    <row r="946" s="85" customFormat="1" ht="15.7" spans="1:3">
      <c r="A946" s="86"/>
      <c r="B946" s="86"/>
      <c r="C946" s="87"/>
    </row>
    <row r="947" s="85" customFormat="1" ht="15.7" spans="1:3">
      <c r="A947" s="86"/>
      <c r="B947" s="86"/>
      <c r="C947" s="87"/>
    </row>
    <row r="948" s="85" customFormat="1" ht="15.7" spans="1:3">
      <c r="A948" s="86"/>
      <c r="B948" s="86"/>
      <c r="C948" s="87"/>
    </row>
    <row r="949" s="85" customFormat="1" ht="15.7" spans="1:3">
      <c r="A949" s="86"/>
      <c r="B949" s="86"/>
      <c r="C949" s="87"/>
    </row>
    <row r="950" s="85" customFormat="1" ht="15.7" spans="1:3">
      <c r="A950" s="86"/>
      <c r="B950" s="86"/>
      <c r="C950" s="87"/>
    </row>
    <row r="951" s="85" customFormat="1" ht="15.7" spans="1:3">
      <c r="A951" s="86"/>
      <c r="B951" s="86"/>
      <c r="C951" s="87"/>
    </row>
    <row r="952" s="85" customFormat="1" ht="15.7" spans="1:3">
      <c r="A952" s="86"/>
      <c r="B952" s="86"/>
      <c r="C952" s="87"/>
    </row>
    <row r="953" s="85" customFormat="1" ht="15.7" spans="1:3">
      <c r="A953" s="86"/>
      <c r="B953" s="86"/>
      <c r="C953" s="87"/>
    </row>
    <row r="954" s="85" customFormat="1" ht="15.7" spans="1:3">
      <c r="A954" s="86"/>
      <c r="B954" s="86"/>
      <c r="C954" s="87"/>
    </row>
    <row r="955" s="85" customFormat="1" ht="15.7" spans="1:3">
      <c r="A955" s="86"/>
      <c r="B955" s="86"/>
      <c r="C955" s="87"/>
    </row>
    <row r="956" s="85" customFormat="1" ht="15.7" spans="1:3">
      <c r="A956" s="86"/>
      <c r="B956" s="86"/>
      <c r="C956" s="87"/>
    </row>
    <row r="957" s="85" customFormat="1" ht="15.7" spans="1:3">
      <c r="A957" s="86"/>
      <c r="B957" s="86"/>
      <c r="C957" s="87"/>
    </row>
    <row r="958" s="85" customFormat="1" ht="15.7" spans="1:3">
      <c r="A958" s="86"/>
      <c r="B958" s="86"/>
      <c r="C958" s="87"/>
    </row>
    <row r="959" s="85" customFormat="1" ht="15.7" spans="1:3">
      <c r="A959" s="86"/>
      <c r="B959" s="86"/>
      <c r="C959" s="87"/>
    </row>
    <row r="960" s="85" customFormat="1" ht="15.7" spans="1:3">
      <c r="A960" s="86"/>
      <c r="B960" s="86"/>
      <c r="C960" s="87"/>
    </row>
    <row r="961" s="85" customFormat="1" ht="15.7" spans="1:3">
      <c r="A961" s="86"/>
      <c r="B961" s="86"/>
      <c r="C961" s="87"/>
    </row>
    <row r="962" s="85" customFormat="1" ht="15.7" spans="1:3">
      <c r="A962" s="86"/>
      <c r="B962" s="86"/>
      <c r="C962" s="87"/>
    </row>
    <row r="963" s="85" customFormat="1" ht="15.7" spans="1:3">
      <c r="A963" s="86"/>
      <c r="B963" s="86"/>
      <c r="C963" s="87"/>
    </row>
    <row r="964" s="85" customFormat="1" ht="15.7" spans="1:3">
      <c r="A964" s="86"/>
      <c r="B964" s="86"/>
      <c r="C964" s="87"/>
    </row>
    <row r="965" s="85" customFormat="1" ht="15.7" spans="1:3">
      <c r="A965" s="86"/>
      <c r="B965" s="86"/>
      <c r="C965" s="87"/>
    </row>
    <row r="966" s="85" customFormat="1" ht="15.7" spans="1:3">
      <c r="A966" s="86"/>
      <c r="B966" s="86"/>
      <c r="C966" s="87"/>
    </row>
    <row r="967" s="85" customFormat="1" ht="15.7" spans="1:3">
      <c r="A967" s="86"/>
      <c r="B967" s="86"/>
      <c r="C967" s="87"/>
    </row>
    <row r="968" s="85" customFormat="1" ht="15.7" spans="1:3">
      <c r="A968" s="86"/>
      <c r="B968" s="86"/>
      <c r="C968" s="87"/>
    </row>
    <row r="969" s="85" customFormat="1" ht="15.7" spans="1:3">
      <c r="A969" s="86"/>
      <c r="B969" s="86"/>
      <c r="C969" s="87"/>
    </row>
    <row r="970" s="85" customFormat="1" ht="15.7" spans="1:3">
      <c r="A970" s="86"/>
      <c r="B970" s="86"/>
      <c r="C970" s="87"/>
    </row>
    <row r="971" s="85" customFormat="1" ht="15.7" spans="1:3">
      <c r="A971" s="86"/>
      <c r="B971" s="86"/>
      <c r="C971" s="87"/>
    </row>
    <row r="972" s="85" customFormat="1" ht="15.7" spans="1:3">
      <c r="A972" s="86"/>
      <c r="B972" s="86"/>
      <c r="C972" s="87"/>
    </row>
    <row r="973" s="85" customFormat="1" ht="15.7" spans="1:3">
      <c r="A973" s="86"/>
      <c r="B973" s="86"/>
      <c r="C973" s="87"/>
    </row>
    <row r="974" s="85" customFormat="1" ht="15.7" spans="1:3">
      <c r="A974" s="86"/>
      <c r="B974" s="86"/>
      <c r="C974" s="87"/>
    </row>
    <row r="975" s="85" customFormat="1" ht="15.7" spans="1:3">
      <c r="A975" s="86"/>
      <c r="B975" s="86"/>
      <c r="C975" s="87"/>
    </row>
    <row r="976" s="85" customFormat="1" ht="15.7" spans="1:3">
      <c r="A976" s="86"/>
      <c r="B976" s="86"/>
      <c r="C976" s="87"/>
    </row>
    <row r="977" s="85" customFormat="1" ht="15.7" spans="1:3">
      <c r="A977" s="86"/>
      <c r="B977" s="86"/>
      <c r="C977" s="87"/>
    </row>
    <row r="978" s="85" customFormat="1" ht="15.7" spans="1:3">
      <c r="A978" s="86"/>
      <c r="B978" s="86"/>
      <c r="C978" s="87"/>
    </row>
    <row r="979" s="85" customFormat="1" ht="15.7" spans="1:3">
      <c r="A979" s="86"/>
      <c r="B979" s="86"/>
      <c r="C979" s="87"/>
    </row>
    <row r="980" s="85" customFormat="1" ht="15.7" spans="1:3">
      <c r="A980" s="86"/>
      <c r="B980" s="86"/>
      <c r="C980" s="87"/>
    </row>
    <row r="981" s="85" customFormat="1" ht="15.7" spans="1:3">
      <c r="A981" s="86"/>
      <c r="B981" s="86"/>
      <c r="C981" s="87"/>
    </row>
    <row r="982" s="85" customFormat="1" ht="15.7" spans="1:3">
      <c r="A982" s="86"/>
      <c r="B982" s="86"/>
      <c r="C982" s="87"/>
    </row>
    <row r="983" s="85" customFormat="1" ht="15.7" spans="1:3">
      <c r="A983" s="86"/>
      <c r="B983" s="86"/>
      <c r="C983" s="87"/>
    </row>
    <row r="984" s="85" customFormat="1" ht="15.7" spans="1:3">
      <c r="A984" s="86"/>
      <c r="B984" s="86"/>
      <c r="C984" s="87"/>
    </row>
    <row r="985" s="85" customFormat="1" ht="15.7" spans="1:3">
      <c r="A985" s="86"/>
      <c r="B985" s="86"/>
      <c r="C985" s="87"/>
    </row>
    <row r="986" s="85" customFormat="1" ht="15.7" spans="1:3">
      <c r="A986" s="86"/>
      <c r="B986" s="86"/>
      <c r="C986" s="87"/>
    </row>
    <row r="987" s="85" customFormat="1" ht="15.7" spans="1:3">
      <c r="A987" s="86"/>
      <c r="B987" s="86"/>
      <c r="C987" s="87"/>
    </row>
    <row r="988" s="85" customFormat="1" ht="15.7" spans="1:3">
      <c r="A988" s="86"/>
      <c r="B988" s="86"/>
      <c r="C988" s="87"/>
    </row>
    <row r="989" s="85" customFormat="1" ht="15.7" spans="1:3">
      <c r="A989" s="86"/>
      <c r="B989" s="86"/>
      <c r="C989" s="87"/>
    </row>
    <row r="990" s="85" customFormat="1" ht="15.7" spans="1:3">
      <c r="A990" s="86"/>
      <c r="B990" s="86"/>
      <c r="C990" s="87"/>
    </row>
    <row r="991" s="85" customFormat="1" ht="15.7" spans="1:3">
      <c r="A991" s="86"/>
      <c r="B991" s="86"/>
      <c r="C991" s="87"/>
    </row>
    <row r="992" s="85" customFormat="1" ht="15.7" spans="1:3">
      <c r="A992" s="86"/>
      <c r="B992" s="86"/>
      <c r="C992" s="87"/>
    </row>
    <row r="993" s="85" customFormat="1" ht="15.7" spans="1:3">
      <c r="A993" s="86"/>
      <c r="B993" s="86"/>
      <c r="C993" s="87"/>
    </row>
    <row r="994" s="85" customFormat="1" ht="15.7" spans="1:3">
      <c r="A994" s="86"/>
      <c r="B994" s="86"/>
      <c r="C994" s="87"/>
    </row>
    <row r="995" s="85" customFormat="1" ht="15.7" spans="1:3">
      <c r="A995" s="86"/>
      <c r="B995" s="86"/>
      <c r="C995" s="87"/>
    </row>
    <row r="996" s="85" customFormat="1" ht="15.7" spans="1:3">
      <c r="A996" s="86"/>
      <c r="B996" s="86"/>
      <c r="C996" s="87"/>
    </row>
    <row r="997" s="85" customFormat="1" ht="15.7" spans="1:3">
      <c r="A997" s="86"/>
      <c r="B997" s="86"/>
      <c r="C997" s="87"/>
    </row>
    <row r="998" s="85" customFormat="1" ht="15.7" spans="1:3">
      <c r="A998" s="86"/>
      <c r="B998" s="86"/>
      <c r="C998" s="87"/>
    </row>
    <row r="999" s="85" customFormat="1" ht="15.7" spans="1:3">
      <c r="A999" s="86"/>
      <c r="B999" s="86"/>
      <c r="C999" s="87"/>
    </row>
    <row r="1000" s="85" customFormat="1" ht="15.7" spans="1:3">
      <c r="A1000" s="86"/>
      <c r="B1000" s="86"/>
      <c r="C1000" s="87"/>
    </row>
    <row r="1001" s="85" customFormat="1" ht="15.7" spans="1:3">
      <c r="A1001" s="86"/>
      <c r="B1001" s="86"/>
      <c r="C1001" s="87"/>
    </row>
    <row r="1002" s="85" customFormat="1" ht="15.7" spans="1:3">
      <c r="A1002" s="86"/>
      <c r="B1002" s="86"/>
      <c r="C1002" s="87"/>
    </row>
    <row r="1003" s="85" customFormat="1" ht="15.7" spans="1:3">
      <c r="A1003" s="86"/>
      <c r="B1003" s="86"/>
      <c r="C1003" s="87"/>
    </row>
    <row r="1004" s="85" customFormat="1" ht="15.7" spans="1:3">
      <c r="A1004" s="86"/>
      <c r="B1004" s="86"/>
      <c r="C1004" s="87"/>
    </row>
    <row r="1005" s="85" customFormat="1" ht="15.7" spans="1:3">
      <c r="A1005" s="86"/>
      <c r="B1005" s="86"/>
      <c r="C1005" s="87"/>
    </row>
    <row r="1006" s="85" customFormat="1" ht="15.7" spans="1:3">
      <c r="A1006" s="86"/>
      <c r="B1006" s="86"/>
      <c r="C1006" s="87"/>
    </row>
  </sheetData>
  <mergeCells count="4">
    <mergeCell ref="B2:C2"/>
    <mergeCell ref="A4:A5"/>
    <mergeCell ref="B4:B5"/>
    <mergeCell ref="C4:C5"/>
  </mergeCells>
  <printOptions horizontalCentered="1"/>
  <pageMargins left="1.10236220472441" right="1.10236220472441" top="1.10236220472441" bottom="1.10236220472441" header="0.511811023622047" footer="0.511811023622047"/>
  <pageSetup paperSize="9" orientation="landscape" horizontalDpi="600" vertic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E5" sqref="E5"/>
    </sheetView>
  </sheetViews>
  <sheetFormatPr defaultColWidth="8.79338842975207" defaultRowHeight="15.7" outlineLevelCol="1"/>
  <cols>
    <col min="1" max="1" width="40.7933884297521" customWidth="1"/>
    <col min="2" max="2" width="38.297520661157" customWidth="1"/>
  </cols>
  <sheetData>
    <row r="1" spans="1:2">
      <c r="A1" s="30" t="s">
        <v>2585</v>
      </c>
      <c r="B1" s="30"/>
    </row>
    <row r="2" ht="55" customHeight="1" spans="1:2">
      <c r="A2" s="74" t="s">
        <v>2586</v>
      </c>
      <c r="B2" s="74"/>
    </row>
    <row r="3" spans="1:2">
      <c r="A3" s="75" t="s">
        <v>2587</v>
      </c>
      <c r="B3" s="76"/>
    </row>
    <row r="4" ht="25" customHeight="1" spans="1:2">
      <c r="A4" s="77" t="s">
        <v>2588</v>
      </c>
      <c r="B4" s="77" t="s">
        <v>100</v>
      </c>
    </row>
    <row r="5" ht="25" customHeight="1" spans="1:2">
      <c r="A5" s="78" t="s">
        <v>2589</v>
      </c>
      <c r="B5" s="78"/>
    </row>
    <row r="6" ht="25" customHeight="1" spans="1:2">
      <c r="A6" s="78" t="s">
        <v>2590</v>
      </c>
      <c r="B6" s="78"/>
    </row>
    <row r="7" ht="25" customHeight="1" spans="1:2">
      <c r="A7" s="78" t="s">
        <v>2591</v>
      </c>
      <c r="B7" s="78"/>
    </row>
    <row r="8" ht="25" customHeight="1" spans="1:2">
      <c r="A8" s="78" t="s">
        <v>2592</v>
      </c>
      <c r="B8" s="78"/>
    </row>
    <row r="9" ht="25" customHeight="1" spans="1:2">
      <c r="A9" s="78" t="s">
        <v>2593</v>
      </c>
      <c r="B9" s="78"/>
    </row>
    <row r="10" ht="25" customHeight="1" spans="1:2">
      <c r="A10" s="78" t="s">
        <v>2594</v>
      </c>
      <c r="B10" s="78"/>
    </row>
    <row r="11" ht="25" customHeight="1" spans="1:2">
      <c r="A11" s="78" t="s">
        <v>2595</v>
      </c>
      <c r="B11" s="78"/>
    </row>
    <row r="12" ht="25" customHeight="1" spans="1:2">
      <c r="A12" s="78" t="s">
        <v>2596</v>
      </c>
      <c r="B12" s="78"/>
    </row>
    <row r="13" ht="25" customHeight="1" spans="1:2">
      <c r="A13" s="78" t="s">
        <v>2597</v>
      </c>
      <c r="B13" s="78"/>
    </row>
    <row r="14" ht="25" customHeight="1" spans="1:2">
      <c r="A14" s="78" t="s">
        <v>2598</v>
      </c>
      <c r="B14" s="78"/>
    </row>
    <row r="15" ht="25" customHeight="1" spans="1:2">
      <c r="A15" s="78" t="s">
        <v>2599</v>
      </c>
      <c r="B15" s="78"/>
    </row>
    <row r="16" ht="25" customHeight="1" spans="1:2">
      <c r="A16" s="78" t="s">
        <v>2600</v>
      </c>
      <c r="B16" s="78"/>
    </row>
    <row r="17" ht="25" customHeight="1" spans="1:2">
      <c r="A17" s="78" t="s">
        <v>2601</v>
      </c>
      <c r="B17" s="78"/>
    </row>
    <row r="18" ht="25" customHeight="1" spans="1:2">
      <c r="A18" s="78" t="s">
        <v>2602</v>
      </c>
      <c r="B18" s="78"/>
    </row>
    <row r="19" ht="25" customHeight="1" spans="1:2">
      <c r="A19" s="78" t="s">
        <v>2603</v>
      </c>
      <c r="B19" s="78"/>
    </row>
    <row r="20" ht="25" customHeight="1" spans="1:2">
      <c r="A20" s="78" t="s">
        <v>2604</v>
      </c>
      <c r="B20" s="78"/>
    </row>
    <row r="21" ht="25" customHeight="1" spans="1:2">
      <c r="A21" s="78" t="s">
        <v>2605</v>
      </c>
      <c r="B21" s="78"/>
    </row>
    <row r="22" ht="25" customHeight="1" spans="1:2">
      <c r="A22" s="79" t="s">
        <v>2606</v>
      </c>
      <c r="B22" s="79"/>
    </row>
    <row r="23" ht="25" customHeight="1" spans="1:2">
      <c r="A23" s="77" t="s">
        <v>2286</v>
      </c>
      <c r="B23" s="80"/>
    </row>
  </sheetData>
  <mergeCells count="3">
    <mergeCell ref="A1:B1"/>
    <mergeCell ref="A2:B2"/>
    <mergeCell ref="A3:B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I1004"/>
  <sheetViews>
    <sheetView showZeros="0" zoomScaleSheetLayoutView="60" workbookViewId="0">
      <selection activeCell="E4" sqref="E4"/>
    </sheetView>
  </sheetViews>
  <sheetFormatPr defaultColWidth="13.3719008264463" defaultRowHeight="32.25" customHeight="1"/>
  <cols>
    <col min="1" max="1" width="46.8760330578512" style="57" customWidth="1"/>
    <col min="2" max="2" width="41" style="57" customWidth="1"/>
    <col min="3" max="16384" width="13.3719008264463" style="57"/>
  </cols>
  <sheetData>
    <row r="1" s="51" customFormat="1" ht="20.45" customHeight="1" spans="1:1">
      <c r="A1" s="66" t="s">
        <v>2607</v>
      </c>
    </row>
    <row r="2" s="52" customFormat="1" ht="49.5" customHeight="1" spans="1:2">
      <c r="A2" s="67" t="s">
        <v>2608</v>
      </c>
      <c r="B2" s="67"/>
    </row>
    <row r="3" s="53" customFormat="1" ht="38.25" customHeight="1" spans="1:2">
      <c r="A3" s="68"/>
      <c r="B3" s="69" t="s">
        <v>2</v>
      </c>
    </row>
    <row r="4" s="54" customFormat="1" ht="38.25" customHeight="1" spans="1:2">
      <c r="A4" s="70" t="s">
        <v>2609</v>
      </c>
      <c r="B4" s="70" t="s">
        <v>2610</v>
      </c>
    </row>
    <row r="5" s="54" customFormat="1" ht="38.25" customHeight="1" spans="1:2">
      <c r="A5" s="71" t="s">
        <v>2611</v>
      </c>
      <c r="B5" s="70">
        <v>170679</v>
      </c>
    </row>
    <row r="6" s="54" customFormat="1" ht="38.25" customHeight="1" spans="1:6">
      <c r="A6" s="71" t="s">
        <v>2612</v>
      </c>
      <c r="B6" s="70">
        <v>165565</v>
      </c>
      <c r="F6" s="54" t="s">
        <v>2613</v>
      </c>
    </row>
    <row r="7" s="53" customFormat="1" ht="38.25" customHeight="1" spans="1:9">
      <c r="A7" s="71" t="s">
        <v>2614</v>
      </c>
      <c r="B7" s="70">
        <v>219879</v>
      </c>
      <c r="E7" s="53" t="s">
        <v>2615</v>
      </c>
      <c r="F7" s="53" t="s">
        <v>2616</v>
      </c>
      <c r="I7" s="53" t="s">
        <v>2617</v>
      </c>
    </row>
    <row r="8" s="53" customFormat="1" ht="38.25" customHeight="1" spans="1:9">
      <c r="A8" s="71" t="s">
        <v>2618</v>
      </c>
      <c r="B8" s="70">
        <v>49200</v>
      </c>
      <c r="I8" s="53" t="s">
        <v>2619</v>
      </c>
    </row>
    <row r="9" s="53" customFormat="1" ht="38.25" customHeight="1" spans="1:2">
      <c r="A9" s="71" t="s">
        <v>2620</v>
      </c>
      <c r="B9" s="70">
        <v>2760</v>
      </c>
    </row>
    <row r="10" s="53" customFormat="1" ht="38.25" customHeight="1" spans="1:5">
      <c r="A10" s="71" t="s">
        <v>2621</v>
      </c>
      <c r="B10" s="70">
        <v>212005</v>
      </c>
      <c r="E10" s="53" t="s">
        <v>2622</v>
      </c>
    </row>
    <row r="11" s="53" customFormat="1" customHeight="1" spans="1:8">
      <c r="A11" s="72"/>
      <c r="B11" s="73"/>
      <c r="C11" s="53" t="s">
        <v>2623</v>
      </c>
      <c r="F11" s="53" t="s">
        <v>2624</v>
      </c>
      <c r="H11" s="53" t="s">
        <v>2625</v>
      </c>
    </row>
    <row r="12" s="53" customFormat="1" customHeight="1" spans="3:3">
      <c r="C12" s="53" t="s">
        <v>2626</v>
      </c>
    </row>
    <row r="13" s="55" customFormat="1" customHeight="1"/>
    <row r="14" s="55" customFormat="1" customHeight="1"/>
    <row r="15" s="55" customFormat="1" customHeight="1"/>
    <row r="16" s="55" customFormat="1" customHeight="1"/>
    <row r="17" s="55" customFormat="1" customHeight="1"/>
    <row r="18" s="55" customFormat="1" customHeight="1"/>
    <row r="19" s="55" customFormat="1" customHeight="1"/>
    <row r="20" s="55" customFormat="1" customHeight="1"/>
    <row r="21" s="55" customFormat="1" customHeight="1"/>
    <row r="22" s="55" customFormat="1" customHeight="1"/>
    <row r="23" s="55" customFormat="1" customHeight="1"/>
    <row r="24" s="55" customFormat="1" customHeight="1"/>
    <row r="25" s="55" customFormat="1" customHeight="1"/>
    <row r="26" s="55" customFormat="1" customHeight="1"/>
    <row r="27" s="55" customFormat="1" customHeight="1"/>
    <row r="28" s="55" customFormat="1" customHeight="1"/>
    <row r="29" s="55" customFormat="1" customHeight="1"/>
    <row r="30" s="55" customFormat="1" customHeight="1"/>
    <row r="31" s="55" customFormat="1" customHeight="1"/>
    <row r="32" s="55" customFormat="1" customHeight="1"/>
    <row r="33" s="55" customFormat="1" customHeight="1"/>
    <row r="34" s="55" customFormat="1" customHeight="1"/>
    <row r="35" s="55" customFormat="1" customHeight="1"/>
    <row r="36" s="55" customFormat="1" customHeight="1"/>
    <row r="37" s="55" customFormat="1" customHeight="1"/>
    <row r="38" s="55" customFormat="1" customHeight="1"/>
    <row r="39" s="55" customFormat="1" customHeight="1"/>
    <row r="40" s="55" customFormat="1" customHeight="1"/>
    <row r="41" s="55" customFormat="1" customHeight="1"/>
    <row r="42" s="55" customFormat="1" customHeight="1"/>
    <row r="43" s="55" customFormat="1" customHeight="1"/>
    <row r="44" s="55" customFormat="1" customHeight="1"/>
    <row r="45" s="55" customFormat="1" customHeight="1"/>
    <row r="46" s="55" customFormat="1" customHeight="1"/>
    <row r="47" s="55" customFormat="1" customHeight="1"/>
    <row r="48" s="55" customFormat="1" customHeight="1"/>
    <row r="49" s="55" customFormat="1" customHeight="1"/>
    <row r="50" s="55" customFormat="1" customHeight="1"/>
    <row r="51" s="55" customFormat="1" customHeight="1"/>
    <row r="52" s="55" customFormat="1" customHeight="1"/>
    <row r="53" s="55" customFormat="1" customHeight="1"/>
    <row r="54" s="55" customFormat="1" customHeight="1"/>
    <row r="55" s="55" customFormat="1" customHeight="1"/>
    <row r="56" s="55" customFormat="1" customHeight="1"/>
    <row r="57" s="55" customFormat="1" customHeight="1"/>
    <row r="58" s="55" customFormat="1" customHeight="1"/>
    <row r="59" s="55" customFormat="1" customHeight="1"/>
    <row r="60" s="55" customFormat="1" customHeight="1"/>
    <row r="61" s="55" customFormat="1" customHeight="1"/>
    <row r="62" s="55" customFormat="1" customHeight="1"/>
    <row r="63" s="55" customFormat="1" customHeight="1"/>
    <row r="64" s="55" customFormat="1" customHeight="1"/>
    <row r="65" s="55" customFormat="1" customHeight="1"/>
    <row r="66" s="55" customFormat="1" customHeight="1"/>
    <row r="67" s="55" customFormat="1" customHeight="1"/>
    <row r="68" s="55" customFormat="1" customHeight="1"/>
    <row r="69" s="55" customFormat="1" customHeight="1"/>
    <row r="70" s="55" customFormat="1" customHeight="1"/>
    <row r="71" s="55" customFormat="1" customHeight="1"/>
    <row r="72" s="55" customFormat="1" customHeight="1"/>
    <row r="73" s="55" customFormat="1" customHeight="1"/>
    <row r="74" s="55" customFormat="1" customHeight="1"/>
    <row r="75" s="55" customFormat="1" customHeight="1"/>
    <row r="76" s="55" customFormat="1" customHeight="1"/>
    <row r="77" s="55" customFormat="1" customHeight="1"/>
    <row r="78" s="55" customFormat="1" customHeight="1"/>
    <row r="79" s="55" customFormat="1" customHeight="1"/>
    <row r="80" s="55" customFormat="1" customHeight="1"/>
    <row r="81" s="55" customFormat="1" customHeight="1"/>
    <row r="82" s="55" customFormat="1" customHeight="1"/>
    <row r="83" s="55" customFormat="1" customHeight="1"/>
    <row r="84" s="55" customFormat="1" customHeight="1"/>
    <row r="85" s="55" customFormat="1" customHeight="1"/>
    <row r="86" s="55" customFormat="1" customHeight="1"/>
    <row r="87" s="55" customFormat="1" customHeight="1"/>
    <row r="88" s="55" customFormat="1" customHeight="1"/>
    <row r="89" s="55" customFormat="1" customHeight="1"/>
    <row r="90" s="55" customFormat="1" customHeight="1"/>
    <row r="91" s="55" customFormat="1" customHeight="1"/>
    <row r="92" s="55" customFormat="1" customHeight="1"/>
    <row r="93" s="55" customFormat="1" customHeight="1"/>
    <row r="94" s="55" customFormat="1" customHeight="1"/>
    <row r="95" s="55" customFormat="1" customHeight="1"/>
    <row r="96" s="55" customFormat="1" customHeight="1"/>
    <row r="97" s="55" customFormat="1" customHeight="1"/>
    <row r="98" s="55" customFormat="1" customHeight="1"/>
    <row r="99" s="55" customFormat="1" customHeight="1"/>
    <row r="100" s="55" customFormat="1" customHeight="1"/>
    <row r="101" s="55" customFormat="1" customHeight="1"/>
    <row r="102" s="55" customFormat="1" customHeight="1"/>
    <row r="103" s="55" customFormat="1" customHeight="1"/>
    <row r="104" s="55" customFormat="1" customHeight="1"/>
    <row r="105" s="55" customFormat="1" customHeight="1"/>
    <row r="106" s="55" customFormat="1" customHeight="1"/>
    <row r="107" s="55" customFormat="1" customHeight="1"/>
    <row r="108" s="55" customFormat="1" customHeight="1"/>
    <row r="109" s="55" customFormat="1" customHeight="1"/>
    <row r="110" s="55" customFormat="1" customHeight="1"/>
    <row r="111" s="55" customFormat="1" customHeight="1"/>
    <row r="112" s="55" customFormat="1" customHeight="1"/>
    <row r="113" s="55" customFormat="1" customHeight="1"/>
    <row r="114" s="55" customFormat="1" customHeight="1"/>
    <row r="115" s="55" customFormat="1" customHeight="1"/>
    <row r="116" s="55" customFormat="1" customHeight="1"/>
    <row r="117" s="55" customFormat="1" customHeight="1"/>
    <row r="118" s="55" customFormat="1" customHeight="1"/>
    <row r="119" s="55" customFormat="1" customHeight="1"/>
    <row r="120" s="55" customFormat="1" customHeight="1"/>
    <row r="121" s="55" customFormat="1" customHeight="1"/>
    <row r="122" s="55" customFormat="1" customHeight="1"/>
    <row r="123" s="55" customFormat="1" customHeight="1"/>
    <row r="124" s="55" customFormat="1" customHeight="1"/>
    <row r="125" s="55" customFormat="1" customHeight="1"/>
    <row r="126" s="55" customFormat="1" customHeight="1"/>
    <row r="127" s="55" customFormat="1" customHeight="1"/>
    <row r="128" s="55" customFormat="1" customHeight="1"/>
    <row r="129" s="55" customFormat="1" customHeight="1"/>
    <row r="130" s="55" customFormat="1" customHeight="1"/>
    <row r="131" s="55" customFormat="1" customHeight="1"/>
    <row r="132" s="55" customFormat="1" customHeight="1"/>
    <row r="133" s="55" customFormat="1" customHeight="1"/>
    <row r="134" s="55" customFormat="1" customHeight="1"/>
    <row r="135" s="55" customFormat="1" customHeight="1"/>
    <row r="136" s="55" customFormat="1" customHeight="1"/>
    <row r="137" s="55" customFormat="1" customHeight="1"/>
    <row r="138" s="55" customFormat="1" customHeight="1"/>
    <row r="139" s="55" customFormat="1" customHeight="1"/>
    <row r="140" s="55" customFormat="1" customHeight="1"/>
    <row r="141" s="55" customFormat="1" customHeight="1"/>
    <row r="142" s="55" customFormat="1" customHeight="1"/>
    <row r="143" s="55" customFormat="1" customHeight="1"/>
    <row r="144" s="55" customFormat="1" customHeight="1"/>
    <row r="145" s="55" customFormat="1" customHeight="1"/>
    <row r="146" s="55" customFormat="1" customHeight="1"/>
    <row r="147" s="55" customFormat="1" customHeight="1"/>
    <row r="148" s="55" customFormat="1" customHeight="1"/>
    <row r="149" s="55" customFormat="1" customHeight="1"/>
    <row r="150" s="55" customFormat="1" customHeight="1"/>
    <row r="151" s="55" customFormat="1" customHeight="1"/>
    <row r="152" s="55" customFormat="1" customHeight="1"/>
    <row r="153" s="55" customFormat="1" customHeight="1"/>
    <row r="154" s="55" customFormat="1" customHeight="1"/>
    <row r="155" s="55" customFormat="1" customHeight="1"/>
    <row r="156" s="55" customFormat="1" customHeight="1"/>
    <row r="157" s="55" customFormat="1" customHeight="1"/>
    <row r="158" s="55" customFormat="1" customHeight="1"/>
    <row r="159" s="55" customFormat="1" customHeight="1"/>
    <row r="160" s="55" customFormat="1" customHeight="1"/>
    <row r="161" s="55" customFormat="1" customHeight="1"/>
    <row r="162" s="55" customFormat="1" customHeight="1"/>
    <row r="163" s="55" customFormat="1" customHeight="1"/>
    <row r="164" s="55" customFormat="1" customHeight="1"/>
    <row r="165" s="55" customFormat="1" customHeight="1"/>
    <row r="166" s="55" customFormat="1" customHeight="1"/>
    <row r="167" s="55" customFormat="1" customHeight="1"/>
    <row r="168" s="55" customFormat="1" customHeight="1"/>
    <row r="169" s="55" customFormat="1" customHeight="1"/>
    <row r="170" s="55" customFormat="1" customHeight="1"/>
    <row r="171" s="55" customFormat="1" customHeight="1"/>
    <row r="172" s="56" customFormat="1" customHeight="1"/>
    <row r="173" s="56" customFormat="1" customHeight="1"/>
    <row r="174" s="56" customFormat="1" customHeight="1"/>
    <row r="175" s="56" customFormat="1" customHeight="1"/>
    <row r="176" s="56" customFormat="1" customHeight="1"/>
    <row r="177" s="56" customFormat="1" customHeight="1"/>
    <row r="178" s="56" customFormat="1" customHeight="1"/>
    <row r="179" s="56" customFormat="1" customHeight="1"/>
    <row r="180" s="56" customFormat="1" customHeight="1"/>
    <row r="181" s="56" customFormat="1" customHeight="1"/>
    <row r="182" s="56" customFormat="1" customHeight="1"/>
    <row r="183" s="56" customFormat="1" customHeight="1"/>
    <row r="184" s="56" customFormat="1" customHeight="1"/>
    <row r="185" s="56" customFormat="1" customHeight="1"/>
    <row r="186" s="56" customFormat="1" customHeight="1"/>
    <row r="187" s="56" customFormat="1" customHeight="1"/>
    <row r="188" s="56" customFormat="1" customHeight="1"/>
    <row r="189" s="56" customFormat="1" customHeight="1"/>
    <row r="190" s="56" customFormat="1" customHeight="1"/>
    <row r="191" s="56" customFormat="1" customHeight="1"/>
    <row r="192" s="56" customFormat="1" customHeight="1"/>
    <row r="193" s="56" customFormat="1" customHeight="1"/>
    <row r="194" s="56" customFormat="1" customHeight="1"/>
    <row r="195" s="56" customFormat="1" customHeight="1"/>
    <row r="196" s="56" customFormat="1" customHeight="1"/>
    <row r="197" s="56" customFormat="1" customHeight="1"/>
    <row r="198" s="56" customFormat="1" customHeight="1"/>
    <row r="199" s="56" customFormat="1" customHeight="1"/>
    <row r="200" s="56" customFormat="1" customHeight="1"/>
    <row r="201" s="56" customFormat="1" customHeight="1"/>
    <row r="202" s="56" customFormat="1" customHeight="1"/>
    <row r="203" s="56" customFormat="1" customHeight="1"/>
    <row r="204" s="56" customFormat="1" customHeight="1"/>
    <row r="205" s="56" customFormat="1" customHeight="1"/>
    <row r="206" s="56" customFormat="1" customHeight="1"/>
    <row r="207" s="56" customFormat="1" customHeight="1"/>
    <row r="208" s="56" customFormat="1" customHeight="1"/>
    <row r="209" s="56" customFormat="1" customHeight="1"/>
    <row r="210" s="56" customFormat="1" customHeight="1"/>
    <row r="211" s="56" customFormat="1" customHeight="1"/>
    <row r="212" s="56" customFormat="1" customHeight="1"/>
    <row r="213" s="56" customFormat="1" customHeight="1"/>
    <row r="214" s="56" customFormat="1" customHeight="1"/>
    <row r="215" s="56" customFormat="1" customHeight="1"/>
    <row r="216" s="56" customFormat="1" customHeight="1"/>
    <row r="217" s="56" customFormat="1" customHeight="1"/>
    <row r="218" s="56" customFormat="1" customHeight="1"/>
    <row r="219" s="56" customFormat="1" customHeight="1"/>
    <row r="220" s="56" customFormat="1" customHeight="1"/>
    <row r="221" s="56" customFormat="1" customHeight="1"/>
    <row r="222" s="56" customFormat="1" customHeight="1"/>
    <row r="223" s="56" customFormat="1" customHeight="1"/>
    <row r="224" s="56" customFormat="1" customHeight="1"/>
    <row r="225" s="56" customFormat="1" customHeight="1"/>
    <row r="226" s="56" customFormat="1" customHeight="1"/>
    <row r="227" s="56" customFormat="1" customHeight="1"/>
    <row r="228" s="56" customFormat="1" customHeight="1"/>
    <row r="229" s="56" customFormat="1" customHeight="1"/>
    <row r="230" s="56" customFormat="1" customHeight="1"/>
    <row r="231" s="56" customFormat="1" customHeight="1"/>
    <row r="232" s="56" customFormat="1" customHeight="1"/>
    <row r="233" s="56" customFormat="1" customHeight="1"/>
    <row r="234" s="56" customFormat="1" customHeight="1"/>
    <row r="235" s="56" customFormat="1" customHeight="1"/>
    <row r="236" s="56" customFormat="1" customHeight="1"/>
    <row r="237" s="56" customFormat="1" customHeight="1"/>
    <row r="238" s="56" customFormat="1" customHeight="1"/>
    <row r="239" s="56" customFormat="1" customHeight="1"/>
    <row r="240" s="56" customFormat="1" customHeight="1"/>
    <row r="241" s="56" customFormat="1" customHeight="1"/>
    <row r="242" s="56" customFormat="1" customHeight="1"/>
    <row r="243" s="56" customFormat="1" customHeight="1"/>
    <row r="244" s="56" customFormat="1" customHeight="1"/>
    <row r="245" s="56" customFormat="1" customHeight="1"/>
    <row r="246" s="56" customFormat="1" customHeight="1"/>
    <row r="247" s="56" customFormat="1" customHeight="1"/>
    <row r="248" s="56" customFormat="1" customHeight="1"/>
    <row r="249" s="56" customFormat="1" customHeight="1"/>
    <row r="250" s="56" customFormat="1" customHeight="1"/>
    <row r="251" s="56" customFormat="1" customHeight="1"/>
    <row r="252" s="56" customFormat="1" customHeight="1"/>
    <row r="253" s="56" customFormat="1" customHeight="1"/>
    <row r="254" s="56" customFormat="1" customHeight="1"/>
    <row r="255" s="56" customFormat="1" customHeight="1"/>
    <row r="256" s="56" customFormat="1" customHeight="1"/>
    <row r="257" s="56" customFormat="1" customHeight="1"/>
    <row r="258" s="56" customFormat="1" customHeight="1"/>
    <row r="259" s="56" customFormat="1" customHeight="1"/>
    <row r="260" s="56" customFormat="1" customHeight="1"/>
    <row r="261" s="56" customFormat="1" customHeight="1"/>
    <row r="262" s="56" customFormat="1" customHeight="1"/>
    <row r="263" s="56" customFormat="1" customHeight="1"/>
    <row r="264" s="56" customFormat="1" customHeight="1"/>
    <row r="265" s="56" customFormat="1" customHeight="1"/>
    <row r="266" s="56" customFormat="1" customHeight="1"/>
    <row r="267" s="56" customFormat="1" customHeight="1"/>
    <row r="268" s="56" customFormat="1" customHeight="1"/>
    <row r="269" s="56" customFormat="1" customHeight="1"/>
    <row r="270" s="56" customFormat="1" customHeight="1"/>
    <row r="271" s="56" customFormat="1" customHeight="1"/>
    <row r="272" s="56" customFormat="1" customHeight="1"/>
    <row r="273" s="56" customFormat="1" customHeight="1"/>
    <row r="274" s="56" customFormat="1" customHeight="1"/>
    <row r="275" s="56" customFormat="1" customHeight="1"/>
    <row r="276" s="56" customFormat="1" customHeight="1"/>
    <row r="277" s="56" customFormat="1" customHeight="1"/>
    <row r="278" s="56" customFormat="1" customHeight="1"/>
    <row r="279" s="56" customFormat="1" customHeight="1"/>
    <row r="280" s="56" customFormat="1" customHeight="1"/>
    <row r="281" s="56" customFormat="1" customHeight="1"/>
    <row r="282" s="56" customFormat="1" customHeight="1"/>
    <row r="283" s="56" customFormat="1" customHeight="1"/>
    <row r="284" s="56" customFormat="1" customHeight="1"/>
    <row r="285" s="56" customFormat="1" customHeight="1"/>
    <row r="286" s="56" customFormat="1" customHeight="1"/>
    <row r="287" s="56" customFormat="1" customHeight="1"/>
    <row r="288" s="56" customFormat="1" customHeight="1"/>
    <row r="289" s="56" customFormat="1" customHeight="1"/>
    <row r="290" s="56" customFormat="1" customHeight="1"/>
    <row r="291" s="56" customFormat="1" customHeight="1"/>
    <row r="292" s="56" customFormat="1" customHeight="1"/>
    <row r="293" s="56" customFormat="1" customHeight="1"/>
    <row r="294" s="56" customFormat="1" customHeight="1"/>
    <row r="295" s="56" customFormat="1" customHeight="1"/>
    <row r="296" s="56" customFormat="1" customHeight="1"/>
    <row r="297" s="56" customFormat="1" customHeight="1"/>
    <row r="298" s="56" customFormat="1" customHeight="1"/>
    <row r="299" s="56" customFormat="1" customHeight="1"/>
    <row r="300" s="56" customFormat="1" customHeight="1"/>
    <row r="301" s="56" customFormat="1" customHeight="1"/>
    <row r="302" s="56" customFormat="1" customHeight="1"/>
    <row r="303" s="56" customFormat="1" customHeight="1"/>
    <row r="304" s="56" customFormat="1" customHeight="1"/>
    <row r="305" s="56" customFormat="1" customHeight="1"/>
    <row r="306" s="56" customFormat="1" customHeight="1"/>
    <row r="307" s="56" customFormat="1" customHeight="1"/>
    <row r="308" s="56" customFormat="1" customHeight="1"/>
    <row r="309" s="56" customFormat="1" customHeight="1"/>
    <row r="310" s="56" customFormat="1" customHeight="1"/>
    <row r="311" s="56" customFormat="1" customHeight="1"/>
    <row r="312" s="56" customFormat="1" customHeight="1"/>
    <row r="313" s="56" customFormat="1" customHeight="1"/>
    <row r="314" s="56" customFormat="1" customHeight="1"/>
    <row r="315" s="56" customFormat="1" customHeight="1"/>
    <row r="316" s="56" customFormat="1" customHeight="1"/>
    <row r="317" s="56" customFormat="1" customHeight="1"/>
    <row r="318" s="56" customFormat="1" customHeight="1"/>
    <row r="319" s="56" customFormat="1" customHeight="1"/>
    <row r="320" s="56" customFormat="1" customHeight="1"/>
    <row r="321" s="56" customFormat="1" customHeight="1"/>
    <row r="322" s="56" customFormat="1" customHeight="1"/>
    <row r="323" s="56" customFormat="1" customHeight="1"/>
    <row r="324" s="56" customFormat="1" customHeight="1"/>
    <row r="325" s="56" customFormat="1" customHeight="1"/>
    <row r="326" s="56" customFormat="1" customHeight="1"/>
    <row r="327" s="56" customFormat="1" customHeight="1"/>
    <row r="328" s="56" customFormat="1" customHeight="1"/>
    <row r="329" s="56" customFormat="1" customHeight="1"/>
    <row r="330" s="56" customFormat="1" customHeight="1"/>
    <row r="331" s="56" customFormat="1" customHeight="1"/>
    <row r="332" s="56" customFormat="1" customHeight="1"/>
    <row r="333" s="56" customFormat="1" customHeight="1"/>
    <row r="334" s="56" customFormat="1" customHeight="1"/>
    <row r="335" s="56" customFormat="1" customHeight="1"/>
    <row r="336" s="56" customFormat="1" customHeight="1"/>
    <row r="337" s="56" customFormat="1" customHeight="1"/>
    <row r="338" s="56" customFormat="1" customHeight="1"/>
    <row r="339" s="56" customFormat="1" customHeight="1"/>
    <row r="340" s="56" customFormat="1" customHeight="1"/>
    <row r="341" s="56" customFormat="1" customHeight="1"/>
    <row r="342" s="56" customFormat="1" customHeight="1"/>
    <row r="343" s="56" customFormat="1" customHeight="1"/>
    <row r="344" s="56" customFormat="1" customHeight="1"/>
    <row r="345" s="56" customFormat="1" customHeight="1"/>
    <row r="346" s="56" customFormat="1" customHeight="1"/>
    <row r="347" s="56" customFormat="1" customHeight="1"/>
    <row r="348" s="56" customFormat="1" customHeight="1"/>
    <row r="349" s="56" customFormat="1" customHeight="1"/>
    <row r="350" s="56" customFormat="1" customHeight="1"/>
    <row r="351" s="56" customFormat="1" customHeight="1"/>
    <row r="352" s="56" customFormat="1" customHeight="1"/>
    <row r="353" s="56" customFormat="1" customHeight="1"/>
    <row r="354" s="56" customFormat="1" customHeight="1"/>
    <row r="355" s="56" customFormat="1" customHeight="1"/>
    <row r="356" s="56" customFormat="1" customHeight="1"/>
    <row r="357" s="56" customFormat="1" customHeight="1"/>
    <row r="358" s="56" customFormat="1" customHeight="1"/>
    <row r="359" s="56" customFormat="1" customHeight="1"/>
    <row r="360" s="56" customFormat="1" customHeight="1"/>
    <row r="361" s="56" customFormat="1" customHeight="1"/>
    <row r="362" s="56" customFormat="1" customHeight="1"/>
    <row r="363" s="56" customFormat="1" customHeight="1"/>
    <row r="364" s="56" customFormat="1" customHeight="1"/>
    <row r="365" s="56" customFormat="1" customHeight="1"/>
    <row r="366" s="56" customFormat="1" customHeight="1"/>
    <row r="367" s="56" customFormat="1" customHeight="1"/>
    <row r="368" s="56" customFormat="1" customHeight="1"/>
    <row r="369" s="56" customFormat="1" customHeight="1"/>
    <row r="370" s="56" customFormat="1" customHeight="1"/>
    <row r="371" s="56" customFormat="1" customHeight="1"/>
    <row r="372" s="56" customFormat="1" customHeight="1"/>
    <row r="373" s="56" customFormat="1" customHeight="1"/>
    <row r="374" s="56" customFormat="1" customHeight="1"/>
    <row r="375" s="56" customFormat="1" customHeight="1"/>
    <row r="376" s="56" customFormat="1" customHeight="1"/>
    <row r="377" s="56" customFormat="1" customHeight="1"/>
    <row r="378" s="56" customFormat="1" customHeight="1"/>
    <row r="379" s="56" customFormat="1" customHeight="1"/>
    <row r="380" s="56" customFormat="1" customHeight="1"/>
    <row r="381" s="56" customFormat="1" customHeight="1"/>
    <row r="382" s="56" customFormat="1" customHeight="1"/>
    <row r="383" s="56" customFormat="1" customHeight="1"/>
    <row r="384" s="56" customFormat="1" customHeight="1"/>
    <row r="385" s="56" customFormat="1" customHeight="1"/>
    <row r="386" s="56" customFormat="1" customHeight="1"/>
    <row r="387" s="56" customFormat="1" customHeight="1"/>
    <row r="388" s="56" customFormat="1" customHeight="1"/>
    <row r="389" s="56" customFormat="1" customHeight="1"/>
    <row r="390" s="56" customFormat="1" customHeight="1"/>
    <row r="391" s="56" customFormat="1" customHeight="1"/>
    <row r="392" s="56" customFormat="1" customHeight="1"/>
    <row r="393" s="56" customFormat="1" customHeight="1"/>
    <row r="394" s="56" customFormat="1" customHeight="1"/>
    <row r="395" s="56" customFormat="1" customHeight="1"/>
    <row r="396" s="56" customFormat="1" customHeight="1"/>
    <row r="397" s="56" customFormat="1" customHeight="1"/>
    <row r="398" s="56" customFormat="1" customHeight="1"/>
    <row r="399" s="56" customFormat="1" customHeight="1"/>
    <row r="400" s="56" customFormat="1" customHeight="1"/>
    <row r="401" s="56" customFormat="1" customHeight="1"/>
    <row r="402" s="56" customFormat="1" customHeight="1"/>
    <row r="403" s="56" customFormat="1" customHeight="1"/>
    <row r="404" s="56" customFormat="1" customHeight="1"/>
    <row r="405" s="56" customFormat="1" customHeight="1"/>
    <row r="406" s="56" customFormat="1" customHeight="1"/>
    <row r="407" s="56" customFormat="1" customHeight="1"/>
    <row r="408" s="56" customFormat="1" customHeight="1"/>
    <row r="409" s="56" customFormat="1" customHeight="1"/>
    <row r="410" s="56" customFormat="1" customHeight="1"/>
    <row r="411" s="56" customFormat="1" customHeight="1"/>
    <row r="412" s="56" customFormat="1" customHeight="1"/>
    <row r="413" s="56" customFormat="1" customHeight="1"/>
    <row r="414" s="56" customFormat="1" customHeight="1"/>
    <row r="415" s="56" customFormat="1" customHeight="1"/>
    <row r="416" s="56" customFormat="1" customHeight="1"/>
    <row r="417" s="56" customFormat="1" customHeight="1"/>
    <row r="418" s="56" customFormat="1" customHeight="1"/>
    <row r="419" s="56" customFormat="1" customHeight="1"/>
    <row r="420" s="56" customFormat="1" customHeight="1"/>
    <row r="421" s="56" customFormat="1" customHeight="1"/>
    <row r="422" s="56" customFormat="1" customHeight="1"/>
    <row r="423" s="56" customFormat="1" customHeight="1"/>
    <row r="424" s="56" customFormat="1" customHeight="1"/>
    <row r="425" s="56" customFormat="1" customHeight="1"/>
    <row r="426" s="56" customFormat="1" customHeight="1"/>
    <row r="427" s="56" customFormat="1" customHeight="1"/>
    <row r="428" s="56" customFormat="1" customHeight="1"/>
    <row r="429" s="56" customFormat="1" customHeight="1"/>
    <row r="430" s="56" customFormat="1" customHeight="1"/>
    <row r="431" s="56" customFormat="1" customHeight="1"/>
    <row r="432" s="56" customFormat="1" customHeight="1"/>
    <row r="433" s="56" customFormat="1" customHeight="1"/>
    <row r="434" s="56" customFormat="1" customHeight="1"/>
    <row r="435" s="56" customFormat="1" customHeight="1"/>
    <row r="436" s="56" customFormat="1" customHeight="1"/>
    <row r="437" s="56" customFormat="1" customHeight="1"/>
    <row r="438" s="56" customFormat="1" customHeight="1"/>
    <row r="439" s="56" customFormat="1" customHeight="1"/>
    <row r="440" s="56" customFormat="1" customHeight="1"/>
    <row r="441" s="56" customFormat="1" customHeight="1"/>
    <row r="442" s="56" customFormat="1" customHeight="1"/>
    <row r="443" s="56" customFormat="1" customHeight="1"/>
    <row r="444" s="56" customFormat="1" customHeight="1"/>
    <row r="445" s="56" customFormat="1" customHeight="1"/>
    <row r="446" s="56" customFormat="1" customHeight="1"/>
    <row r="447" s="56" customFormat="1" customHeight="1"/>
    <row r="448" s="56" customFormat="1" customHeight="1"/>
    <row r="449" s="56" customFormat="1" customHeight="1"/>
    <row r="450" s="56" customFormat="1" customHeight="1"/>
    <row r="451" s="56" customFormat="1" customHeight="1"/>
    <row r="452" s="56" customFormat="1" customHeight="1"/>
    <row r="453" s="56" customFormat="1" customHeight="1"/>
    <row r="454" s="56" customFormat="1" customHeight="1"/>
    <row r="455" s="56" customFormat="1" customHeight="1"/>
    <row r="456" s="56" customFormat="1" customHeight="1"/>
    <row r="457" s="56" customFormat="1" customHeight="1"/>
    <row r="458" s="56" customFormat="1" customHeight="1"/>
    <row r="459" s="56" customFormat="1" customHeight="1"/>
    <row r="460" s="56" customFormat="1" customHeight="1"/>
    <row r="461" s="56" customFormat="1" customHeight="1"/>
    <row r="462" s="56" customFormat="1" customHeight="1"/>
    <row r="463" s="56" customFormat="1" customHeight="1"/>
    <row r="464" s="56" customFormat="1" customHeight="1"/>
    <row r="465" s="56" customFormat="1" customHeight="1"/>
    <row r="466" s="56" customFormat="1" customHeight="1"/>
    <row r="467" s="56" customFormat="1" customHeight="1"/>
    <row r="468" s="56" customFormat="1" customHeight="1"/>
    <row r="469" s="56" customFormat="1" customHeight="1"/>
    <row r="470" s="56" customFormat="1" customHeight="1"/>
    <row r="471" s="56" customFormat="1" customHeight="1"/>
    <row r="472" s="56" customFormat="1" customHeight="1"/>
    <row r="473" s="56" customFormat="1" customHeight="1"/>
    <row r="474" s="56" customFormat="1" customHeight="1"/>
    <row r="475" s="56" customFormat="1" customHeight="1"/>
    <row r="476" s="56" customFormat="1" customHeight="1"/>
    <row r="477" s="56" customFormat="1" customHeight="1"/>
    <row r="478" s="56" customFormat="1" customHeight="1"/>
    <row r="479" s="56" customFormat="1" customHeight="1"/>
    <row r="480" s="56" customFormat="1" customHeight="1"/>
    <row r="481" s="56" customFormat="1" customHeight="1"/>
    <row r="482" s="56" customFormat="1" customHeight="1"/>
    <row r="483" s="56" customFormat="1" customHeight="1"/>
    <row r="484" s="56" customFormat="1" customHeight="1"/>
    <row r="485" s="56" customFormat="1" customHeight="1"/>
    <row r="486" s="56" customFormat="1" customHeight="1"/>
    <row r="487" s="56" customFormat="1" customHeight="1"/>
    <row r="488" s="56" customFormat="1" customHeight="1"/>
    <row r="489" s="56" customFormat="1" customHeight="1"/>
    <row r="490" s="56" customFormat="1" customHeight="1"/>
    <row r="491" s="56" customFormat="1" customHeight="1"/>
    <row r="492" s="56" customFormat="1" customHeight="1"/>
    <row r="493" s="56" customFormat="1" customHeight="1"/>
    <row r="494" s="56" customFormat="1" customHeight="1"/>
    <row r="495" s="56" customFormat="1" customHeight="1"/>
    <row r="496" s="56" customFormat="1" customHeight="1"/>
    <row r="497" s="56" customFormat="1" customHeight="1"/>
    <row r="498" s="56" customFormat="1" customHeight="1"/>
    <row r="499" s="56" customFormat="1" customHeight="1"/>
    <row r="500" s="56" customFormat="1" customHeight="1"/>
    <row r="501" s="56" customFormat="1" customHeight="1"/>
    <row r="502" s="56" customFormat="1" customHeight="1"/>
    <row r="503" s="56" customFormat="1" customHeight="1"/>
    <row r="504" s="56" customFormat="1" customHeight="1"/>
    <row r="505" s="56" customFormat="1" customHeight="1"/>
    <row r="506" s="56" customFormat="1" customHeight="1"/>
    <row r="507" s="56" customFormat="1" customHeight="1"/>
    <row r="508" s="56" customFormat="1" customHeight="1"/>
    <row r="509" s="56" customFormat="1" customHeight="1"/>
    <row r="510" s="56" customFormat="1" customHeight="1"/>
    <row r="511" s="56" customFormat="1" customHeight="1"/>
    <row r="512" s="56" customFormat="1" customHeight="1"/>
    <row r="513" s="56" customFormat="1" customHeight="1"/>
    <row r="514" s="56" customFormat="1" customHeight="1"/>
    <row r="515" s="56" customFormat="1" customHeight="1"/>
    <row r="516" s="56" customFormat="1" customHeight="1"/>
    <row r="517" s="56" customFormat="1" customHeight="1"/>
    <row r="518" s="56" customFormat="1" customHeight="1"/>
    <row r="519" s="56" customFormat="1" customHeight="1"/>
    <row r="520" s="56" customFormat="1" customHeight="1"/>
    <row r="521" s="56" customFormat="1" customHeight="1"/>
    <row r="522" s="56" customFormat="1" customHeight="1"/>
    <row r="523" s="56" customFormat="1" customHeight="1"/>
    <row r="524" s="56" customFormat="1" customHeight="1"/>
    <row r="525" s="56" customFormat="1" customHeight="1"/>
    <row r="526" s="56" customFormat="1" customHeight="1"/>
    <row r="527" s="56" customFormat="1" customHeight="1"/>
    <row r="528" s="56" customFormat="1" customHeight="1"/>
    <row r="529" s="56" customFormat="1" customHeight="1"/>
    <row r="530" s="56" customFormat="1" customHeight="1"/>
    <row r="531" s="56" customFormat="1" customHeight="1"/>
    <row r="532" s="56" customFormat="1" customHeight="1"/>
    <row r="533" s="56" customFormat="1" customHeight="1"/>
    <row r="534" s="56" customFormat="1" customHeight="1"/>
    <row r="535" s="56" customFormat="1" customHeight="1"/>
    <row r="536" s="56" customFormat="1" customHeight="1"/>
    <row r="537" s="56" customFormat="1" customHeight="1"/>
    <row r="538" s="56" customFormat="1" customHeight="1"/>
    <row r="539" s="56" customFormat="1" customHeight="1"/>
    <row r="540" s="56" customFormat="1" customHeight="1"/>
    <row r="541" s="56" customFormat="1" customHeight="1"/>
    <row r="542" s="56" customFormat="1" customHeight="1"/>
    <row r="543" s="56" customFormat="1" customHeight="1"/>
    <row r="544" s="56" customFormat="1" customHeight="1"/>
    <row r="545" s="56" customFormat="1" customHeight="1"/>
    <row r="546" s="56" customFormat="1" customHeight="1"/>
    <row r="547" s="56" customFormat="1" customHeight="1"/>
    <row r="548" s="56" customFormat="1" customHeight="1"/>
    <row r="549" s="56" customFormat="1" customHeight="1"/>
    <row r="550" s="56" customFormat="1" customHeight="1"/>
    <row r="551" s="56" customFormat="1" customHeight="1"/>
    <row r="552" s="56" customFormat="1" customHeight="1"/>
    <row r="553" s="56" customFormat="1" customHeight="1"/>
    <row r="554" s="56" customFormat="1" customHeight="1"/>
    <row r="555" s="56" customFormat="1" customHeight="1"/>
    <row r="556" s="56" customFormat="1" customHeight="1"/>
    <row r="557" s="56" customFormat="1" customHeight="1"/>
    <row r="558" s="56" customFormat="1" customHeight="1"/>
    <row r="559" s="56" customFormat="1" customHeight="1"/>
    <row r="560" s="56" customFormat="1" customHeight="1"/>
    <row r="561" s="56" customFormat="1" customHeight="1"/>
    <row r="562" s="56" customFormat="1" customHeight="1"/>
    <row r="563" s="56" customFormat="1" customHeight="1"/>
    <row r="564" s="56" customFormat="1" customHeight="1"/>
    <row r="565" s="56" customFormat="1" customHeight="1"/>
    <row r="566" s="56" customFormat="1" customHeight="1"/>
    <row r="567" s="56" customFormat="1" customHeight="1"/>
    <row r="568" s="56" customFormat="1" customHeight="1"/>
    <row r="569" s="56" customFormat="1" customHeight="1"/>
    <row r="570" s="56" customFormat="1" customHeight="1"/>
    <row r="571" s="56" customFormat="1" customHeight="1"/>
    <row r="572" s="56" customFormat="1" customHeight="1"/>
    <row r="573" s="56" customFormat="1" customHeight="1"/>
    <row r="574" s="56" customFormat="1" customHeight="1"/>
    <row r="575" s="56" customFormat="1" customHeight="1"/>
    <row r="576" s="56" customFormat="1" customHeight="1"/>
    <row r="577" s="56" customFormat="1" customHeight="1"/>
    <row r="578" s="56" customFormat="1" customHeight="1"/>
    <row r="579" s="56" customFormat="1" customHeight="1"/>
    <row r="580" s="56" customFormat="1" customHeight="1"/>
    <row r="581" s="56" customFormat="1" customHeight="1"/>
    <row r="582" s="56" customFormat="1" customHeight="1"/>
    <row r="583" s="56" customFormat="1" customHeight="1"/>
    <row r="584" s="56" customFormat="1" customHeight="1"/>
    <row r="585" s="56" customFormat="1" customHeight="1"/>
    <row r="586" s="56" customFormat="1" customHeight="1"/>
    <row r="587" s="56" customFormat="1" customHeight="1"/>
    <row r="588" s="56" customFormat="1" customHeight="1"/>
    <row r="589" s="56" customFormat="1" customHeight="1"/>
    <row r="590" s="56" customFormat="1" customHeight="1"/>
    <row r="591" s="56" customFormat="1" customHeight="1"/>
    <row r="592" s="56" customFormat="1" customHeight="1"/>
    <row r="593" s="56" customFormat="1" customHeight="1"/>
    <row r="594" s="56" customFormat="1" customHeight="1"/>
    <row r="595" s="56" customFormat="1" customHeight="1"/>
    <row r="596" s="56" customFormat="1" customHeight="1"/>
    <row r="597" s="56" customFormat="1" customHeight="1"/>
    <row r="598" s="56" customFormat="1" customHeight="1"/>
    <row r="599" s="56" customFormat="1" customHeight="1"/>
    <row r="600" s="56" customFormat="1" customHeight="1"/>
    <row r="601" s="56" customFormat="1" customHeight="1"/>
    <row r="602" s="56" customFormat="1" customHeight="1"/>
    <row r="603" s="56" customFormat="1" customHeight="1"/>
    <row r="604" s="56" customFormat="1" customHeight="1"/>
    <row r="605" s="56" customFormat="1" customHeight="1"/>
    <row r="606" s="56" customFormat="1" customHeight="1"/>
    <row r="607" s="56" customFormat="1" customHeight="1"/>
    <row r="608" s="56" customFormat="1" customHeight="1"/>
    <row r="609" s="56" customFormat="1" customHeight="1"/>
    <row r="610" s="56" customFormat="1" customHeight="1"/>
    <row r="611" s="56" customFormat="1" customHeight="1"/>
    <row r="612" s="56" customFormat="1" customHeight="1"/>
    <row r="613" s="56" customFormat="1" customHeight="1"/>
    <row r="614" s="56" customFormat="1" customHeight="1"/>
    <row r="615" s="56" customFormat="1" customHeight="1"/>
    <row r="616" s="56" customFormat="1" customHeight="1"/>
    <row r="617" s="56" customFormat="1" customHeight="1"/>
    <row r="618" s="56" customFormat="1" customHeight="1"/>
    <row r="619" s="56" customFormat="1" customHeight="1"/>
    <row r="620" s="56" customFormat="1" customHeight="1"/>
    <row r="621" s="56" customFormat="1" customHeight="1"/>
    <row r="622" s="56" customFormat="1" customHeight="1"/>
    <row r="623" s="56" customFormat="1" customHeight="1"/>
    <row r="624" s="56" customFormat="1" customHeight="1"/>
    <row r="625" s="56" customFormat="1" customHeight="1"/>
    <row r="626" s="56" customFormat="1" customHeight="1"/>
    <row r="627" s="56" customFormat="1" customHeight="1"/>
    <row r="628" s="56" customFormat="1" customHeight="1"/>
    <row r="629" s="56" customFormat="1" customHeight="1"/>
    <row r="630" s="56" customFormat="1" customHeight="1"/>
    <row r="631" s="56" customFormat="1" customHeight="1"/>
    <row r="632" s="56" customFormat="1" customHeight="1"/>
    <row r="633" s="56" customFormat="1" customHeight="1"/>
    <row r="634" s="56" customFormat="1" customHeight="1"/>
    <row r="635" s="56" customFormat="1" customHeight="1"/>
    <row r="636" s="56" customFormat="1" customHeight="1"/>
    <row r="637" s="56" customFormat="1" customHeight="1"/>
    <row r="638" s="56" customFormat="1" customHeight="1"/>
    <row r="639" s="56" customFormat="1" customHeight="1"/>
    <row r="640" s="56" customFormat="1" customHeight="1"/>
    <row r="641" s="56" customFormat="1" customHeight="1"/>
    <row r="642" s="56" customFormat="1" customHeight="1"/>
    <row r="643" s="56" customFormat="1" customHeight="1"/>
    <row r="644" s="56" customFormat="1" customHeight="1"/>
    <row r="645" s="56" customFormat="1" customHeight="1"/>
    <row r="646" s="56" customFormat="1" customHeight="1"/>
    <row r="647" s="56" customFormat="1" customHeight="1"/>
    <row r="648" s="56" customFormat="1" customHeight="1"/>
    <row r="649" s="56" customFormat="1" customHeight="1"/>
    <row r="650" s="56" customFormat="1" customHeight="1"/>
    <row r="651" s="56" customFormat="1" customHeight="1"/>
    <row r="652" s="56" customFormat="1" customHeight="1"/>
    <row r="653" s="56" customFormat="1" customHeight="1"/>
    <row r="654" s="56" customFormat="1" customHeight="1"/>
    <row r="655" s="56" customFormat="1" customHeight="1"/>
    <row r="656" s="56" customFormat="1" customHeight="1"/>
    <row r="657" s="56" customFormat="1" customHeight="1"/>
    <row r="658" s="56" customFormat="1" customHeight="1"/>
    <row r="659" s="56" customFormat="1" customHeight="1"/>
    <row r="660" s="56" customFormat="1" customHeight="1"/>
    <row r="661" s="56" customFormat="1" customHeight="1"/>
    <row r="662" s="56" customFormat="1" customHeight="1"/>
    <row r="663" s="56" customFormat="1" customHeight="1"/>
    <row r="664" s="56" customFormat="1" customHeight="1"/>
    <row r="665" s="56" customFormat="1" customHeight="1"/>
    <row r="666" s="56" customFormat="1" customHeight="1"/>
    <row r="667" s="56" customFormat="1" customHeight="1"/>
    <row r="668" s="56" customFormat="1" customHeight="1"/>
    <row r="669" s="56" customFormat="1" customHeight="1"/>
    <row r="670" s="56" customFormat="1" customHeight="1"/>
    <row r="671" s="56" customFormat="1" customHeight="1"/>
    <row r="672" s="56" customFormat="1" customHeight="1"/>
    <row r="673" s="56" customFormat="1" customHeight="1"/>
    <row r="674" s="56" customFormat="1" customHeight="1"/>
    <row r="675" s="56" customFormat="1" customHeight="1"/>
    <row r="676" s="56" customFormat="1" customHeight="1"/>
    <row r="677" s="56" customFormat="1" customHeight="1"/>
    <row r="678" s="56" customFormat="1" customHeight="1"/>
    <row r="679" s="56" customFormat="1" customHeight="1"/>
    <row r="680" s="56" customFormat="1" customHeight="1"/>
    <row r="681" s="56" customFormat="1" customHeight="1"/>
    <row r="682" s="56" customFormat="1" customHeight="1"/>
    <row r="683" s="56" customFormat="1" customHeight="1"/>
    <row r="684" s="56" customFormat="1" customHeight="1"/>
    <row r="685" s="56" customFormat="1" customHeight="1"/>
    <row r="686" s="56" customFormat="1" customHeight="1"/>
    <row r="687" s="56" customFormat="1" customHeight="1"/>
    <row r="688" s="56" customFormat="1" customHeight="1"/>
    <row r="689" s="56" customFormat="1" customHeight="1"/>
    <row r="690" s="56" customFormat="1" customHeight="1"/>
    <row r="691" s="56" customFormat="1" customHeight="1"/>
    <row r="692" s="56" customFormat="1" customHeight="1"/>
    <row r="693" s="56" customFormat="1" customHeight="1"/>
    <row r="694" s="56" customFormat="1" customHeight="1"/>
    <row r="695" s="56" customFormat="1" customHeight="1"/>
    <row r="696" s="56" customFormat="1" customHeight="1"/>
    <row r="697" s="56" customFormat="1" customHeight="1"/>
    <row r="698" s="56" customFormat="1" customHeight="1"/>
    <row r="699" s="56" customFormat="1" customHeight="1"/>
    <row r="700" s="56" customFormat="1" customHeight="1"/>
    <row r="701" s="56" customFormat="1" customHeight="1"/>
    <row r="702" s="56" customFormat="1" customHeight="1"/>
    <row r="703" s="56" customFormat="1" customHeight="1"/>
    <row r="704" s="56" customFormat="1" customHeight="1"/>
    <row r="705" s="56" customFormat="1" customHeight="1"/>
    <row r="706" s="56" customFormat="1" customHeight="1"/>
    <row r="707" s="56" customFormat="1" customHeight="1"/>
    <row r="708" s="56" customFormat="1" customHeight="1"/>
    <row r="709" s="56" customFormat="1" customHeight="1"/>
    <row r="710" s="56" customFormat="1" customHeight="1"/>
    <row r="711" s="56" customFormat="1" customHeight="1"/>
    <row r="712" s="56" customFormat="1" customHeight="1"/>
    <row r="713" s="56" customFormat="1" customHeight="1"/>
    <row r="714" s="56" customFormat="1" customHeight="1"/>
    <row r="715" s="56" customFormat="1" customHeight="1"/>
    <row r="716" s="56" customFormat="1" customHeight="1"/>
    <row r="717" s="56" customFormat="1" customHeight="1"/>
    <row r="718" s="56" customFormat="1" customHeight="1"/>
    <row r="719" s="56" customFormat="1" customHeight="1"/>
    <row r="720" s="56" customFormat="1" customHeight="1"/>
    <row r="721" s="56" customFormat="1" customHeight="1"/>
    <row r="722" s="56" customFormat="1" customHeight="1"/>
    <row r="723" s="56" customFormat="1" customHeight="1"/>
    <row r="724" s="56" customFormat="1" customHeight="1"/>
    <row r="725" s="56" customFormat="1" customHeight="1"/>
    <row r="726" s="56" customFormat="1" customHeight="1"/>
    <row r="727" s="56" customFormat="1" customHeight="1"/>
    <row r="728" s="56" customFormat="1" customHeight="1"/>
    <row r="729" s="56" customFormat="1" customHeight="1"/>
    <row r="730" s="56" customFormat="1" customHeight="1"/>
    <row r="731" s="56" customFormat="1" customHeight="1"/>
    <row r="732" s="56" customFormat="1" customHeight="1"/>
    <row r="733" s="56" customFormat="1" customHeight="1"/>
    <row r="734" s="56" customFormat="1" customHeight="1"/>
    <row r="735" s="56" customFormat="1" customHeight="1"/>
    <row r="736" s="56" customFormat="1" customHeight="1"/>
    <row r="737" s="56" customFormat="1" customHeight="1"/>
    <row r="738" s="56" customFormat="1" customHeight="1"/>
    <row r="739" s="56" customFormat="1" customHeight="1"/>
    <row r="740" s="56" customFormat="1" customHeight="1"/>
    <row r="741" s="56" customFormat="1" customHeight="1"/>
    <row r="742" s="56" customFormat="1" customHeight="1"/>
    <row r="743" s="56" customFormat="1" customHeight="1"/>
    <row r="744" s="56" customFormat="1" customHeight="1"/>
    <row r="745" s="56" customFormat="1" customHeight="1"/>
    <row r="746" s="56" customFormat="1" customHeight="1"/>
    <row r="747" s="56" customFormat="1" customHeight="1"/>
    <row r="748" s="56" customFormat="1" customHeight="1"/>
    <row r="749" s="56" customFormat="1" customHeight="1"/>
    <row r="750" s="56" customFormat="1" customHeight="1"/>
    <row r="751" s="56" customFormat="1" customHeight="1"/>
    <row r="752" s="56" customFormat="1" customHeight="1"/>
    <row r="753" s="56" customFormat="1" customHeight="1"/>
    <row r="754" s="56" customFormat="1" customHeight="1"/>
    <row r="755" s="56" customFormat="1" customHeight="1"/>
    <row r="756" s="56" customFormat="1" customHeight="1"/>
    <row r="757" s="56" customFormat="1" customHeight="1"/>
    <row r="758" s="56" customFormat="1" customHeight="1"/>
    <row r="759" s="56" customFormat="1" customHeight="1"/>
    <row r="760" s="56" customFormat="1" customHeight="1"/>
    <row r="761" s="56" customFormat="1" customHeight="1"/>
    <row r="762" s="56" customFormat="1" customHeight="1"/>
    <row r="763" s="56" customFormat="1" customHeight="1"/>
    <row r="764" s="56" customFormat="1" customHeight="1"/>
    <row r="765" s="56" customFormat="1" customHeight="1"/>
    <row r="766" s="56" customFormat="1" customHeight="1"/>
    <row r="767" s="56" customFormat="1" customHeight="1"/>
    <row r="768" s="56" customFormat="1" customHeight="1"/>
    <row r="769" s="56" customFormat="1" customHeight="1"/>
    <row r="770" s="56" customFormat="1" customHeight="1"/>
    <row r="771" s="56" customFormat="1" customHeight="1"/>
    <row r="772" s="56" customFormat="1" customHeight="1"/>
    <row r="773" s="56" customFormat="1" customHeight="1"/>
    <row r="774" s="56" customFormat="1" customHeight="1"/>
    <row r="775" s="56" customFormat="1" customHeight="1"/>
    <row r="776" s="56" customFormat="1" customHeight="1"/>
    <row r="777" s="56" customFormat="1" customHeight="1"/>
    <row r="778" s="56" customFormat="1" customHeight="1"/>
    <row r="779" s="56" customFormat="1" customHeight="1"/>
    <row r="780" s="56" customFormat="1" customHeight="1"/>
    <row r="781" s="56" customFormat="1" customHeight="1"/>
    <row r="782" s="56" customFormat="1" customHeight="1"/>
    <row r="783" s="56" customFormat="1" customHeight="1"/>
    <row r="784" s="56" customFormat="1" customHeight="1"/>
    <row r="785" s="56" customFormat="1" customHeight="1"/>
    <row r="786" s="56" customFormat="1" customHeight="1"/>
    <row r="787" s="56" customFormat="1" customHeight="1"/>
    <row r="788" s="56" customFormat="1" customHeight="1"/>
    <row r="789" s="56" customFormat="1" customHeight="1"/>
    <row r="790" s="56" customFormat="1" customHeight="1"/>
    <row r="791" s="56" customFormat="1" customHeight="1"/>
    <row r="792" s="56" customFormat="1" customHeight="1"/>
    <row r="793" s="56" customFormat="1" customHeight="1"/>
    <row r="794" s="56" customFormat="1" customHeight="1"/>
    <row r="795" s="56" customFormat="1" customHeight="1"/>
    <row r="796" s="56" customFormat="1" customHeight="1"/>
    <row r="797" s="56" customFormat="1" customHeight="1"/>
    <row r="798" s="56" customFormat="1" customHeight="1"/>
    <row r="799" s="56" customFormat="1" customHeight="1"/>
    <row r="800" s="56" customFormat="1" customHeight="1"/>
    <row r="801" s="56" customFormat="1" customHeight="1"/>
    <row r="802" s="56" customFormat="1" customHeight="1"/>
    <row r="803" s="56" customFormat="1" customHeight="1"/>
    <row r="804" s="56" customFormat="1" customHeight="1"/>
    <row r="805" s="56" customFormat="1" customHeight="1"/>
    <row r="806" s="56" customFormat="1" customHeight="1"/>
    <row r="807" s="56" customFormat="1" customHeight="1"/>
    <row r="808" s="56" customFormat="1" customHeight="1"/>
    <row r="809" s="56" customFormat="1" customHeight="1"/>
    <row r="810" s="56" customFormat="1" customHeight="1"/>
    <row r="811" s="56" customFormat="1" customHeight="1"/>
    <row r="812" s="56" customFormat="1" customHeight="1"/>
    <row r="813" s="56" customFormat="1" customHeight="1"/>
    <row r="814" s="56" customFormat="1" customHeight="1"/>
    <row r="815" s="56" customFormat="1" customHeight="1"/>
    <row r="816" s="56" customFormat="1" customHeight="1"/>
    <row r="817" s="56" customFormat="1" customHeight="1"/>
    <row r="818" s="56" customFormat="1" customHeight="1"/>
    <row r="819" s="56" customFormat="1" customHeight="1"/>
    <row r="820" s="56" customFormat="1" customHeight="1"/>
    <row r="821" s="56" customFormat="1" customHeight="1"/>
    <row r="822" s="56" customFormat="1" customHeight="1"/>
    <row r="823" s="56" customFormat="1" customHeight="1"/>
    <row r="824" s="56" customFormat="1" customHeight="1"/>
    <row r="825" s="56" customFormat="1" customHeight="1"/>
    <row r="826" s="56" customFormat="1" customHeight="1"/>
    <row r="827" s="56" customFormat="1" customHeight="1"/>
    <row r="828" s="56" customFormat="1" customHeight="1"/>
    <row r="829" s="56" customFormat="1" customHeight="1"/>
    <row r="830" s="56" customFormat="1" customHeight="1"/>
    <row r="831" s="56" customFormat="1" customHeight="1"/>
    <row r="832" s="56" customFormat="1" customHeight="1"/>
    <row r="833" s="56" customFormat="1" customHeight="1"/>
    <row r="834" s="56" customFormat="1" customHeight="1"/>
    <row r="835" s="56" customFormat="1" customHeight="1"/>
    <row r="836" s="56" customFormat="1" customHeight="1"/>
    <row r="837" s="56" customFormat="1" customHeight="1"/>
    <row r="838" s="56" customFormat="1" customHeight="1"/>
    <row r="839" s="56" customFormat="1" customHeight="1"/>
    <row r="840" s="56" customFormat="1" customHeight="1"/>
    <row r="841" s="56" customFormat="1" customHeight="1"/>
    <row r="842" s="56" customFormat="1" customHeight="1"/>
    <row r="843" s="56" customFormat="1" customHeight="1"/>
    <row r="844" s="56" customFormat="1" customHeight="1"/>
    <row r="845" s="56" customFormat="1" customHeight="1"/>
    <row r="846" s="56" customFormat="1" customHeight="1"/>
    <row r="847" s="56" customFormat="1" customHeight="1"/>
    <row r="848" s="56" customFormat="1" customHeight="1"/>
    <row r="849" s="56" customFormat="1" customHeight="1"/>
    <row r="850" s="56" customFormat="1" customHeight="1"/>
    <row r="851" s="56" customFormat="1" customHeight="1"/>
    <row r="852" s="56" customFormat="1" customHeight="1"/>
    <row r="853" s="56" customFormat="1" customHeight="1"/>
    <row r="854" s="56" customFormat="1" customHeight="1"/>
    <row r="855" s="56" customFormat="1" customHeight="1"/>
    <row r="856" s="56" customFormat="1" customHeight="1"/>
    <row r="857" s="56" customFormat="1" customHeight="1"/>
    <row r="858" s="56" customFormat="1" customHeight="1"/>
    <row r="859" s="56" customFormat="1" customHeight="1"/>
    <row r="860" s="56" customFormat="1" customHeight="1"/>
    <row r="861" s="56" customFormat="1" customHeight="1"/>
    <row r="862" s="56" customFormat="1" customHeight="1"/>
    <row r="863" s="56" customFormat="1" customHeight="1"/>
    <row r="864" s="56" customFormat="1" customHeight="1"/>
    <row r="865" s="56" customFormat="1" customHeight="1"/>
    <row r="866" s="56" customFormat="1" customHeight="1"/>
    <row r="867" s="56" customFormat="1" customHeight="1"/>
    <row r="868" s="56" customFormat="1" customHeight="1"/>
    <row r="869" s="56" customFormat="1" customHeight="1"/>
    <row r="870" s="56" customFormat="1" customHeight="1"/>
    <row r="871" s="56" customFormat="1" customHeight="1"/>
    <row r="872" s="56" customFormat="1" customHeight="1"/>
    <row r="873" s="56" customFormat="1" customHeight="1"/>
    <row r="874" s="56" customFormat="1" customHeight="1"/>
    <row r="875" s="56" customFormat="1" customHeight="1"/>
    <row r="876" s="56" customFormat="1" customHeight="1"/>
    <row r="877" s="56" customFormat="1" customHeight="1"/>
    <row r="878" s="56" customFormat="1" customHeight="1"/>
    <row r="879" s="56" customFormat="1" customHeight="1"/>
    <row r="880" s="56" customFormat="1" customHeight="1"/>
    <row r="881" s="56" customFormat="1" customHeight="1"/>
    <row r="882" s="56" customFormat="1" customHeight="1"/>
    <row r="883" s="56" customFormat="1" customHeight="1"/>
    <row r="884" s="56" customFormat="1" customHeight="1"/>
    <row r="885" s="56" customFormat="1" customHeight="1"/>
    <row r="886" s="56" customFormat="1" customHeight="1"/>
    <row r="887" s="56" customFormat="1" customHeight="1"/>
    <row r="888" s="56" customFormat="1" customHeight="1"/>
    <row r="889" s="56" customFormat="1" customHeight="1"/>
    <row r="890" s="56" customFormat="1" customHeight="1"/>
    <row r="891" s="56" customFormat="1" customHeight="1"/>
    <row r="892" s="56" customFormat="1" customHeight="1"/>
    <row r="893" s="56" customFormat="1" customHeight="1"/>
    <row r="894" s="56" customFormat="1" customHeight="1"/>
    <row r="895" s="56" customFormat="1" customHeight="1"/>
    <row r="896" s="56" customFormat="1" customHeight="1"/>
    <row r="897" s="56" customFormat="1" customHeight="1"/>
    <row r="898" s="56" customFormat="1" customHeight="1"/>
    <row r="899" s="56" customFormat="1" customHeight="1"/>
    <row r="900" s="56" customFormat="1" customHeight="1"/>
    <row r="901" s="56" customFormat="1" customHeight="1"/>
    <row r="902" s="56" customFormat="1" customHeight="1"/>
    <row r="903" s="56" customFormat="1" customHeight="1"/>
    <row r="904" s="56" customFormat="1" customHeight="1"/>
    <row r="905" s="56" customFormat="1" customHeight="1"/>
    <row r="906" s="56" customFormat="1" customHeight="1"/>
    <row r="907" s="56" customFormat="1" customHeight="1"/>
    <row r="908" s="56" customFormat="1" customHeight="1"/>
    <row r="909" s="56" customFormat="1" customHeight="1"/>
    <row r="910" s="56" customFormat="1" customHeight="1"/>
    <row r="911" s="56" customFormat="1" customHeight="1"/>
    <row r="912" s="56" customFormat="1" customHeight="1"/>
    <row r="913" s="56" customFormat="1" customHeight="1"/>
    <row r="914" s="56" customFormat="1" customHeight="1"/>
    <row r="915" s="56" customFormat="1" customHeight="1"/>
    <row r="916" s="56" customFormat="1" customHeight="1"/>
    <row r="917" s="56" customFormat="1" customHeight="1"/>
    <row r="918" s="56" customFormat="1" customHeight="1"/>
    <row r="919" s="56" customFormat="1" customHeight="1"/>
    <row r="920" s="56" customFormat="1" customHeight="1"/>
    <row r="921" s="56" customFormat="1" customHeight="1"/>
    <row r="922" s="56" customFormat="1" customHeight="1"/>
    <row r="923" s="56" customFormat="1" customHeight="1"/>
    <row r="924" s="56" customFormat="1" customHeight="1"/>
    <row r="925" s="56" customFormat="1" customHeight="1"/>
    <row r="926" s="56" customFormat="1" customHeight="1"/>
    <row r="927" s="56" customFormat="1" customHeight="1"/>
    <row r="928" s="56" customFormat="1" customHeight="1"/>
    <row r="929" s="56" customFormat="1" customHeight="1"/>
    <row r="930" s="56" customFormat="1" customHeight="1"/>
    <row r="931" s="56" customFormat="1" customHeight="1"/>
    <row r="932" s="56" customFormat="1" customHeight="1"/>
    <row r="933" s="56" customFormat="1" customHeight="1"/>
    <row r="934" s="56" customFormat="1" customHeight="1"/>
    <row r="935" s="56" customFormat="1" customHeight="1"/>
    <row r="936" s="56" customFormat="1" customHeight="1"/>
    <row r="937" s="56" customFormat="1" customHeight="1"/>
    <row r="938" s="56" customFormat="1" customHeight="1"/>
    <row r="939" s="56" customFormat="1" customHeight="1"/>
    <row r="940" s="56" customFormat="1" customHeight="1"/>
    <row r="941" s="56" customFormat="1" customHeight="1"/>
    <row r="942" s="56" customFormat="1" customHeight="1"/>
    <row r="943" s="56" customFormat="1" customHeight="1"/>
    <row r="944" s="56" customFormat="1" customHeight="1"/>
    <row r="945" s="56" customFormat="1" customHeight="1"/>
    <row r="946" s="56" customFormat="1" customHeight="1"/>
    <row r="947" s="56" customFormat="1" customHeight="1"/>
    <row r="948" s="56" customFormat="1" customHeight="1"/>
    <row r="949" s="56" customFormat="1" customHeight="1"/>
    <row r="950" s="56" customFormat="1" customHeight="1"/>
    <row r="951" s="56" customFormat="1" customHeight="1"/>
    <row r="952" s="56" customFormat="1" customHeight="1"/>
    <row r="953" s="56" customFormat="1" customHeight="1"/>
    <row r="954" s="56" customFormat="1" customHeight="1"/>
    <row r="955" s="56" customFormat="1" customHeight="1"/>
    <row r="956" s="56" customFormat="1" customHeight="1"/>
    <row r="957" s="56" customFormat="1" customHeight="1"/>
    <row r="958" s="56" customFormat="1" customHeight="1"/>
    <row r="959" s="56" customFormat="1" customHeight="1"/>
    <row r="960" s="56" customFormat="1" customHeight="1"/>
    <row r="961" s="56" customFormat="1" customHeight="1"/>
    <row r="962" s="56" customFormat="1" customHeight="1"/>
    <row r="963" s="56" customFormat="1" customHeight="1"/>
    <row r="964" s="56" customFormat="1" customHeight="1"/>
    <row r="965" s="56" customFormat="1" customHeight="1"/>
    <row r="966" s="56" customFormat="1" customHeight="1"/>
    <row r="967" s="56" customFormat="1" customHeight="1"/>
    <row r="968" s="56" customFormat="1" customHeight="1"/>
    <row r="969" s="56" customFormat="1" customHeight="1"/>
    <row r="970" s="56" customFormat="1" customHeight="1"/>
    <row r="971" s="56" customFormat="1" customHeight="1"/>
    <row r="972" s="56" customFormat="1" customHeight="1"/>
    <row r="973" s="56" customFormat="1" customHeight="1"/>
    <row r="974" s="56" customFormat="1" customHeight="1"/>
    <row r="975" s="56" customFormat="1" customHeight="1"/>
    <row r="976" s="56" customFormat="1" customHeight="1"/>
    <row r="977" s="56" customFormat="1" customHeight="1"/>
    <row r="978" s="56" customFormat="1" customHeight="1"/>
    <row r="979" s="56" customFormat="1" customHeight="1"/>
    <row r="980" s="56" customFormat="1" customHeight="1"/>
    <row r="981" s="56" customFormat="1" customHeight="1"/>
    <row r="982" s="56" customFormat="1" customHeight="1"/>
    <row r="983" s="56" customFormat="1" customHeight="1"/>
    <row r="984" s="56" customFormat="1" customHeight="1"/>
    <row r="985" s="56" customFormat="1" customHeight="1"/>
    <row r="986" s="56" customFormat="1" customHeight="1"/>
    <row r="987" s="56" customFormat="1" customHeight="1"/>
    <row r="988" s="56" customFormat="1" customHeight="1"/>
    <row r="989" s="56" customFormat="1" customHeight="1"/>
    <row r="990" s="56" customFormat="1" customHeight="1"/>
    <row r="991" s="56" customFormat="1" customHeight="1"/>
    <row r="992" s="56" customFormat="1" customHeight="1"/>
    <row r="993" s="56" customFormat="1" customHeight="1"/>
    <row r="994" s="56" customFormat="1" customHeight="1"/>
    <row r="995" s="56" customFormat="1" customHeight="1"/>
    <row r="996" s="56" customFormat="1" customHeight="1"/>
    <row r="997" s="56" customFormat="1" customHeight="1"/>
    <row r="998" s="56" customFormat="1" customHeight="1"/>
    <row r="999" s="56" customFormat="1" customHeight="1"/>
    <row r="1000" s="56" customFormat="1" customHeight="1"/>
    <row r="1001" s="56" customFormat="1" customHeight="1"/>
    <row r="1002" s="56" customFormat="1" customHeight="1"/>
    <row r="1003" s="56" customFormat="1" customHeight="1"/>
    <row r="1004" s="56" customFormat="1" customHeight="1"/>
  </sheetData>
  <mergeCells count="2">
    <mergeCell ref="A2:B2"/>
    <mergeCell ref="A11:B11"/>
  </mergeCells>
  <printOptions horizontalCentered="1"/>
  <pageMargins left="1.10236220472441" right="1.10236220472441" top="1.10236220472441" bottom="1.10236220472441" header="0.511811023622047" footer="0.511811023622047"/>
  <pageSetup paperSize="9" orientation="landscape" horizontalDpi="600" vertic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C990"/>
  <sheetViews>
    <sheetView showZeros="0"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F18" sqref="F18"/>
    </sheetView>
  </sheetViews>
  <sheetFormatPr defaultColWidth="8.75206611570248" defaultRowHeight="18.75" customHeight="1" outlineLevelCol="2"/>
  <cols>
    <col min="1" max="1" width="24.1239669421488" style="57" customWidth="1"/>
    <col min="2" max="2" width="23.504132231405" style="57" customWidth="1"/>
    <col min="3" max="3" width="23.504132231405" style="58" customWidth="1"/>
    <col min="4" max="31" width="9" style="57"/>
    <col min="32" max="16384" width="8.75206611570248" style="57"/>
  </cols>
  <sheetData>
    <row r="1" s="51" customFormat="1" ht="20.45" customHeight="1" spans="1:1">
      <c r="A1" s="51" t="s">
        <v>2627</v>
      </c>
    </row>
    <row r="2" s="52" customFormat="1" ht="49.5" customHeight="1" spans="1:3">
      <c r="A2" s="59" t="s">
        <v>2628</v>
      </c>
      <c r="B2" s="59"/>
      <c r="C2" s="59"/>
    </row>
    <row r="3" s="53" customFormat="1" ht="33.75" customHeight="1" spans="3:3">
      <c r="C3" s="60" t="s">
        <v>2</v>
      </c>
    </row>
    <row r="4" s="54" customFormat="1" ht="33.75" customHeight="1" spans="1:3">
      <c r="A4" s="61" t="s">
        <v>2454</v>
      </c>
      <c r="B4" s="62" t="s">
        <v>2455</v>
      </c>
      <c r="C4" s="61" t="s">
        <v>2456</v>
      </c>
    </row>
    <row r="5" s="53" customFormat="1" ht="51.75" customHeight="1" spans="1:3">
      <c r="A5" s="63" t="s">
        <v>2629</v>
      </c>
      <c r="B5" s="64">
        <v>219879</v>
      </c>
      <c r="C5" s="65">
        <v>212005</v>
      </c>
    </row>
    <row r="6" s="53" customFormat="1" customHeight="1"/>
    <row r="7" s="53" customFormat="1" customHeight="1"/>
    <row r="8" s="55" customFormat="1" customHeight="1"/>
    <row r="9" s="55" customFormat="1" customHeight="1"/>
    <row r="10" s="55" customFormat="1" customHeight="1"/>
    <row r="11" s="55" customFormat="1" customHeight="1"/>
    <row r="12" s="55" customFormat="1" customHeight="1"/>
    <row r="13" s="55" customFormat="1" customHeight="1"/>
    <row r="14" s="55" customFormat="1" customHeight="1"/>
    <row r="15" s="55" customFormat="1" customHeight="1"/>
    <row r="16" s="55" customFormat="1" customHeight="1"/>
    <row r="17" s="55" customFormat="1" customHeight="1"/>
    <row r="18" s="55" customFormat="1" customHeight="1"/>
    <row r="19" s="55" customFormat="1" customHeight="1"/>
    <row r="20" s="55" customFormat="1" customHeight="1"/>
    <row r="21" s="55" customFormat="1" customHeight="1"/>
    <row r="22" s="55" customFormat="1" customHeight="1"/>
    <row r="23" s="55" customFormat="1" customHeight="1"/>
    <row r="24" s="55" customFormat="1" customHeight="1"/>
    <row r="25" s="55" customFormat="1" customHeight="1"/>
    <row r="26" s="55" customFormat="1" customHeight="1"/>
    <row r="27" s="55" customFormat="1" customHeight="1"/>
    <row r="28" s="55" customFormat="1" customHeight="1"/>
    <row r="29" s="55" customFormat="1" customHeight="1"/>
    <row r="30" s="55" customFormat="1" customHeight="1"/>
    <row r="31" s="55" customFormat="1" customHeight="1"/>
    <row r="32" s="55" customFormat="1" customHeight="1"/>
    <row r="33" s="55" customFormat="1" customHeight="1"/>
    <row r="34" s="55" customFormat="1" customHeight="1"/>
    <row r="35" s="55" customFormat="1" customHeight="1"/>
    <row r="36" s="55" customFormat="1" customHeight="1"/>
    <row r="37" s="55" customFormat="1" customHeight="1"/>
    <row r="38" s="55" customFormat="1" customHeight="1"/>
    <row r="39" s="55" customFormat="1" customHeight="1"/>
    <row r="40" s="55" customFormat="1" customHeight="1"/>
    <row r="41" s="55" customFormat="1" customHeight="1"/>
    <row r="42" s="55" customFormat="1" customHeight="1"/>
    <row r="43" s="55" customFormat="1" customHeight="1"/>
    <row r="44" s="55" customFormat="1" customHeight="1"/>
    <row r="45" s="55" customFormat="1" customHeight="1"/>
    <row r="46" s="55" customFormat="1" customHeight="1"/>
    <row r="47" s="55" customFormat="1" customHeight="1"/>
    <row r="48" s="55" customFormat="1" customHeight="1"/>
    <row r="49" s="55" customFormat="1" customHeight="1"/>
    <row r="50" s="55" customFormat="1" customHeight="1"/>
    <row r="51" s="55" customFormat="1" customHeight="1"/>
    <row r="52" s="55" customFormat="1" customHeight="1"/>
    <row r="53" s="55" customFormat="1" customHeight="1"/>
    <row r="54" s="55" customFormat="1" customHeight="1"/>
    <row r="55" s="55" customFormat="1" customHeight="1"/>
    <row r="56" s="55" customFormat="1" customHeight="1"/>
    <row r="57" s="55" customFormat="1" customHeight="1"/>
    <row r="58" s="55" customFormat="1" customHeight="1"/>
    <row r="59" s="55" customFormat="1" customHeight="1"/>
    <row r="60" s="55" customFormat="1" customHeight="1"/>
    <row r="61" s="55" customFormat="1" customHeight="1"/>
    <row r="62" s="55" customFormat="1" customHeight="1"/>
    <row r="63" s="55" customFormat="1" customHeight="1"/>
    <row r="64" s="55" customFormat="1" customHeight="1"/>
    <row r="65" s="55" customFormat="1" customHeight="1"/>
    <row r="66" s="55" customFormat="1" customHeight="1"/>
    <row r="67" s="55" customFormat="1" customHeight="1"/>
    <row r="68" s="55" customFormat="1" customHeight="1"/>
    <row r="69" s="55" customFormat="1" customHeight="1"/>
    <row r="70" s="55" customFormat="1" customHeight="1"/>
    <row r="71" s="55" customFormat="1" customHeight="1"/>
    <row r="72" s="55" customFormat="1" customHeight="1"/>
    <row r="73" s="55" customFormat="1" customHeight="1"/>
    <row r="74" s="55" customFormat="1" customHeight="1"/>
    <row r="75" s="55" customFormat="1" customHeight="1"/>
    <row r="76" s="55" customFormat="1" customHeight="1"/>
    <row r="77" s="55" customFormat="1" customHeight="1"/>
    <row r="78" s="55" customFormat="1" customHeight="1"/>
    <row r="79" s="55" customFormat="1" customHeight="1"/>
    <row r="80" s="55" customFormat="1" customHeight="1"/>
    <row r="81" s="55" customFormat="1" customHeight="1"/>
    <row r="82" s="55" customFormat="1" customHeight="1"/>
    <row r="83" s="55" customFormat="1" customHeight="1"/>
    <row r="84" s="55" customFormat="1" customHeight="1"/>
    <row r="85" s="55" customFormat="1" customHeight="1"/>
    <row r="86" s="55" customFormat="1" customHeight="1"/>
    <row r="87" s="55" customFormat="1" customHeight="1"/>
    <row r="88" s="55" customFormat="1" customHeight="1"/>
    <row r="89" s="55" customFormat="1" customHeight="1"/>
    <row r="90" s="55" customFormat="1" customHeight="1"/>
    <row r="91" s="55" customFormat="1" customHeight="1"/>
    <row r="92" s="55" customFormat="1" customHeight="1"/>
    <row r="93" s="55" customFormat="1" customHeight="1"/>
    <row r="94" s="55" customFormat="1" customHeight="1"/>
    <row r="95" s="55" customFormat="1" customHeight="1"/>
    <row r="96" s="55" customFormat="1" customHeight="1"/>
    <row r="97" s="55" customFormat="1" customHeight="1"/>
    <row r="98" s="55" customFormat="1" customHeight="1"/>
    <row r="99" s="55" customFormat="1" customHeight="1"/>
    <row r="100" s="55" customFormat="1" customHeight="1"/>
    <row r="101" s="55" customFormat="1" customHeight="1"/>
    <row r="102" s="55" customFormat="1" customHeight="1"/>
    <row r="103" s="55" customFormat="1" customHeight="1"/>
    <row r="104" s="55" customFormat="1" customHeight="1"/>
    <row r="105" s="55" customFormat="1" customHeight="1"/>
    <row r="106" s="55" customFormat="1" customHeight="1"/>
    <row r="107" s="55" customFormat="1" customHeight="1"/>
    <row r="108" s="55" customFormat="1" customHeight="1"/>
    <row r="109" s="55" customFormat="1" customHeight="1"/>
    <row r="110" s="55" customFormat="1" customHeight="1"/>
    <row r="111" s="55" customFormat="1" customHeight="1"/>
    <row r="112" s="55" customFormat="1" customHeight="1"/>
    <row r="113" s="55" customFormat="1" customHeight="1"/>
    <row r="114" s="55" customFormat="1" customHeight="1"/>
    <row r="115" s="55" customFormat="1" customHeight="1"/>
    <row r="116" s="55" customFormat="1" customHeight="1"/>
    <row r="117" s="55" customFormat="1" customHeight="1"/>
    <row r="118" s="55" customFormat="1" customHeight="1"/>
    <row r="119" s="55" customFormat="1" customHeight="1"/>
    <row r="120" s="55" customFormat="1" customHeight="1"/>
    <row r="121" s="55" customFormat="1" customHeight="1"/>
    <row r="122" s="55" customFormat="1" customHeight="1"/>
    <row r="123" s="55" customFormat="1" customHeight="1"/>
    <row r="124" s="55" customFormat="1" customHeight="1"/>
    <row r="125" s="55" customFormat="1" customHeight="1"/>
    <row r="126" s="55" customFormat="1" customHeight="1"/>
    <row r="127" s="55" customFormat="1" customHeight="1"/>
    <row r="128" s="55" customFormat="1" customHeight="1"/>
    <row r="129" s="55" customFormat="1" customHeight="1"/>
    <row r="130" s="55" customFormat="1" customHeight="1"/>
    <row r="131" s="55" customFormat="1" customHeight="1"/>
    <row r="132" s="55" customFormat="1" customHeight="1"/>
    <row r="133" s="55" customFormat="1" customHeight="1"/>
    <row r="134" s="55" customFormat="1" customHeight="1"/>
    <row r="135" s="55" customFormat="1" customHeight="1"/>
    <row r="136" s="55" customFormat="1" customHeight="1"/>
    <row r="137" s="55" customFormat="1" customHeight="1"/>
    <row r="138" s="55" customFormat="1" customHeight="1"/>
    <row r="139" s="55" customFormat="1" customHeight="1"/>
    <row r="140" s="55" customFormat="1" customHeight="1"/>
    <row r="141" s="55" customFormat="1" customHeight="1"/>
    <row r="142" s="55" customFormat="1" customHeight="1"/>
    <row r="143" s="55" customFormat="1" customHeight="1"/>
    <row r="144" s="55" customFormat="1" customHeight="1"/>
    <row r="145" s="55" customFormat="1" customHeight="1"/>
    <row r="146" s="55" customFormat="1" customHeight="1"/>
    <row r="147" s="55" customFormat="1" customHeight="1"/>
    <row r="148" s="55" customFormat="1" customHeight="1"/>
    <row r="149" s="55" customFormat="1" customHeight="1"/>
    <row r="150" s="55" customFormat="1" customHeight="1"/>
    <row r="151" s="55" customFormat="1" customHeight="1"/>
    <row r="152" s="55" customFormat="1" customHeight="1"/>
    <row r="153" s="55" customFormat="1" customHeight="1"/>
    <row r="154" s="55" customFormat="1" customHeight="1"/>
    <row r="155" s="55" customFormat="1" customHeight="1"/>
    <row r="156" s="55" customFormat="1" customHeight="1"/>
    <row r="157" s="55" customFormat="1" customHeight="1"/>
    <row r="158" s="56" customFormat="1" customHeight="1"/>
    <row r="159" s="56" customFormat="1" customHeight="1"/>
    <row r="160" s="56" customFormat="1" customHeight="1"/>
    <row r="161" s="56" customFormat="1" customHeight="1"/>
    <row r="162" s="56" customFormat="1" customHeight="1"/>
    <row r="163" s="56" customFormat="1" customHeight="1"/>
    <row r="164" s="56" customFormat="1" customHeight="1"/>
    <row r="165" s="56" customFormat="1" customHeight="1"/>
    <row r="166" s="56" customFormat="1" customHeight="1"/>
    <row r="167" s="56" customFormat="1" customHeight="1"/>
    <row r="168" s="56" customFormat="1" customHeight="1"/>
    <row r="169" s="56" customFormat="1" customHeight="1"/>
    <row r="170" s="56" customFormat="1" customHeight="1"/>
    <row r="171" s="56" customFormat="1" customHeight="1"/>
    <row r="172" s="56" customFormat="1" customHeight="1"/>
    <row r="173" s="56" customFormat="1" customHeight="1"/>
    <row r="174" s="56" customFormat="1" customHeight="1"/>
    <row r="175" s="56" customFormat="1" customHeight="1"/>
    <row r="176" s="56" customFormat="1" customHeight="1"/>
    <row r="177" s="56" customFormat="1" customHeight="1"/>
    <row r="178" s="56" customFormat="1" customHeight="1"/>
    <row r="179" s="56" customFormat="1" customHeight="1"/>
    <row r="180" s="56" customFormat="1" customHeight="1"/>
    <row r="181" s="56" customFormat="1" customHeight="1"/>
    <row r="182" s="56" customFormat="1" customHeight="1"/>
    <row r="183" s="56" customFormat="1" customHeight="1"/>
    <row r="184" s="56" customFormat="1" customHeight="1"/>
    <row r="185" s="56" customFormat="1" customHeight="1"/>
    <row r="186" s="56" customFormat="1" customHeight="1"/>
    <row r="187" s="56" customFormat="1" customHeight="1"/>
    <row r="188" s="56" customFormat="1" customHeight="1"/>
    <row r="189" s="56" customFormat="1" customHeight="1"/>
    <row r="190" s="56" customFormat="1" customHeight="1"/>
    <row r="191" s="56" customFormat="1" customHeight="1"/>
    <row r="192" s="56" customFormat="1" customHeight="1"/>
    <row r="193" s="56" customFormat="1" customHeight="1"/>
    <row r="194" s="56" customFormat="1" customHeight="1"/>
    <row r="195" s="56" customFormat="1" customHeight="1"/>
    <row r="196" s="56" customFormat="1" customHeight="1"/>
    <row r="197" s="56" customFormat="1" customHeight="1"/>
    <row r="198" s="56" customFormat="1" customHeight="1"/>
    <row r="199" s="56" customFormat="1" customHeight="1"/>
    <row r="200" s="56" customFormat="1" customHeight="1"/>
    <row r="201" s="56" customFormat="1" customHeight="1"/>
    <row r="202" s="56" customFormat="1" customHeight="1"/>
    <row r="203" s="56" customFormat="1" customHeight="1"/>
    <row r="204" s="56" customFormat="1" customHeight="1"/>
    <row r="205" s="56" customFormat="1" customHeight="1"/>
    <row r="206" s="56" customFormat="1" customHeight="1"/>
    <row r="207" s="56" customFormat="1" customHeight="1"/>
    <row r="208" s="56" customFormat="1" customHeight="1"/>
    <row r="209" s="56" customFormat="1" customHeight="1"/>
    <row r="210" s="56" customFormat="1" customHeight="1"/>
    <row r="211" s="56" customFormat="1" customHeight="1"/>
    <row r="212" s="56" customFormat="1" customHeight="1"/>
    <row r="213" s="56" customFormat="1" customHeight="1"/>
    <row r="214" s="56" customFormat="1" customHeight="1"/>
    <row r="215" s="56" customFormat="1" customHeight="1"/>
    <row r="216" s="56" customFormat="1" customHeight="1"/>
    <row r="217" s="56" customFormat="1" customHeight="1"/>
    <row r="218" s="56" customFormat="1" customHeight="1"/>
    <row r="219" s="56" customFormat="1" customHeight="1"/>
    <row r="220" s="56" customFormat="1" customHeight="1"/>
    <row r="221" s="56" customFormat="1" customHeight="1"/>
    <row r="222" s="56" customFormat="1" customHeight="1"/>
    <row r="223" s="56" customFormat="1" customHeight="1"/>
    <row r="224" s="56" customFormat="1" customHeight="1"/>
    <row r="225" s="56" customFormat="1" customHeight="1"/>
    <row r="226" s="56" customFormat="1" customHeight="1"/>
    <row r="227" s="56" customFormat="1" customHeight="1"/>
    <row r="228" s="56" customFormat="1" customHeight="1"/>
    <row r="229" s="56" customFormat="1" customHeight="1"/>
    <row r="230" s="56" customFormat="1" customHeight="1"/>
    <row r="231" s="56" customFormat="1" customHeight="1"/>
    <row r="232" s="56" customFormat="1" customHeight="1"/>
    <row r="233" s="56" customFormat="1" customHeight="1"/>
    <row r="234" s="56" customFormat="1" customHeight="1"/>
    <row r="235" s="56" customFormat="1" customHeight="1"/>
    <row r="236" s="56" customFormat="1" customHeight="1"/>
    <row r="237" s="56" customFormat="1" customHeight="1"/>
    <row r="238" s="56" customFormat="1" customHeight="1"/>
    <row r="239" s="56" customFormat="1" customHeight="1"/>
    <row r="240" s="56" customFormat="1" customHeight="1"/>
    <row r="241" s="56" customFormat="1" customHeight="1"/>
    <row r="242" s="56" customFormat="1" customHeight="1"/>
    <row r="243" s="56" customFormat="1" customHeight="1"/>
    <row r="244" s="56" customFormat="1" customHeight="1"/>
    <row r="245" s="56" customFormat="1" customHeight="1"/>
    <row r="246" s="56" customFormat="1" customHeight="1"/>
    <row r="247" s="56" customFormat="1" customHeight="1"/>
    <row r="248" s="56" customFormat="1" customHeight="1"/>
    <row r="249" s="56" customFormat="1" customHeight="1"/>
    <row r="250" s="56" customFormat="1" customHeight="1"/>
    <row r="251" s="56" customFormat="1" customHeight="1"/>
    <row r="252" s="56" customFormat="1" customHeight="1"/>
    <row r="253" s="56" customFormat="1" customHeight="1"/>
    <row r="254" s="56" customFormat="1" customHeight="1"/>
    <row r="255" s="56" customFormat="1" customHeight="1"/>
    <row r="256" s="56" customFormat="1" customHeight="1"/>
    <row r="257" s="56" customFormat="1" customHeight="1"/>
    <row r="258" s="56" customFormat="1" customHeight="1"/>
    <row r="259" s="56" customFormat="1" customHeight="1"/>
    <row r="260" s="56" customFormat="1" customHeight="1"/>
    <row r="261" s="56" customFormat="1" customHeight="1"/>
    <row r="262" s="56" customFormat="1" customHeight="1"/>
    <row r="263" s="56" customFormat="1" customHeight="1"/>
    <row r="264" s="56" customFormat="1" customHeight="1"/>
    <row r="265" s="56" customFormat="1" customHeight="1"/>
    <row r="266" s="56" customFormat="1" customHeight="1"/>
    <row r="267" s="56" customFormat="1" customHeight="1"/>
    <row r="268" s="56" customFormat="1" customHeight="1"/>
    <row r="269" s="56" customFormat="1" customHeight="1"/>
    <row r="270" s="56" customFormat="1" customHeight="1"/>
    <row r="271" s="56" customFormat="1" customHeight="1"/>
    <row r="272" s="56" customFormat="1" customHeight="1"/>
    <row r="273" s="56" customFormat="1" customHeight="1"/>
    <row r="274" s="56" customFormat="1" customHeight="1"/>
    <row r="275" s="56" customFormat="1" customHeight="1"/>
    <row r="276" s="56" customFormat="1" customHeight="1"/>
    <row r="277" s="56" customFormat="1" customHeight="1"/>
    <row r="278" s="56" customFormat="1" customHeight="1"/>
    <row r="279" s="56" customFormat="1" customHeight="1"/>
    <row r="280" s="56" customFormat="1" customHeight="1"/>
    <row r="281" s="56" customFormat="1" customHeight="1"/>
    <row r="282" s="56" customFormat="1" customHeight="1"/>
    <row r="283" s="56" customFormat="1" customHeight="1"/>
    <row r="284" s="56" customFormat="1" customHeight="1"/>
    <row r="285" s="56" customFormat="1" customHeight="1"/>
    <row r="286" s="56" customFormat="1" customHeight="1"/>
    <row r="287" s="56" customFormat="1" customHeight="1"/>
    <row r="288" s="56" customFormat="1" customHeight="1"/>
    <row r="289" s="56" customFormat="1" customHeight="1"/>
    <row r="290" s="56" customFormat="1" customHeight="1"/>
    <row r="291" s="56" customFormat="1" customHeight="1"/>
    <row r="292" s="56" customFormat="1" customHeight="1"/>
    <row r="293" s="56" customFormat="1" customHeight="1"/>
    <row r="294" s="56" customFormat="1" customHeight="1"/>
    <row r="295" s="56" customFormat="1" customHeight="1"/>
    <row r="296" s="56" customFormat="1" customHeight="1"/>
    <row r="297" s="56" customFormat="1" customHeight="1"/>
    <row r="298" s="56" customFormat="1" customHeight="1"/>
    <row r="299" s="56" customFormat="1" customHeight="1"/>
    <row r="300" s="56" customFormat="1" customHeight="1"/>
    <row r="301" s="56" customFormat="1" customHeight="1"/>
    <row r="302" s="56" customFormat="1" customHeight="1"/>
    <row r="303" s="56" customFormat="1" customHeight="1"/>
    <row r="304" s="56" customFormat="1" customHeight="1"/>
    <row r="305" s="56" customFormat="1" customHeight="1"/>
    <row r="306" s="56" customFormat="1" customHeight="1"/>
    <row r="307" s="56" customFormat="1" customHeight="1"/>
    <row r="308" s="56" customFormat="1" customHeight="1"/>
    <row r="309" s="56" customFormat="1" customHeight="1"/>
    <row r="310" s="56" customFormat="1" customHeight="1"/>
    <row r="311" s="56" customFormat="1" customHeight="1"/>
    <row r="312" s="56" customFormat="1" customHeight="1"/>
    <row r="313" s="56" customFormat="1" customHeight="1"/>
    <row r="314" s="56" customFormat="1" customHeight="1"/>
    <row r="315" s="56" customFormat="1" customHeight="1"/>
    <row r="316" s="56" customFormat="1" customHeight="1"/>
    <row r="317" s="56" customFormat="1" customHeight="1"/>
    <row r="318" s="56" customFormat="1" customHeight="1"/>
    <row r="319" s="56" customFormat="1" customHeight="1"/>
    <row r="320" s="56" customFormat="1" customHeight="1"/>
    <row r="321" s="56" customFormat="1" customHeight="1"/>
    <row r="322" s="56" customFormat="1" customHeight="1"/>
    <row r="323" s="56" customFormat="1" customHeight="1"/>
    <row r="324" s="56" customFormat="1" customHeight="1"/>
    <row r="325" s="56" customFormat="1" customHeight="1"/>
    <row r="326" s="56" customFormat="1" customHeight="1"/>
    <row r="327" s="56" customFormat="1" customHeight="1"/>
    <row r="328" s="56" customFormat="1" customHeight="1"/>
    <row r="329" s="56" customFormat="1" customHeight="1"/>
    <row r="330" s="56" customFormat="1" customHeight="1"/>
    <row r="331" s="56" customFormat="1" customHeight="1"/>
    <row r="332" s="56" customFormat="1" customHeight="1"/>
    <row r="333" s="56" customFormat="1" customHeight="1"/>
    <row r="334" s="56" customFormat="1" customHeight="1"/>
    <row r="335" s="56" customFormat="1" customHeight="1"/>
    <row r="336" s="56" customFormat="1" customHeight="1"/>
    <row r="337" s="56" customFormat="1" customHeight="1"/>
    <row r="338" s="56" customFormat="1" customHeight="1"/>
    <row r="339" s="56" customFormat="1" customHeight="1"/>
    <row r="340" s="56" customFormat="1" customHeight="1"/>
    <row r="341" s="56" customFormat="1" customHeight="1"/>
    <row r="342" s="56" customFormat="1" customHeight="1"/>
    <row r="343" s="56" customFormat="1" customHeight="1"/>
    <row r="344" s="56" customFormat="1" customHeight="1"/>
    <row r="345" s="56" customFormat="1" customHeight="1"/>
    <row r="346" s="56" customFormat="1" customHeight="1"/>
    <row r="347" s="56" customFormat="1" customHeight="1"/>
    <row r="348" s="56" customFormat="1" customHeight="1"/>
    <row r="349" s="56" customFormat="1" customHeight="1"/>
    <row r="350" s="56" customFormat="1" customHeight="1"/>
    <row r="351" s="56" customFormat="1" customHeight="1"/>
    <row r="352" s="56" customFormat="1" customHeight="1"/>
    <row r="353" s="56" customFormat="1" customHeight="1"/>
    <row r="354" s="56" customFormat="1" customHeight="1"/>
    <row r="355" s="56" customFormat="1" customHeight="1"/>
    <row r="356" s="56" customFormat="1" customHeight="1"/>
    <row r="357" s="56" customFormat="1" customHeight="1"/>
    <row r="358" s="56" customFormat="1" customHeight="1"/>
    <row r="359" s="56" customFormat="1" customHeight="1"/>
    <row r="360" s="56" customFormat="1" customHeight="1"/>
    <row r="361" s="56" customFormat="1" customHeight="1"/>
    <row r="362" s="56" customFormat="1" customHeight="1"/>
    <row r="363" s="56" customFormat="1" customHeight="1"/>
    <row r="364" s="56" customFormat="1" customHeight="1"/>
    <row r="365" s="56" customFormat="1" customHeight="1"/>
    <row r="366" s="56" customFormat="1" customHeight="1"/>
    <row r="367" s="56" customFormat="1" customHeight="1"/>
    <row r="368" s="56" customFormat="1" customHeight="1"/>
    <row r="369" s="56" customFormat="1" customHeight="1"/>
    <row r="370" s="56" customFormat="1" customHeight="1"/>
    <row r="371" s="56" customFormat="1" customHeight="1"/>
    <row r="372" s="56" customFormat="1" customHeight="1"/>
    <row r="373" s="56" customFormat="1" customHeight="1"/>
    <row r="374" s="56" customFormat="1" customHeight="1"/>
    <row r="375" s="56" customFormat="1" customHeight="1"/>
    <row r="376" s="56" customFormat="1" customHeight="1"/>
    <row r="377" s="56" customFormat="1" customHeight="1"/>
    <row r="378" s="56" customFormat="1" customHeight="1"/>
    <row r="379" s="56" customFormat="1" customHeight="1"/>
    <row r="380" s="56" customFormat="1" customHeight="1"/>
    <row r="381" s="56" customFormat="1" customHeight="1"/>
    <row r="382" s="56" customFormat="1" customHeight="1"/>
    <row r="383" s="56" customFormat="1" customHeight="1"/>
    <row r="384" s="56" customFormat="1" customHeight="1"/>
    <row r="385" s="56" customFormat="1" customHeight="1"/>
    <row r="386" s="56" customFormat="1" customHeight="1"/>
    <row r="387" s="56" customFormat="1" customHeight="1"/>
    <row r="388" s="56" customFormat="1" customHeight="1"/>
    <row r="389" s="56" customFormat="1" customHeight="1"/>
    <row r="390" s="56" customFormat="1" customHeight="1"/>
    <row r="391" s="56" customFormat="1" customHeight="1"/>
    <row r="392" s="56" customFormat="1" customHeight="1"/>
    <row r="393" s="56" customFormat="1" customHeight="1"/>
    <row r="394" s="56" customFormat="1" customHeight="1"/>
    <row r="395" s="56" customFormat="1" customHeight="1"/>
    <row r="396" s="56" customFormat="1" customHeight="1"/>
    <row r="397" s="56" customFormat="1" customHeight="1"/>
    <row r="398" s="56" customFormat="1" customHeight="1"/>
    <row r="399" s="56" customFormat="1" customHeight="1"/>
    <row r="400" s="56" customFormat="1" customHeight="1"/>
    <row r="401" s="56" customFormat="1" customHeight="1"/>
    <row r="402" s="56" customFormat="1" customHeight="1"/>
    <row r="403" s="56" customFormat="1" customHeight="1"/>
    <row r="404" s="56" customFormat="1" customHeight="1"/>
    <row r="405" s="56" customFormat="1" customHeight="1"/>
    <row r="406" s="56" customFormat="1" customHeight="1"/>
    <row r="407" s="56" customFormat="1" customHeight="1"/>
    <row r="408" s="56" customFormat="1" customHeight="1"/>
    <row r="409" s="56" customFormat="1" customHeight="1"/>
    <row r="410" s="56" customFormat="1" customHeight="1"/>
    <row r="411" s="56" customFormat="1" customHeight="1"/>
    <row r="412" s="56" customFormat="1" customHeight="1"/>
    <row r="413" s="56" customFormat="1" customHeight="1"/>
    <row r="414" s="56" customFormat="1" customHeight="1"/>
    <row r="415" s="56" customFormat="1" customHeight="1"/>
    <row r="416" s="56" customFormat="1" customHeight="1"/>
    <row r="417" s="56" customFormat="1" customHeight="1"/>
    <row r="418" s="56" customFormat="1" customHeight="1"/>
    <row r="419" s="56" customFormat="1" customHeight="1"/>
    <row r="420" s="56" customFormat="1" customHeight="1"/>
    <row r="421" s="56" customFormat="1" customHeight="1"/>
    <row r="422" s="56" customFormat="1" customHeight="1"/>
    <row r="423" s="56" customFormat="1" customHeight="1"/>
    <row r="424" s="56" customFormat="1" customHeight="1"/>
    <row r="425" s="56" customFormat="1" customHeight="1"/>
    <row r="426" s="56" customFormat="1" customHeight="1"/>
    <row r="427" s="56" customFormat="1" customHeight="1"/>
    <row r="428" s="56" customFormat="1" customHeight="1"/>
    <row r="429" s="56" customFormat="1" customHeight="1"/>
    <row r="430" s="56" customFormat="1" customHeight="1"/>
    <row r="431" s="56" customFormat="1" customHeight="1"/>
    <row r="432" s="56" customFormat="1" customHeight="1"/>
    <row r="433" s="56" customFormat="1" customHeight="1"/>
    <row r="434" s="56" customFormat="1" customHeight="1"/>
    <row r="435" s="56" customFormat="1" customHeight="1"/>
    <row r="436" s="56" customFormat="1" customHeight="1"/>
    <row r="437" s="56" customFormat="1" customHeight="1"/>
    <row r="438" s="56" customFormat="1" customHeight="1"/>
    <row r="439" s="56" customFormat="1" customHeight="1"/>
    <row r="440" s="56" customFormat="1" customHeight="1"/>
    <row r="441" s="56" customFormat="1" customHeight="1"/>
    <row r="442" s="56" customFormat="1" customHeight="1"/>
    <row r="443" s="56" customFormat="1" customHeight="1"/>
    <row r="444" s="56" customFormat="1" customHeight="1"/>
    <row r="445" s="56" customFormat="1" customHeight="1"/>
    <row r="446" s="56" customFormat="1" customHeight="1"/>
    <row r="447" s="56" customFormat="1" customHeight="1"/>
    <row r="448" s="56" customFormat="1" customHeight="1"/>
    <row r="449" s="56" customFormat="1" customHeight="1"/>
    <row r="450" s="56" customFormat="1" customHeight="1"/>
    <row r="451" s="56" customFormat="1" customHeight="1"/>
    <row r="452" s="56" customFormat="1" customHeight="1"/>
    <row r="453" s="56" customFormat="1" customHeight="1"/>
    <row r="454" s="56" customFormat="1" customHeight="1"/>
    <row r="455" s="56" customFormat="1" customHeight="1"/>
    <row r="456" s="56" customFormat="1" customHeight="1"/>
    <row r="457" s="56" customFormat="1" customHeight="1"/>
    <row r="458" s="56" customFormat="1" customHeight="1"/>
    <row r="459" s="56" customFormat="1" customHeight="1"/>
    <row r="460" s="56" customFormat="1" customHeight="1"/>
    <row r="461" s="56" customFormat="1" customHeight="1"/>
    <row r="462" s="56" customFormat="1" customHeight="1"/>
    <row r="463" s="56" customFormat="1" customHeight="1"/>
    <row r="464" s="56" customFormat="1" customHeight="1"/>
    <row r="465" s="56" customFormat="1" customHeight="1"/>
    <row r="466" s="56" customFormat="1" customHeight="1"/>
    <row r="467" s="56" customFormat="1" customHeight="1"/>
    <row r="468" s="56" customFormat="1" customHeight="1"/>
    <row r="469" s="56" customFormat="1" customHeight="1"/>
    <row r="470" s="56" customFormat="1" customHeight="1"/>
    <row r="471" s="56" customFormat="1" customHeight="1"/>
    <row r="472" s="56" customFormat="1" customHeight="1"/>
    <row r="473" s="56" customFormat="1" customHeight="1"/>
    <row r="474" s="56" customFormat="1" customHeight="1"/>
    <row r="475" s="56" customFormat="1" customHeight="1"/>
    <row r="476" s="56" customFormat="1" customHeight="1"/>
    <row r="477" s="56" customFormat="1" customHeight="1"/>
    <row r="478" s="56" customFormat="1" customHeight="1"/>
    <row r="479" s="56" customFormat="1" customHeight="1"/>
    <row r="480" s="56" customFormat="1" customHeight="1"/>
    <row r="481" s="56" customFormat="1" customHeight="1"/>
    <row r="482" s="56" customFormat="1" customHeight="1"/>
    <row r="483" s="56" customFormat="1" customHeight="1"/>
    <row r="484" s="56" customFormat="1" customHeight="1"/>
    <row r="485" s="56" customFormat="1" customHeight="1"/>
    <row r="486" s="56" customFormat="1" customHeight="1"/>
    <row r="487" s="56" customFormat="1" customHeight="1"/>
    <row r="488" s="56" customFormat="1" customHeight="1"/>
    <row r="489" s="56" customFormat="1" customHeight="1"/>
    <row r="490" s="56" customFormat="1" customHeight="1"/>
    <row r="491" s="56" customFormat="1" customHeight="1"/>
    <row r="492" s="56" customFormat="1" customHeight="1"/>
    <row r="493" s="56" customFormat="1" customHeight="1"/>
    <row r="494" s="56" customFormat="1" customHeight="1"/>
    <row r="495" s="56" customFormat="1" customHeight="1"/>
    <row r="496" s="56" customFormat="1" customHeight="1"/>
    <row r="497" s="56" customFormat="1" customHeight="1"/>
    <row r="498" s="56" customFormat="1" customHeight="1"/>
    <row r="499" s="56" customFormat="1" customHeight="1"/>
    <row r="500" s="56" customFormat="1" customHeight="1"/>
    <row r="501" s="56" customFormat="1" customHeight="1"/>
    <row r="502" s="56" customFormat="1" customHeight="1"/>
    <row r="503" s="56" customFormat="1" customHeight="1"/>
    <row r="504" s="56" customFormat="1" customHeight="1"/>
    <row r="505" s="56" customFormat="1" customHeight="1"/>
    <row r="506" s="56" customFormat="1" customHeight="1"/>
    <row r="507" s="56" customFormat="1" customHeight="1"/>
    <row r="508" s="56" customFormat="1" customHeight="1"/>
    <row r="509" s="56" customFormat="1" customHeight="1"/>
    <row r="510" s="56" customFormat="1" customHeight="1"/>
    <row r="511" s="56" customFormat="1" customHeight="1"/>
    <row r="512" s="56" customFormat="1" customHeight="1"/>
    <row r="513" s="56" customFormat="1" customHeight="1"/>
    <row r="514" s="56" customFormat="1" customHeight="1"/>
    <row r="515" s="56" customFormat="1" customHeight="1"/>
    <row r="516" s="56" customFormat="1" customHeight="1"/>
    <row r="517" s="56" customFormat="1" customHeight="1"/>
    <row r="518" s="56" customFormat="1" customHeight="1"/>
    <row r="519" s="56" customFormat="1" customHeight="1"/>
    <row r="520" s="56" customFormat="1" customHeight="1"/>
    <row r="521" s="56" customFormat="1" customHeight="1"/>
    <row r="522" s="56" customFormat="1" customHeight="1"/>
    <row r="523" s="56" customFormat="1" customHeight="1"/>
    <row r="524" s="56" customFormat="1" customHeight="1"/>
    <row r="525" s="56" customFormat="1" customHeight="1"/>
    <row r="526" s="56" customFormat="1" customHeight="1"/>
    <row r="527" s="56" customFormat="1" customHeight="1"/>
    <row r="528" s="56" customFormat="1" customHeight="1"/>
    <row r="529" s="56" customFormat="1" customHeight="1"/>
    <row r="530" s="56" customFormat="1" customHeight="1"/>
    <row r="531" s="56" customFormat="1" customHeight="1"/>
    <row r="532" s="56" customFormat="1" customHeight="1"/>
    <row r="533" s="56" customFormat="1" customHeight="1"/>
    <row r="534" s="56" customFormat="1" customHeight="1"/>
    <row r="535" s="56" customFormat="1" customHeight="1"/>
    <row r="536" s="56" customFormat="1" customHeight="1"/>
    <row r="537" s="56" customFormat="1" customHeight="1"/>
    <row r="538" s="56" customFormat="1" customHeight="1"/>
    <row r="539" s="56" customFormat="1" customHeight="1"/>
    <row r="540" s="56" customFormat="1" customHeight="1"/>
    <row r="541" s="56" customFormat="1" customHeight="1"/>
    <row r="542" s="56" customFormat="1" customHeight="1"/>
    <row r="543" s="56" customFormat="1" customHeight="1"/>
    <row r="544" s="56" customFormat="1" customHeight="1"/>
    <row r="545" s="56" customFormat="1" customHeight="1"/>
    <row r="546" s="56" customFormat="1" customHeight="1"/>
    <row r="547" s="56" customFormat="1" customHeight="1"/>
    <row r="548" s="56" customFormat="1" customHeight="1"/>
    <row r="549" s="56" customFormat="1" customHeight="1"/>
    <row r="550" s="56" customFormat="1" customHeight="1"/>
    <row r="551" s="56" customFormat="1" customHeight="1"/>
    <row r="552" s="56" customFormat="1" customHeight="1"/>
    <row r="553" s="56" customFormat="1" customHeight="1"/>
    <row r="554" s="56" customFormat="1" customHeight="1"/>
    <row r="555" s="56" customFormat="1" customHeight="1"/>
    <row r="556" s="56" customFormat="1" customHeight="1"/>
    <row r="557" s="56" customFormat="1" customHeight="1"/>
    <row r="558" s="56" customFormat="1" customHeight="1"/>
    <row r="559" s="56" customFormat="1" customHeight="1"/>
    <row r="560" s="56" customFormat="1" customHeight="1"/>
    <row r="561" s="56" customFormat="1" customHeight="1"/>
    <row r="562" s="56" customFormat="1" customHeight="1"/>
    <row r="563" s="56" customFormat="1" customHeight="1"/>
    <row r="564" s="56" customFormat="1" customHeight="1"/>
    <row r="565" s="56" customFormat="1" customHeight="1"/>
    <row r="566" s="56" customFormat="1" customHeight="1"/>
    <row r="567" s="56" customFormat="1" customHeight="1"/>
    <row r="568" s="56" customFormat="1" customHeight="1"/>
    <row r="569" s="56" customFormat="1" customHeight="1"/>
    <row r="570" s="56" customFormat="1" customHeight="1"/>
    <row r="571" s="56" customFormat="1" customHeight="1"/>
    <row r="572" s="56" customFormat="1" customHeight="1"/>
    <row r="573" s="56" customFormat="1" customHeight="1"/>
    <row r="574" s="56" customFormat="1" customHeight="1"/>
    <row r="575" s="56" customFormat="1" customHeight="1"/>
    <row r="576" s="56" customFormat="1" customHeight="1"/>
    <row r="577" s="56" customFormat="1" customHeight="1"/>
    <row r="578" s="56" customFormat="1" customHeight="1"/>
    <row r="579" s="56" customFormat="1" customHeight="1"/>
    <row r="580" s="56" customFormat="1" customHeight="1"/>
    <row r="581" s="56" customFormat="1" customHeight="1"/>
    <row r="582" s="56" customFormat="1" customHeight="1"/>
    <row r="583" s="56" customFormat="1" customHeight="1"/>
    <row r="584" s="56" customFormat="1" customHeight="1"/>
    <row r="585" s="56" customFormat="1" customHeight="1"/>
    <row r="586" s="56" customFormat="1" customHeight="1"/>
    <row r="587" s="56" customFormat="1" customHeight="1"/>
    <row r="588" s="56" customFormat="1" customHeight="1"/>
    <row r="589" s="56" customFormat="1" customHeight="1"/>
    <row r="590" s="56" customFormat="1" customHeight="1"/>
    <row r="591" s="56" customFormat="1" customHeight="1"/>
    <row r="592" s="56" customFormat="1" customHeight="1"/>
    <row r="593" s="56" customFormat="1" customHeight="1"/>
    <row r="594" s="56" customFormat="1" customHeight="1"/>
    <row r="595" s="56" customFormat="1" customHeight="1"/>
    <row r="596" s="56" customFormat="1" customHeight="1"/>
    <row r="597" s="56" customFormat="1" customHeight="1"/>
    <row r="598" s="56" customFormat="1" customHeight="1"/>
    <row r="599" s="56" customFormat="1" customHeight="1"/>
    <row r="600" s="56" customFormat="1" customHeight="1"/>
    <row r="601" s="56" customFormat="1" customHeight="1"/>
    <row r="602" s="56" customFormat="1" customHeight="1"/>
    <row r="603" s="56" customFormat="1" customHeight="1"/>
    <row r="604" s="56" customFormat="1" customHeight="1"/>
    <row r="605" s="56" customFormat="1" customHeight="1"/>
    <row r="606" s="56" customFormat="1" customHeight="1"/>
    <row r="607" s="56" customFormat="1" customHeight="1"/>
    <row r="608" s="56" customFormat="1" customHeight="1"/>
    <row r="609" s="56" customFormat="1" customHeight="1"/>
    <row r="610" s="56" customFormat="1" customHeight="1"/>
    <row r="611" s="56" customFormat="1" customHeight="1"/>
    <row r="612" s="56" customFormat="1" customHeight="1"/>
    <row r="613" s="56" customFormat="1" customHeight="1"/>
    <row r="614" s="56" customFormat="1" customHeight="1"/>
    <row r="615" s="56" customFormat="1" customHeight="1"/>
    <row r="616" s="56" customFormat="1" customHeight="1"/>
    <row r="617" s="56" customFormat="1" customHeight="1"/>
    <row r="618" s="56" customFormat="1" customHeight="1"/>
    <row r="619" s="56" customFormat="1" customHeight="1"/>
    <row r="620" s="56" customFormat="1" customHeight="1"/>
    <row r="621" s="56" customFormat="1" customHeight="1"/>
    <row r="622" s="56" customFormat="1" customHeight="1"/>
    <row r="623" s="56" customFormat="1" customHeight="1"/>
    <row r="624" s="56" customFormat="1" customHeight="1"/>
    <row r="625" s="56" customFormat="1" customHeight="1"/>
    <row r="626" s="56" customFormat="1" customHeight="1"/>
    <row r="627" s="56" customFormat="1" customHeight="1"/>
    <row r="628" s="56" customFormat="1" customHeight="1"/>
    <row r="629" s="56" customFormat="1" customHeight="1"/>
    <row r="630" s="56" customFormat="1" customHeight="1"/>
    <row r="631" s="56" customFormat="1" customHeight="1"/>
    <row r="632" s="56" customFormat="1" customHeight="1"/>
    <row r="633" s="56" customFormat="1" customHeight="1"/>
    <row r="634" s="56" customFormat="1" customHeight="1"/>
    <row r="635" s="56" customFormat="1" customHeight="1"/>
    <row r="636" s="56" customFormat="1" customHeight="1"/>
    <row r="637" s="56" customFormat="1" customHeight="1"/>
    <row r="638" s="56" customFormat="1" customHeight="1"/>
    <row r="639" s="56" customFormat="1" customHeight="1"/>
    <row r="640" s="56" customFormat="1" customHeight="1"/>
    <row r="641" s="56" customFormat="1" customHeight="1"/>
    <row r="642" s="56" customFormat="1" customHeight="1"/>
    <row r="643" s="56" customFormat="1" customHeight="1"/>
    <row r="644" s="56" customFormat="1" customHeight="1"/>
    <row r="645" s="56" customFormat="1" customHeight="1"/>
    <row r="646" s="56" customFormat="1" customHeight="1"/>
    <row r="647" s="56" customFormat="1" customHeight="1"/>
    <row r="648" s="56" customFormat="1" customHeight="1"/>
    <row r="649" s="56" customFormat="1" customHeight="1"/>
    <row r="650" s="56" customFormat="1" customHeight="1"/>
    <row r="651" s="56" customFormat="1" customHeight="1"/>
    <row r="652" s="56" customFormat="1" customHeight="1"/>
    <row r="653" s="56" customFormat="1" customHeight="1"/>
    <row r="654" s="56" customFormat="1" customHeight="1"/>
    <row r="655" s="56" customFormat="1" customHeight="1"/>
    <row r="656" s="56" customFormat="1" customHeight="1"/>
    <row r="657" s="56" customFormat="1" customHeight="1"/>
    <row r="658" s="56" customFormat="1" customHeight="1"/>
    <row r="659" s="56" customFormat="1" customHeight="1"/>
    <row r="660" s="56" customFormat="1" customHeight="1"/>
    <row r="661" s="56" customFormat="1" customHeight="1"/>
    <row r="662" s="56" customFormat="1" customHeight="1"/>
    <row r="663" s="56" customFormat="1" customHeight="1"/>
    <row r="664" s="56" customFormat="1" customHeight="1"/>
    <row r="665" s="56" customFormat="1" customHeight="1"/>
    <row r="666" s="56" customFormat="1" customHeight="1"/>
    <row r="667" s="56" customFormat="1" customHeight="1"/>
    <row r="668" s="56" customFormat="1" customHeight="1"/>
    <row r="669" s="56" customFormat="1" customHeight="1"/>
    <row r="670" s="56" customFormat="1" customHeight="1"/>
    <row r="671" s="56" customFormat="1" customHeight="1"/>
    <row r="672" s="56" customFormat="1" customHeight="1"/>
    <row r="673" s="56" customFormat="1" customHeight="1"/>
    <row r="674" s="56" customFormat="1" customHeight="1"/>
    <row r="675" s="56" customFormat="1" customHeight="1"/>
    <row r="676" s="56" customFormat="1" customHeight="1"/>
    <row r="677" s="56" customFormat="1" customHeight="1"/>
    <row r="678" s="56" customFormat="1" customHeight="1"/>
    <row r="679" s="56" customFormat="1" customHeight="1"/>
    <row r="680" s="56" customFormat="1" customHeight="1"/>
    <row r="681" s="56" customFormat="1" customHeight="1"/>
    <row r="682" s="56" customFormat="1" customHeight="1"/>
    <row r="683" s="56" customFormat="1" customHeight="1"/>
    <row r="684" s="56" customFormat="1" customHeight="1"/>
    <row r="685" s="56" customFormat="1" customHeight="1"/>
    <row r="686" s="56" customFormat="1" customHeight="1"/>
    <row r="687" s="56" customFormat="1" customHeight="1"/>
    <row r="688" s="56" customFormat="1" customHeight="1"/>
    <row r="689" s="56" customFormat="1" customHeight="1"/>
    <row r="690" s="56" customFormat="1" customHeight="1"/>
    <row r="691" s="56" customFormat="1" customHeight="1"/>
    <row r="692" s="56" customFormat="1" customHeight="1"/>
    <row r="693" s="56" customFormat="1" customHeight="1"/>
    <row r="694" s="56" customFormat="1" customHeight="1"/>
    <row r="695" s="56" customFormat="1" customHeight="1"/>
    <row r="696" s="56" customFormat="1" customHeight="1"/>
    <row r="697" s="56" customFormat="1" customHeight="1"/>
    <row r="698" s="56" customFormat="1" customHeight="1"/>
    <row r="699" s="56" customFormat="1" customHeight="1"/>
    <row r="700" s="56" customFormat="1" customHeight="1"/>
    <row r="701" s="56" customFormat="1" customHeight="1"/>
    <row r="702" s="56" customFormat="1" customHeight="1"/>
    <row r="703" s="56" customFormat="1" customHeight="1"/>
    <row r="704" s="56" customFormat="1" customHeight="1"/>
    <row r="705" s="56" customFormat="1" customHeight="1"/>
    <row r="706" s="56" customFormat="1" customHeight="1"/>
    <row r="707" s="56" customFormat="1" customHeight="1"/>
    <row r="708" s="56" customFormat="1" customHeight="1"/>
    <row r="709" s="56" customFormat="1" customHeight="1"/>
    <row r="710" s="56" customFormat="1" customHeight="1"/>
    <row r="711" s="56" customFormat="1" customHeight="1"/>
    <row r="712" s="56" customFormat="1" customHeight="1"/>
    <row r="713" s="56" customFormat="1" customHeight="1"/>
    <row r="714" s="56" customFormat="1" customHeight="1"/>
    <row r="715" s="56" customFormat="1" customHeight="1"/>
    <row r="716" s="56" customFormat="1" customHeight="1"/>
    <row r="717" s="56" customFormat="1" customHeight="1"/>
    <row r="718" s="56" customFormat="1" customHeight="1"/>
    <row r="719" s="56" customFormat="1" customHeight="1"/>
    <row r="720" s="56" customFormat="1" customHeight="1"/>
    <row r="721" s="56" customFormat="1" customHeight="1"/>
    <row r="722" s="56" customFormat="1" customHeight="1"/>
    <row r="723" s="56" customFormat="1" customHeight="1"/>
    <row r="724" s="56" customFormat="1" customHeight="1"/>
    <row r="725" s="56" customFormat="1" customHeight="1"/>
    <row r="726" s="56" customFormat="1" customHeight="1"/>
    <row r="727" s="56" customFormat="1" customHeight="1"/>
    <row r="728" s="56" customFormat="1" customHeight="1"/>
    <row r="729" s="56" customFormat="1" customHeight="1"/>
    <row r="730" s="56" customFormat="1" customHeight="1"/>
    <row r="731" s="56" customFormat="1" customHeight="1"/>
    <row r="732" s="56" customFormat="1" customHeight="1"/>
    <row r="733" s="56" customFormat="1" customHeight="1"/>
    <row r="734" s="56" customFormat="1" customHeight="1"/>
    <row r="735" s="56" customFormat="1" customHeight="1"/>
    <row r="736" s="56" customFormat="1" customHeight="1"/>
    <row r="737" s="56" customFormat="1" customHeight="1"/>
    <row r="738" s="56" customFormat="1" customHeight="1"/>
    <row r="739" s="56" customFormat="1" customHeight="1"/>
    <row r="740" s="56" customFormat="1" customHeight="1"/>
    <row r="741" s="56" customFormat="1" customHeight="1"/>
    <row r="742" s="56" customFormat="1" customHeight="1"/>
    <row r="743" s="56" customFormat="1" customHeight="1"/>
    <row r="744" s="56" customFormat="1" customHeight="1"/>
    <row r="745" s="56" customFormat="1" customHeight="1"/>
    <row r="746" s="56" customFormat="1" customHeight="1"/>
    <row r="747" s="56" customFormat="1" customHeight="1"/>
    <row r="748" s="56" customFormat="1" customHeight="1"/>
    <row r="749" s="56" customFormat="1" customHeight="1"/>
    <row r="750" s="56" customFormat="1" customHeight="1"/>
    <row r="751" s="56" customFormat="1" customHeight="1"/>
    <row r="752" s="56" customFormat="1" customHeight="1"/>
    <row r="753" s="56" customFormat="1" customHeight="1"/>
    <row r="754" s="56" customFormat="1" customHeight="1"/>
    <row r="755" s="56" customFormat="1" customHeight="1"/>
    <row r="756" s="56" customFormat="1" customHeight="1"/>
    <row r="757" s="56" customFormat="1" customHeight="1"/>
    <row r="758" s="56" customFormat="1" customHeight="1"/>
    <row r="759" s="56" customFormat="1" customHeight="1"/>
    <row r="760" s="56" customFormat="1" customHeight="1"/>
    <row r="761" s="56" customFormat="1" customHeight="1"/>
    <row r="762" s="56" customFormat="1" customHeight="1"/>
    <row r="763" s="56" customFormat="1" customHeight="1"/>
    <row r="764" s="56" customFormat="1" customHeight="1"/>
    <row r="765" s="56" customFormat="1" customHeight="1"/>
    <row r="766" s="56" customFormat="1" customHeight="1"/>
    <row r="767" s="56" customFormat="1" customHeight="1"/>
    <row r="768" s="56" customFormat="1" customHeight="1"/>
    <row r="769" s="56" customFormat="1" customHeight="1"/>
    <row r="770" s="56" customFormat="1" customHeight="1"/>
    <row r="771" s="56" customFormat="1" customHeight="1"/>
    <row r="772" s="56" customFormat="1" customHeight="1"/>
    <row r="773" s="56" customFormat="1" customHeight="1"/>
    <row r="774" s="56" customFormat="1" customHeight="1"/>
    <row r="775" s="56" customFormat="1" customHeight="1"/>
    <row r="776" s="56" customFormat="1" customHeight="1"/>
    <row r="777" s="56" customFormat="1" customHeight="1"/>
    <row r="778" s="56" customFormat="1" customHeight="1"/>
    <row r="779" s="56" customFormat="1" customHeight="1"/>
    <row r="780" s="56" customFormat="1" customHeight="1"/>
    <row r="781" s="56" customFormat="1" customHeight="1"/>
    <row r="782" s="56" customFormat="1" customHeight="1"/>
    <row r="783" s="56" customFormat="1" customHeight="1"/>
    <row r="784" s="56" customFormat="1" customHeight="1"/>
    <row r="785" s="56" customFormat="1" customHeight="1"/>
    <row r="786" s="56" customFormat="1" customHeight="1"/>
    <row r="787" s="56" customFormat="1" customHeight="1"/>
    <row r="788" s="56" customFormat="1" customHeight="1"/>
    <row r="789" s="56" customFormat="1" customHeight="1"/>
    <row r="790" s="56" customFormat="1" customHeight="1"/>
    <row r="791" s="56" customFormat="1" customHeight="1"/>
    <row r="792" s="56" customFormat="1" customHeight="1"/>
    <row r="793" s="56" customFormat="1" customHeight="1"/>
    <row r="794" s="56" customFormat="1" customHeight="1"/>
    <row r="795" s="56" customFormat="1" customHeight="1"/>
    <row r="796" s="56" customFormat="1" customHeight="1"/>
    <row r="797" s="56" customFormat="1" customHeight="1"/>
    <row r="798" s="56" customFormat="1" customHeight="1"/>
    <row r="799" s="56" customFormat="1" customHeight="1"/>
    <row r="800" s="56" customFormat="1" customHeight="1"/>
    <row r="801" s="56" customFormat="1" customHeight="1"/>
    <row r="802" s="56" customFormat="1" customHeight="1"/>
    <row r="803" s="56" customFormat="1" customHeight="1"/>
    <row r="804" s="56" customFormat="1" customHeight="1"/>
    <row r="805" s="56" customFormat="1" customHeight="1"/>
    <row r="806" s="56" customFormat="1" customHeight="1"/>
    <row r="807" s="56" customFormat="1" customHeight="1"/>
    <row r="808" s="56" customFormat="1" customHeight="1"/>
    <row r="809" s="56" customFormat="1" customHeight="1"/>
    <row r="810" s="56" customFormat="1" customHeight="1"/>
    <row r="811" s="56" customFormat="1" customHeight="1"/>
    <row r="812" s="56" customFormat="1" customHeight="1"/>
    <row r="813" s="56" customFormat="1" customHeight="1"/>
    <row r="814" s="56" customFormat="1" customHeight="1"/>
    <row r="815" s="56" customFormat="1" customHeight="1"/>
    <row r="816" s="56" customFormat="1" customHeight="1"/>
    <row r="817" s="56" customFormat="1" customHeight="1"/>
    <row r="818" s="56" customFormat="1" customHeight="1"/>
    <row r="819" s="56" customFormat="1" customHeight="1"/>
    <row r="820" s="56" customFormat="1" customHeight="1"/>
    <row r="821" s="56" customFormat="1" customHeight="1"/>
    <row r="822" s="56" customFormat="1" customHeight="1"/>
    <row r="823" s="56" customFormat="1" customHeight="1"/>
    <row r="824" s="56" customFormat="1" customHeight="1"/>
    <row r="825" s="56" customFormat="1" customHeight="1"/>
    <row r="826" s="56" customFormat="1" customHeight="1"/>
    <row r="827" s="56" customFormat="1" customHeight="1"/>
    <row r="828" s="56" customFormat="1" customHeight="1"/>
    <row r="829" s="56" customFormat="1" customHeight="1"/>
    <row r="830" s="56" customFormat="1" customHeight="1"/>
    <row r="831" s="56" customFormat="1" customHeight="1"/>
    <row r="832" s="56" customFormat="1" customHeight="1"/>
    <row r="833" s="56" customFormat="1" customHeight="1"/>
    <row r="834" s="56" customFormat="1" customHeight="1"/>
    <row r="835" s="56" customFormat="1" customHeight="1"/>
    <row r="836" s="56" customFormat="1" customHeight="1"/>
    <row r="837" s="56" customFormat="1" customHeight="1"/>
    <row r="838" s="56" customFormat="1" customHeight="1"/>
    <row r="839" s="56" customFormat="1" customHeight="1"/>
    <row r="840" s="56" customFormat="1" customHeight="1"/>
    <row r="841" s="56" customFormat="1" customHeight="1"/>
    <row r="842" s="56" customFormat="1" customHeight="1"/>
    <row r="843" s="56" customFormat="1" customHeight="1"/>
    <row r="844" s="56" customFormat="1" customHeight="1"/>
    <row r="845" s="56" customFormat="1" customHeight="1"/>
    <row r="846" s="56" customFormat="1" customHeight="1"/>
    <row r="847" s="56" customFormat="1" customHeight="1"/>
    <row r="848" s="56" customFormat="1" customHeight="1"/>
    <row r="849" s="56" customFormat="1" customHeight="1"/>
    <row r="850" s="56" customFormat="1" customHeight="1"/>
    <row r="851" s="56" customFormat="1" customHeight="1"/>
    <row r="852" s="56" customFormat="1" customHeight="1"/>
    <row r="853" s="56" customFormat="1" customHeight="1"/>
    <row r="854" s="56" customFormat="1" customHeight="1"/>
    <row r="855" s="56" customFormat="1" customHeight="1"/>
    <row r="856" s="56" customFormat="1" customHeight="1"/>
    <row r="857" s="56" customFormat="1" customHeight="1"/>
    <row r="858" s="56" customFormat="1" customHeight="1"/>
    <row r="859" s="56" customFormat="1" customHeight="1"/>
    <row r="860" s="56" customFormat="1" customHeight="1"/>
    <row r="861" s="56" customFormat="1" customHeight="1"/>
    <row r="862" s="56" customFormat="1" customHeight="1"/>
    <row r="863" s="56" customFormat="1" customHeight="1"/>
    <row r="864" s="56" customFormat="1" customHeight="1"/>
    <row r="865" s="56" customFormat="1" customHeight="1"/>
    <row r="866" s="56" customFormat="1" customHeight="1"/>
    <row r="867" s="56" customFormat="1" customHeight="1"/>
    <row r="868" s="56" customFormat="1" customHeight="1"/>
    <row r="869" s="56" customFormat="1" customHeight="1"/>
    <row r="870" s="56" customFormat="1" customHeight="1"/>
    <row r="871" s="56" customFormat="1" customHeight="1"/>
    <row r="872" s="56" customFormat="1" customHeight="1"/>
    <row r="873" s="56" customFormat="1" customHeight="1"/>
    <row r="874" s="56" customFormat="1" customHeight="1"/>
    <row r="875" s="56" customFormat="1" customHeight="1"/>
    <row r="876" s="56" customFormat="1" customHeight="1"/>
    <row r="877" s="56" customFormat="1" customHeight="1"/>
    <row r="878" s="56" customFormat="1" customHeight="1"/>
    <row r="879" s="56" customFormat="1" customHeight="1"/>
    <row r="880" s="56" customFormat="1" customHeight="1"/>
    <row r="881" s="56" customFormat="1" customHeight="1"/>
    <row r="882" s="56" customFormat="1" customHeight="1"/>
    <row r="883" s="56" customFormat="1" customHeight="1"/>
    <row r="884" s="56" customFormat="1" customHeight="1"/>
    <row r="885" s="56" customFormat="1" customHeight="1"/>
    <row r="886" s="56" customFormat="1" customHeight="1"/>
    <row r="887" s="56" customFormat="1" customHeight="1"/>
    <row r="888" s="56" customFormat="1" customHeight="1"/>
    <row r="889" s="56" customFormat="1" customHeight="1"/>
    <row r="890" s="56" customFormat="1" customHeight="1"/>
    <row r="891" s="56" customFormat="1" customHeight="1"/>
    <row r="892" s="56" customFormat="1" customHeight="1"/>
    <row r="893" s="56" customFormat="1" customHeight="1"/>
    <row r="894" s="56" customFormat="1" customHeight="1"/>
    <row r="895" s="56" customFormat="1" customHeight="1"/>
    <row r="896" s="56" customFormat="1" customHeight="1"/>
    <row r="897" s="56" customFormat="1" customHeight="1"/>
    <row r="898" s="56" customFormat="1" customHeight="1"/>
    <row r="899" s="56" customFormat="1" customHeight="1"/>
    <row r="900" s="56" customFormat="1" customHeight="1"/>
    <row r="901" s="56" customFormat="1" customHeight="1"/>
    <row r="902" s="56" customFormat="1" customHeight="1"/>
    <row r="903" s="56" customFormat="1" customHeight="1"/>
    <row r="904" s="56" customFormat="1" customHeight="1"/>
    <row r="905" s="56" customFormat="1" customHeight="1"/>
    <row r="906" s="56" customFormat="1" customHeight="1"/>
    <row r="907" s="56" customFormat="1" customHeight="1"/>
    <row r="908" s="56" customFormat="1" customHeight="1"/>
    <row r="909" s="56" customFormat="1" customHeight="1"/>
    <row r="910" s="56" customFormat="1" customHeight="1"/>
    <row r="911" s="56" customFormat="1" customHeight="1"/>
    <row r="912" s="56" customFormat="1" customHeight="1"/>
    <row r="913" s="56" customFormat="1" customHeight="1"/>
    <row r="914" s="56" customFormat="1" customHeight="1"/>
    <row r="915" s="56" customFormat="1" customHeight="1"/>
    <row r="916" s="56" customFormat="1" customHeight="1"/>
    <row r="917" s="56" customFormat="1" customHeight="1"/>
    <row r="918" s="56" customFormat="1" customHeight="1"/>
    <row r="919" s="56" customFormat="1" customHeight="1"/>
    <row r="920" s="56" customFormat="1" customHeight="1"/>
    <row r="921" s="56" customFormat="1" customHeight="1"/>
    <row r="922" s="56" customFormat="1" customHeight="1"/>
    <row r="923" s="56" customFormat="1" customHeight="1"/>
    <row r="924" s="56" customFormat="1" customHeight="1"/>
    <row r="925" s="56" customFormat="1" customHeight="1"/>
    <row r="926" s="56" customFormat="1" customHeight="1"/>
    <row r="927" s="56" customFormat="1" customHeight="1"/>
    <row r="928" s="56" customFormat="1" customHeight="1"/>
    <row r="929" s="56" customFormat="1" customHeight="1"/>
    <row r="930" s="56" customFormat="1" customHeight="1"/>
    <row r="931" s="56" customFormat="1" customHeight="1"/>
    <row r="932" s="56" customFormat="1" customHeight="1"/>
    <row r="933" s="56" customFormat="1" customHeight="1"/>
    <row r="934" s="56" customFormat="1" customHeight="1"/>
    <row r="935" s="56" customFormat="1" customHeight="1"/>
    <row r="936" s="56" customFormat="1" customHeight="1"/>
    <row r="937" s="56" customFormat="1" customHeight="1"/>
    <row r="938" s="56" customFormat="1" customHeight="1"/>
    <row r="939" s="56" customFormat="1" customHeight="1"/>
    <row r="940" s="56" customFormat="1" customHeight="1"/>
    <row r="941" s="56" customFormat="1" customHeight="1"/>
    <row r="942" s="56" customFormat="1" customHeight="1"/>
    <row r="943" s="56" customFormat="1" customHeight="1"/>
    <row r="944" s="56" customFormat="1" customHeight="1"/>
    <row r="945" s="56" customFormat="1" customHeight="1"/>
    <row r="946" s="56" customFormat="1" customHeight="1"/>
    <row r="947" s="56" customFormat="1" customHeight="1"/>
    <row r="948" s="56" customFormat="1" customHeight="1"/>
    <row r="949" s="56" customFormat="1" customHeight="1"/>
    <row r="950" s="56" customFormat="1" customHeight="1"/>
    <row r="951" s="56" customFormat="1" customHeight="1"/>
    <row r="952" s="56" customFormat="1" customHeight="1"/>
    <row r="953" s="56" customFormat="1" customHeight="1"/>
    <row r="954" s="56" customFormat="1" customHeight="1"/>
    <row r="955" s="56" customFormat="1" customHeight="1"/>
    <row r="956" s="56" customFormat="1" customHeight="1"/>
    <row r="957" s="56" customFormat="1" customHeight="1"/>
    <row r="958" s="56" customFormat="1" customHeight="1"/>
    <row r="959" s="56" customFormat="1" customHeight="1"/>
    <row r="960" s="56" customFormat="1" customHeight="1"/>
    <row r="961" s="56" customFormat="1" customHeight="1"/>
    <row r="962" s="56" customFormat="1" customHeight="1"/>
    <row r="963" s="56" customFormat="1" customHeight="1"/>
    <row r="964" s="56" customFormat="1" customHeight="1"/>
    <row r="965" s="56" customFormat="1" customHeight="1"/>
    <row r="966" s="56" customFormat="1" customHeight="1"/>
    <row r="967" s="56" customFormat="1" customHeight="1"/>
    <row r="968" s="56" customFormat="1" customHeight="1"/>
    <row r="969" s="56" customFormat="1" customHeight="1"/>
    <row r="970" s="56" customFormat="1" customHeight="1"/>
    <row r="971" s="56" customFormat="1" customHeight="1"/>
    <row r="972" s="56" customFormat="1" customHeight="1"/>
    <row r="973" s="56" customFormat="1" customHeight="1"/>
    <row r="974" s="56" customFormat="1" customHeight="1"/>
    <row r="975" s="56" customFormat="1" customHeight="1"/>
    <row r="976" s="56" customFormat="1" customHeight="1"/>
    <row r="977" s="56" customFormat="1" customHeight="1"/>
    <row r="978" s="56" customFormat="1" customHeight="1"/>
    <row r="979" s="56" customFormat="1" customHeight="1"/>
    <row r="980" s="56" customFormat="1" customHeight="1"/>
    <row r="981" s="56" customFormat="1" customHeight="1"/>
    <row r="982" s="56" customFormat="1" customHeight="1"/>
    <row r="983" s="56" customFormat="1" customHeight="1"/>
    <row r="984" s="56" customFormat="1" customHeight="1"/>
    <row r="985" s="56" customFormat="1" customHeight="1"/>
    <row r="986" s="56" customFormat="1" customHeight="1"/>
    <row r="987" s="56" customFormat="1" customHeight="1"/>
    <row r="988" s="56" customFormat="1" customHeight="1"/>
    <row r="989" s="56" customFormat="1" customHeight="1"/>
    <row r="990" s="56" customFormat="1" customHeight="1"/>
  </sheetData>
  <mergeCells count="1">
    <mergeCell ref="A2:C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D182"/>
  <sheetViews>
    <sheetView showZeros="0" zoomScaleSheetLayoutView="60" workbookViewId="0">
      <selection activeCell="A2" sqref="A2:D2"/>
    </sheetView>
  </sheetViews>
  <sheetFormatPr defaultColWidth="8.75206611570248" defaultRowHeight="21" customHeight="1" outlineLevelCol="3"/>
  <cols>
    <col min="1" max="1" width="38.2479338842975" style="287" customWidth="1"/>
    <col min="2" max="2" width="21" style="287" customWidth="1"/>
    <col min="3" max="3" width="22.2479338842975" style="287" customWidth="1"/>
    <col min="4" max="4" width="21.3719008264463" style="288" customWidth="1"/>
    <col min="5" max="27" width="9" style="287"/>
    <col min="28" max="16384" width="8.75206611570248" style="287"/>
  </cols>
  <sheetData>
    <row r="1" s="283" customFormat="1" ht="20.45" customHeight="1" spans="1:4">
      <c r="A1" s="283" t="s">
        <v>23</v>
      </c>
      <c r="D1" s="289"/>
    </row>
    <row r="2" s="284" customFormat="1" ht="49.5" customHeight="1" spans="1:4">
      <c r="A2" s="132" t="s">
        <v>24</v>
      </c>
      <c r="B2" s="132"/>
      <c r="C2" s="132"/>
      <c r="D2" s="132"/>
    </row>
    <row r="3" s="285" customFormat="1" ht="27.75" customHeight="1" spans="1:4">
      <c r="A3" s="290"/>
      <c r="B3" s="133"/>
      <c r="C3" s="133"/>
      <c r="D3" s="291" t="s">
        <v>2</v>
      </c>
    </row>
    <row r="4" s="286" customFormat="1" ht="27.75" customHeight="1" spans="1:4">
      <c r="A4" s="70" t="s">
        <v>25</v>
      </c>
      <c r="B4" s="70" t="s">
        <v>26</v>
      </c>
      <c r="C4" s="70" t="s">
        <v>27</v>
      </c>
      <c r="D4" s="70" t="s">
        <v>28</v>
      </c>
    </row>
    <row r="5" s="285" customFormat="1" ht="27.75" customHeight="1" spans="1:4">
      <c r="A5" s="292" t="s">
        <v>29</v>
      </c>
      <c r="B5" s="135">
        <v>77408</v>
      </c>
      <c r="C5" s="70">
        <v>88000</v>
      </c>
      <c r="D5" s="293">
        <v>0.1368</v>
      </c>
    </row>
    <row r="6" s="285" customFormat="1" ht="27.75" customHeight="1" spans="1:4">
      <c r="A6" s="292" t="s">
        <v>30</v>
      </c>
      <c r="B6" s="136">
        <v>23101</v>
      </c>
      <c r="C6" s="136">
        <v>27000</v>
      </c>
      <c r="D6" s="70"/>
    </row>
    <row r="7" s="285" customFormat="1" ht="27.75" customHeight="1" spans="1:4">
      <c r="A7" s="292" t="s">
        <v>31</v>
      </c>
      <c r="B7" s="136">
        <v>6371</v>
      </c>
      <c r="C7" s="136">
        <v>9000</v>
      </c>
      <c r="D7" s="70"/>
    </row>
    <row r="8" s="285" customFormat="1" ht="27.75" customHeight="1" spans="1:4">
      <c r="A8" s="292" t="s">
        <v>32</v>
      </c>
      <c r="B8" s="136">
        <v>4100</v>
      </c>
      <c r="C8" s="136">
        <v>7000</v>
      </c>
      <c r="D8" s="70"/>
    </row>
    <row r="9" s="285" customFormat="1" ht="27.75" customHeight="1" spans="1:4">
      <c r="A9" s="292" t="s">
        <v>33</v>
      </c>
      <c r="B9" s="70">
        <v>904</v>
      </c>
      <c r="C9" s="136">
        <v>1800</v>
      </c>
      <c r="D9" s="70"/>
    </row>
    <row r="10" s="285" customFormat="1" ht="27.75" customHeight="1" spans="1:4">
      <c r="A10" s="292" t="s">
        <v>34</v>
      </c>
      <c r="B10" s="136">
        <v>2186</v>
      </c>
      <c r="C10" s="136">
        <v>2400</v>
      </c>
      <c r="D10" s="70"/>
    </row>
    <row r="11" s="285" customFormat="1" ht="27.75" customHeight="1" spans="1:4">
      <c r="A11" s="292" t="s">
        <v>35</v>
      </c>
      <c r="B11" s="136">
        <v>2168</v>
      </c>
      <c r="C11" s="136">
        <v>2500</v>
      </c>
      <c r="D11" s="70"/>
    </row>
    <row r="12" s="285" customFormat="1" ht="27.75" customHeight="1" spans="1:4">
      <c r="A12" s="292" t="s">
        <v>36</v>
      </c>
      <c r="B12" s="136">
        <v>1343</v>
      </c>
      <c r="C12" s="136">
        <v>1800</v>
      </c>
      <c r="D12" s="70"/>
    </row>
    <row r="13" s="285" customFormat="1" ht="27.75" customHeight="1" spans="1:4">
      <c r="A13" s="292" t="s">
        <v>37</v>
      </c>
      <c r="B13" s="136">
        <v>5538</v>
      </c>
      <c r="C13" s="136">
        <v>6000</v>
      </c>
      <c r="D13" s="70"/>
    </row>
    <row r="14" s="285" customFormat="1" ht="27.75" customHeight="1" spans="1:4">
      <c r="A14" s="292" t="s">
        <v>38</v>
      </c>
      <c r="B14" s="136">
        <v>1447</v>
      </c>
      <c r="C14" s="136">
        <v>4100</v>
      </c>
      <c r="D14" s="70"/>
    </row>
    <row r="15" s="285" customFormat="1" ht="27.75" customHeight="1" spans="1:4">
      <c r="A15" s="292" t="s">
        <v>39</v>
      </c>
      <c r="B15" s="136">
        <v>1406</v>
      </c>
      <c r="C15" s="136">
        <v>2000</v>
      </c>
      <c r="D15" s="70"/>
    </row>
    <row r="16" s="285" customFormat="1" ht="27.75" customHeight="1" spans="1:4">
      <c r="A16" s="292" t="s">
        <v>40</v>
      </c>
      <c r="B16" s="136">
        <v>20607</v>
      </c>
      <c r="C16" s="136">
        <v>15000</v>
      </c>
      <c r="D16" s="70"/>
    </row>
    <row r="17" s="285" customFormat="1" ht="27.75" customHeight="1" spans="1:4">
      <c r="A17" s="292" t="s">
        <v>41</v>
      </c>
      <c r="B17" s="136">
        <v>7445</v>
      </c>
      <c r="C17" s="136">
        <v>8200</v>
      </c>
      <c r="D17" s="70"/>
    </row>
    <row r="18" s="285" customFormat="1" ht="27.75" customHeight="1" spans="1:4">
      <c r="A18" s="292" t="s">
        <v>42</v>
      </c>
      <c r="B18" s="70">
        <v>566</v>
      </c>
      <c r="C18" s="70">
        <v>600</v>
      </c>
      <c r="D18" s="70"/>
    </row>
    <row r="19" s="285" customFormat="1" ht="27.75" customHeight="1" spans="1:4">
      <c r="A19" s="292" t="s">
        <v>43</v>
      </c>
      <c r="B19" s="70">
        <v>226</v>
      </c>
      <c r="C19" s="70">
        <v>600</v>
      </c>
      <c r="D19" s="70"/>
    </row>
    <row r="20" s="285" customFormat="1" ht="27.75" customHeight="1" spans="1:4">
      <c r="A20" s="292" t="s">
        <v>44</v>
      </c>
      <c r="B20" s="70"/>
      <c r="C20" s="70"/>
      <c r="D20" s="70"/>
    </row>
    <row r="21" s="285" customFormat="1" ht="27.75" customHeight="1" spans="1:4">
      <c r="A21" s="292" t="s">
        <v>45</v>
      </c>
      <c r="B21" s="136">
        <v>32658</v>
      </c>
      <c r="C21" s="136">
        <v>38600</v>
      </c>
      <c r="D21" s="293">
        <v>0.1819</v>
      </c>
    </row>
    <row r="22" s="285" customFormat="1" ht="27.75" customHeight="1" spans="1:4">
      <c r="A22" s="292" t="s">
        <v>46</v>
      </c>
      <c r="B22" s="136">
        <v>2256</v>
      </c>
      <c r="C22" s="136">
        <v>8330</v>
      </c>
      <c r="D22" s="70"/>
    </row>
    <row r="23" s="285" customFormat="1" ht="27.75" customHeight="1" spans="1:4">
      <c r="A23" s="292" t="s">
        <v>47</v>
      </c>
      <c r="B23" s="136">
        <v>9681</v>
      </c>
      <c r="C23" s="136">
        <v>8540</v>
      </c>
      <c r="D23" s="70"/>
    </row>
    <row r="24" s="285" customFormat="1" ht="27.75" customHeight="1" spans="1:4">
      <c r="A24" s="292" t="s">
        <v>48</v>
      </c>
      <c r="B24" s="136">
        <v>3234</v>
      </c>
      <c r="C24" s="136">
        <v>4790</v>
      </c>
      <c r="D24" s="70"/>
    </row>
    <row r="25" s="285" customFormat="1" ht="27.75" customHeight="1" spans="1:4">
      <c r="A25" s="292" t="s">
        <v>49</v>
      </c>
      <c r="B25" s="136">
        <v>6929</v>
      </c>
      <c r="C25" s="136">
        <v>8460</v>
      </c>
      <c r="D25" s="70"/>
    </row>
    <row r="26" s="285" customFormat="1" ht="27.75" customHeight="1" spans="1:4">
      <c r="A26" s="292" t="s">
        <v>50</v>
      </c>
      <c r="B26" s="136">
        <v>1269</v>
      </c>
      <c r="C26" s="136">
        <v>1600</v>
      </c>
      <c r="D26" s="70"/>
    </row>
    <row r="27" s="285" customFormat="1" ht="27.75" customHeight="1" spans="1:4">
      <c r="A27" s="292" t="s">
        <v>51</v>
      </c>
      <c r="B27" s="70">
        <v>83</v>
      </c>
      <c r="C27" s="70">
        <v>80</v>
      </c>
      <c r="D27" s="70"/>
    </row>
    <row r="28" s="285" customFormat="1" ht="27.75" customHeight="1" spans="1:4">
      <c r="A28" s="292" t="s">
        <v>52</v>
      </c>
      <c r="B28" s="136">
        <v>9206</v>
      </c>
      <c r="C28" s="136">
        <v>6800</v>
      </c>
      <c r="D28" s="70"/>
    </row>
    <row r="29" s="285" customFormat="1" ht="27.75" customHeight="1" spans="1:4">
      <c r="A29" s="70" t="s">
        <v>53</v>
      </c>
      <c r="B29" s="136">
        <v>110066</v>
      </c>
      <c r="C29" s="136">
        <v>126600</v>
      </c>
      <c r="D29" s="294">
        <v>0.15</v>
      </c>
    </row>
    <row r="30" s="285" customFormat="1" ht="32.25" customHeight="1" spans="1:4">
      <c r="A30" s="295"/>
      <c r="B30" s="295"/>
      <c r="C30" s="295"/>
      <c r="D30" s="295"/>
    </row>
    <row r="31" s="285" customFormat="1" customHeight="1" spans="4:4">
      <c r="D31" s="296"/>
    </row>
    <row r="32" s="285" customFormat="1" customHeight="1" spans="4:4">
      <c r="D32" s="296"/>
    </row>
    <row r="33" s="285" customFormat="1" customHeight="1" spans="4:4">
      <c r="D33" s="296"/>
    </row>
    <row r="34" s="285" customFormat="1" customHeight="1" spans="4:4">
      <c r="D34" s="296"/>
    </row>
    <row r="35" s="285" customFormat="1" customHeight="1" spans="4:4">
      <c r="D35" s="296"/>
    </row>
    <row r="36" s="285" customFormat="1" customHeight="1" spans="4:4">
      <c r="D36" s="296"/>
    </row>
    <row r="37" s="285" customFormat="1" customHeight="1" spans="4:4">
      <c r="D37" s="296"/>
    </row>
    <row r="38" s="285" customFormat="1" customHeight="1" spans="4:4">
      <c r="D38" s="296"/>
    </row>
    <row r="39" s="285" customFormat="1" customHeight="1" spans="4:4">
      <c r="D39" s="296"/>
    </row>
    <row r="40" s="285" customFormat="1" customHeight="1" spans="4:4">
      <c r="D40" s="296"/>
    </row>
    <row r="41" s="285" customFormat="1" customHeight="1" spans="4:4">
      <c r="D41" s="296"/>
    </row>
    <row r="42" s="285" customFormat="1" customHeight="1" spans="4:4">
      <c r="D42" s="296"/>
    </row>
    <row r="43" s="285" customFormat="1" customHeight="1" spans="4:4">
      <c r="D43" s="296"/>
    </row>
    <row r="44" s="285" customFormat="1" customHeight="1" spans="4:4">
      <c r="D44" s="296"/>
    </row>
    <row r="45" s="285" customFormat="1" customHeight="1" spans="4:4">
      <c r="D45" s="296"/>
    </row>
    <row r="46" s="285" customFormat="1" customHeight="1" spans="4:4">
      <c r="D46" s="296"/>
    </row>
    <row r="47" s="285" customFormat="1" customHeight="1" spans="4:4">
      <c r="D47" s="296"/>
    </row>
    <row r="48" s="285" customFormat="1" customHeight="1" spans="4:4">
      <c r="D48" s="296"/>
    </row>
    <row r="49" s="285" customFormat="1" customHeight="1" spans="4:4">
      <c r="D49" s="296"/>
    </row>
    <row r="50" s="285" customFormat="1" customHeight="1" spans="4:4">
      <c r="D50" s="296"/>
    </row>
    <row r="51" s="285" customFormat="1" customHeight="1" spans="4:4">
      <c r="D51" s="296"/>
    </row>
    <row r="52" s="285" customFormat="1" customHeight="1" spans="4:4">
      <c r="D52" s="296"/>
    </row>
    <row r="53" s="285" customFormat="1" customHeight="1" spans="4:4">
      <c r="D53" s="296"/>
    </row>
    <row r="54" s="285" customFormat="1" customHeight="1" spans="4:4">
      <c r="D54" s="296"/>
    </row>
    <row r="55" s="285" customFormat="1" customHeight="1" spans="4:4">
      <c r="D55" s="296"/>
    </row>
    <row r="56" s="285" customFormat="1" customHeight="1" spans="4:4">
      <c r="D56" s="296"/>
    </row>
    <row r="57" s="285" customFormat="1" customHeight="1" spans="4:4">
      <c r="D57" s="296"/>
    </row>
    <row r="58" s="285" customFormat="1" customHeight="1" spans="4:4">
      <c r="D58" s="296"/>
    </row>
    <row r="59" s="285" customFormat="1" customHeight="1" spans="4:4">
      <c r="D59" s="296"/>
    </row>
    <row r="60" s="285" customFormat="1" customHeight="1" spans="4:4">
      <c r="D60" s="296"/>
    </row>
    <row r="61" s="285" customFormat="1" customHeight="1" spans="4:4">
      <c r="D61" s="296"/>
    </row>
    <row r="62" s="285" customFormat="1" customHeight="1" spans="4:4">
      <c r="D62" s="296"/>
    </row>
    <row r="63" s="285" customFormat="1" customHeight="1" spans="4:4">
      <c r="D63" s="296"/>
    </row>
    <row r="64" s="285" customFormat="1" customHeight="1" spans="4:4">
      <c r="D64" s="296"/>
    </row>
    <row r="65" s="285" customFormat="1" customHeight="1" spans="4:4">
      <c r="D65" s="296"/>
    </row>
    <row r="66" s="285" customFormat="1" customHeight="1" spans="4:4">
      <c r="D66" s="296"/>
    </row>
    <row r="67" s="285" customFormat="1" customHeight="1" spans="4:4">
      <c r="D67" s="296"/>
    </row>
    <row r="68" s="285" customFormat="1" customHeight="1" spans="4:4">
      <c r="D68" s="296"/>
    </row>
    <row r="69" s="285" customFormat="1" customHeight="1" spans="4:4">
      <c r="D69" s="296"/>
    </row>
    <row r="70" s="285" customFormat="1" customHeight="1" spans="4:4">
      <c r="D70" s="296"/>
    </row>
    <row r="71" s="285" customFormat="1" customHeight="1" spans="4:4">
      <c r="D71" s="296"/>
    </row>
    <row r="72" s="285" customFormat="1" customHeight="1" spans="4:4">
      <c r="D72" s="296"/>
    </row>
    <row r="73" s="285" customFormat="1" customHeight="1" spans="4:4">
      <c r="D73" s="296"/>
    </row>
    <row r="74" s="285" customFormat="1" customHeight="1" spans="4:4">
      <c r="D74" s="296"/>
    </row>
    <row r="75" s="285" customFormat="1" customHeight="1" spans="4:4">
      <c r="D75" s="296"/>
    </row>
    <row r="76" s="285" customFormat="1" customHeight="1" spans="4:4">
      <c r="D76" s="296"/>
    </row>
    <row r="77" s="285" customFormat="1" customHeight="1" spans="4:4">
      <c r="D77" s="296"/>
    </row>
    <row r="78" s="285" customFormat="1" customHeight="1" spans="4:4">
      <c r="D78" s="296"/>
    </row>
    <row r="79" s="285" customFormat="1" customHeight="1" spans="4:4">
      <c r="D79" s="296"/>
    </row>
    <row r="80" s="285" customFormat="1" customHeight="1" spans="4:4">
      <c r="D80" s="296"/>
    </row>
    <row r="81" s="285" customFormat="1" customHeight="1" spans="4:4">
      <c r="D81" s="296"/>
    </row>
    <row r="82" s="285" customFormat="1" customHeight="1" spans="4:4">
      <c r="D82" s="296"/>
    </row>
    <row r="83" s="285" customFormat="1" customHeight="1" spans="4:4">
      <c r="D83" s="296"/>
    </row>
    <row r="84" s="285" customFormat="1" customHeight="1" spans="4:4">
      <c r="D84" s="296"/>
    </row>
    <row r="85" s="285" customFormat="1" customHeight="1" spans="4:4">
      <c r="D85" s="296"/>
    </row>
    <row r="86" s="285" customFormat="1" customHeight="1" spans="4:4">
      <c r="D86" s="296"/>
    </row>
    <row r="87" s="285" customFormat="1" customHeight="1" spans="4:4">
      <c r="D87" s="296"/>
    </row>
    <row r="88" s="285" customFormat="1" customHeight="1" spans="4:4">
      <c r="D88" s="296"/>
    </row>
    <row r="89" s="285" customFormat="1" customHeight="1" spans="4:4">
      <c r="D89" s="296"/>
    </row>
    <row r="90" s="285" customFormat="1" customHeight="1" spans="4:4">
      <c r="D90" s="296"/>
    </row>
    <row r="91" s="285" customFormat="1" customHeight="1" spans="4:4">
      <c r="D91" s="296"/>
    </row>
    <row r="92" s="285" customFormat="1" customHeight="1" spans="4:4">
      <c r="D92" s="296"/>
    </row>
    <row r="93" s="285" customFormat="1" customHeight="1" spans="4:4">
      <c r="D93" s="296"/>
    </row>
    <row r="94" s="285" customFormat="1" customHeight="1" spans="4:4">
      <c r="D94" s="296"/>
    </row>
    <row r="95" s="285" customFormat="1" customHeight="1" spans="4:4">
      <c r="D95" s="296"/>
    </row>
    <row r="96" s="285" customFormat="1" customHeight="1" spans="4:4">
      <c r="D96" s="296"/>
    </row>
    <row r="97" s="285" customFormat="1" customHeight="1" spans="4:4">
      <c r="D97" s="296"/>
    </row>
    <row r="98" s="285" customFormat="1" customHeight="1" spans="4:4">
      <c r="D98" s="296"/>
    </row>
    <row r="99" s="285" customFormat="1" customHeight="1" spans="4:4">
      <c r="D99" s="296"/>
    </row>
    <row r="100" s="285" customFormat="1" customHeight="1" spans="4:4">
      <c r="D100" s="296"/>
    </row>
    <row r="101" s="285" customFormat="1" customHeight="1" spans="4:4">
      <c r="D101" s="296"/>
    </row>
    <row r="102" s="285" customFormat="1" customHeight="1" spans="4:4">
      <c r="D102" s="296"/>
    </row>
    <row r="103" s="285" customFormat="1" customHeight="1" spans="4:4">
      <c r="D103" s="296"/>
    </row>
    <row r="104" s="285" customFormat="1" customHeight="1" spans="4:4">
      <c r="D104" s="296"/>
    </row>
    <row r="105" s="285" customFormat="1" customHeight="1" spans="4:4">
      <c r="D105" s="296"/>
    </row>
    <row r="106" s="285" customFormat="1" customHeight="1" spans="4:4">
      <c r="D106" s="296"/>
    </row>
    <row r="107" s="285" customFormat="1" customHeight="1" spans="4:4">
      <c r="D107" s="296"/>
    </row>
    <row r="108" s="285" customFormat="1" customHeight="1" spans="4:4">
      <c r="D108" s="296"/>
    </row>
    <row r="109" s="285" customFormat="1" customHeight="1" spans="4:4">
      <c r="D109" s="296"/>
    </row>
    <row r="110" s="285" customFormat="1" customHeight="1" spans="4:4">
      <c r="D110" s="296"/>
    </row>
    <row r="111" s="285" customFormat="1" customHeight="1" spans="4:4">
      <c r="D111" s="296"/>
    </row>
    <row r="112" s="285" customFormat="1" customHeight="1" spans="4:4">
      <c r="D112" s="296"/>
    </row>
    <row r="113" s="285" customFormat="1" customHeight="1" spans="4:4">
      <c r="D113" s="296"/>
    </row>
    <row r="114" s="285" customFormat="1" customHeight="1" spans="4:4">
      <c r="D114" s="296"/>
    </row>
    <row r="115" s="285" customFormat="1" customHeight="1" spans="4:4">
      <c r="D115" s="296"/>
    </row>
    <row r="116" s="285" customFormat="1" customHeight="1" spans="4:4">
      <c r="D116" s="296"/>
    </row>
    <row r="117" s="285" customFormat="1" customHeight="1" spans="4:4">
      <c r="D117" s="296"/>
    </row>
    <row r="118" s="285" customFormat="1" customHeight="1" spans="4:4">
      <c r="D118" s="296"/>
    </row>
    <row r="119" s="285" customFormat="1" customHeight="1" spans="4:4">
      <c r="D119" s="296"/>
    </row>
    <row r="120" s="285" customFormat="1" customHeight="1" spans="4:4">
      <c r="D120" s="296"/>
    </row>
    <row r="121" s="285" customFormat="1" customHeight="1" spans="4:4">
      <c r="D121" s="296"/>
    </row>
    <row r="122" s="285" customFormat="1" customHeight="1" spans="4:4">
      <c r="D122" s="296"/>
    </row>
    <row r="123" s="285" customFormat="1" customHeight="1" spans="4:4">
      <c r="D123" s="296"/>
    </row>
    <row r="124" s="285" customFormat="1" customHeight="1" spans="4:4">
      <c r="D124" s="296"/>
    </row>
    <row r="125" s="285" customFormat="1" customHeight="1" spans="4:4">
      <c r="D125" s="296"/>
    </row>
    <row r="126" s="285" customFormat="1" customHeight="1" spans="4:4">
      <c r="D126" s="296"/>
    </row>
    <row r="127" s="285" customFormat="1" customHeight="1" spans="4:4">
      <c r="D127" s="296"/>
    </row>
    <row r="128" s="285" customFormat="1" customHeight="1" spans="4:4">
      <c r="D128" s="296"/>
    </row>
    <row r="129" s="285" customFormat="1" customHeight="1" spans="4:4">
      <c r="D129" s="296"/>
    </row>
    <row r="130" s="285" customFormat="1" customHeight="1" spans="4:4">
      <c r="D130" s="296"/>
    </row>
    <row r="131" s="285" customFormat="1" customHeight="1" spans="4:4">
      <c r="D131" s="296"/>
    </row>
    <row r="132" s="285" customFormat="1" customHeight="1" spans="4:4">
      <c r="D132" s="296"/>
    </row>
    <row r="133" s="285" customFormat="1" customHeight="1" spans="4:4">
      <c r="D133" s="296"/>
    </row>
    <row r="134" s="285" customFormat="1" customHeight="1" spans="4:4">
      <c r="D134" s="296"/>
    </row>
    <row r="135" s="285" customFormat="1" customHeight="1" spans="4:4">
      <c r="D135" s="296"/>
    </row>
    <row r="136" s="285" customFormat="1" customHeight="1" spans="4:4">
      <c r="D136" s="296"/>
    </row>
    <row r="137" s="285" customFormat="1" customHeight="1" spans="4:4">
      <c r="D137" s="296"/>
    </row>
    <row r="138" s="285" customFormat="1" customHeight="1" spans="4:4">
      <c r="D138" s="296"/>
    </row>
    <row r="139" s="285" customFormat="1" customHeight="1" spans="4:4">
      <c r="D139" s="296"/>
    </row>
    <row r="140" s="285" customFormat="1" customHeight="1" spans="4:4">
      <c r="D140" s="296"/>
    </row>
    <row r="141" s="285" customFormat="1" customHeight="1" spans="4:4">
      <c r="D141" s="296"/>
    </row>
    <row r="142" s="285" customFormat="1" customHeight="1" spans="4:4">
      <c r="D142" s="296"/>
    </row>
    <row r="143" s="285" customFormat="1" customHeight="1" spans="4:4">
      <c r="D143" s="296"/>
    </row>
    <row r="144" s="285" customFormat="1" customHeight="1" spans="4:4">
      <c r="D144" s="296"/>
    </row>
    <row r="145" s="285" customFormat="1" customHeight="1" spans="4:4">
      <c r="D145" s="296"/>
    </row>
    <row r="146" s="285" customFormat="1" customHeight="1" spans="4:4">
      <c r="D146" s="296"/>
    </row>
    <row r="147" s="285" customFormat="1" customHeight="1" spans="4:4">
      <c r="D147" s="296"/>
    </row>
    <row r="148" s="285" customFormat="1" customHeight="1" spans="4:4">
      <c r="D148" s="296"/>
    </row>
    <row r="149" s="285" customFormat="1" customHeight="1" spans="4:4">
      <c r="D149" s="296"/>
    </row>
    <row r="150" s="285" customFormat="1" customHeight="1" spans="4:4">
      <c r="D150" s="296"/>
    </row>
    <row r="151" s="285" customFormat="1" customHeight="1" spans="4:4">
      <c r="D151" s="296"/>
    </row>
    <row r="152" s="285" customFormat="1" customHeight="1" spans="4:4">
      <c r="D152" s="296"/>
    </row>
    <row r="153" s="285" customFormat="1" customHeight="1" spans="4:4">
      <c r="D153" s="296"/>
    </row>
    <row r="154" s="285" customFormat="1" customHeight="1" spans="4:4">
      <c r="D154" s="296"/>
    </row>
    <row r="155" s="285" customFormat="1" customHeight="1" spans="4:4">
      <c r="D155" s="296"/>
    </row>
    <row r="156" s="285" customFormat="1" customHeight="1" spans="4:4">
      <c r="D156" s="296"/>
    </row>
    <row r="157" s="285" customFormat="1" customHeight="1" spans="4:4">
      <c r="D157" s="296"/>
    </row>
    <row r="158" s="285" customFormat="1" customHeight="1" spans="4:4">
      <c r="D158" s="296"/>
    </row>
    <row r="159" s="285" customFormat="1" customHeight="1" spans="4:4">
      <c r="D159" s="296"/>
    </row>
    <row r="160" s="285" customFormat="1" customHeight="1" spans="4:4">
      <c r="D160" s="296"/>
    </row>
    <row r="161" s="285" customFormat="1" customHeight="1" spans="4:4">
      <c r="D161" s="296"/>
    </row>
    <row r="162" s="285" customFormat="1" customHeight="1" spans="4:4">
      <c r="D162" s="296"/>
    </row>
    <row r="163" s="285" customFormat="1" customHeight="1" spans="4:4">
      <c r="D163" s="296"/>
    </row>
    <row r="164" s="285" customFormat="1" customHeight="1" spans="4:4">
      <c r="D164" s="296"/>
    </row>
    <row r="165" s="285" customFormat="1" customHeight="1" spans="4:4">
      <c r="D165" s="296"/>
    </row>
    <row r="166" s="285" customFormat="1" customHeight="1" spans="4:4">
      <c r="D166" s="296"/>
    </row>
    <row r="167" s="285" customFormat="1" customHeight="1" spans="4:4">
      <c r="D167" s="296"/>
    </row>
    <row r="168" s="285" customFormat="1" customHeight="1" spans="4:4">
      <c r="D168" s="296"/>
    </row>
    <row r="169" s="285" customFormat="1" customHeight="1" spans="4:4">
      <c r="D169" s="296"/>
    </row>
    <row r="170" s="285" customFormat="1" customHeight="1" spans="4:4">
      <c r="D170" s="296"/>
    </row>
    <row r="171" s="285" customFormat="1" customHeight="1" spans="4:4">
      <c r="D171" s="296"/>
    </row>
    <row r="172" s="285" customFormat="1" customHeight="1" spans="4:4">
      <c r="D172" s="296"/>
    </row>
    <row r="173" s="285" customFormat="1" customHeight="1" spans="4:4">
      <c r="D173" s="296"/>
    </row>
    <row r="174" s="285" customFormat="1" customHeight="1" spans="4:4">
      <c r="D174" s="296"/>
    </row>
    <row r="175" s="285" customFormat="1" customHeight="1" spans="4:4">
      <c r="D175" s="296"/>
    </row>
    <row r="176" s="285" customFormat="1" customHeight="1" spans="4:4">
      <c r="D176" s="296"/>
    </row>
    <row r="177" s="285" customFormat="1" customHeight="1" spans="4:4">
      <c r="D177" s="296"/>
    </row>
    <row r="178" s="285" customFormat="1" customHeight="1" spans="4:4">
      <c r="D178" s="296"/>
    </row>
    <row r="179" s="285" customFormat="1" customHeight="1" spans="4:4">
      <c r="D179" s="296"/>
    </row>
    <row r="180" s="285" customFormat="1" customHeight="1" spans="4:4">
      <c r="D180" s="296"/>
    </row>
    <row r="181" s="285" customFormat="1" customHeight="1" spans="4:4">
      <c r="D181" s="296"/>
    </row>
    <row r="182" s="285" customFormat="1" customHeight="1" spans="4:4">
      <c r="D182" s="296"/>
    </row>
  </sheetData>
  <mergeCells count="2">
    <mergeCell ref="A2:D2"/>
    <mergeCell ref="A30:D30"/>
  </mergeCells>
  <printOptions horizontalCentered="1"/>
  <pageMargins left="1.10236220472441" right="1.10236220472441" top="1.45669291338583" bottom="1.37795275590551" header="0.511811023622047" footer="0.511811023622047"/>
  <pageSetup paperSize="9" scale="73" orientation="portrait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06"/>
  <sheetViews>
    <sheetView zoomScaleSheetLayoutView="60" workbookViewId="0">
      <selection activeCell="J4" sqref="J4"/>
    </sheetView>
  </sheetViews>
  <sheetFormatPr defaultColWidth="8.75206611570248" defaultRowHeight="21" customHeight="1" outlineLevelCol="3"/>
  <cols>
    <col min="1" max="1" width="26" style="40" customWidth="1"/>
    <col min="2" max="2" width="10" style="40" customWidth="1"/>
    <col min="3" max="3" width="26" style="40" customWidth="1"/>
    <col min="4" max="4" width="11.595041322314" style="40" customWidth="1"/>
    <col min="5" max="32" width="9" style="40"/>
    <col min="33" max="16384" width="8.75206611570248" style="40"/>
  </cols>
  <sheetData>
    <row r="1" s="35" customFormat="1" ht="20.45" customHeight="1" spans="1:4">
      <c r="A1" s="41" t="s">
        <v>2630</v>
      </c>
      <c r="B1" s="42"/>
      <c r="C1" s="42"/>
      <c r="D1" s="42"/>
    </row>
    <row r="2" s="36" customFormat="1" ht="49.5" customHeight="1" spans="1:4">
      <c r="A2" s="43" t="s">
        <v>2631</v>
      </c>
      <c r="B2" s="43"/>
      <c r="C2" s="43"/>
      <c r="D2" s="43"/>
    </row>
    <row r="3" s="37" customFormat="1" customHeight="1" spans="1:4">
      <c r="A3" s="44"/>
      <c r="B3" s="44"/>
      <c r="C3" s="44"/>
      <c r="D3" s="45" t="s">
        <v>2</v>
      </c>
    </row>
    <row r="4" s="38" customFormat="1" ht="29.25" customHeight="1" spans="1:4">
      <c r="A4" s="46" t="s">
        <v>2632</v>
      </c>
      <c r="B4" s="46" t="s">
        <v>4</v>
      </c>
      <c r="C4" s="46" t="s">
        <v>2632</v>
      </c>
      <c r="D4" s="46" t="s">
        <v>5</v>
      </c>
    </row>
    <row r="5" s="37" customFormat="1" ht="29.25" customHeight="1" spans="1:4">
      <c r="A5" s="47" t="s">
        <v>2633</v>
      </c>
      <c r="B5" s="47"/>
      <c r="C5" s="47" t="s">
        <v>2634</v>
      </c>
      <c r="D5" s="48"/>
    </row>
    <row r="6" s="37" customFormat="1" ht="29.25" customHeight="1" spans="1:4">
      <c r="A6" s="49" t="s">
        <v>2635</v>
      </c>
      <c r="B6" s="49"/>
      <c r="C6" s="49" t="s">
        <v>2636</v>
      </c>
      <c r="D6" s="50"/>
    </row>
    <row r="7" s="37" customFormat="1" ht="29.25" customHeight="1" spans="1:4">
      <c r="A7" s="49" t="s">
        <v>2637</v>
      </c>
      <c r="B7" s="49"/>
      <c r="C7" s="49" t="s">
        <v>2638</v>
      </c>
      <c r="D7" s="50"/>
    </row>
    <row r="8" s="37" customFormat="1" ht="29.25" customHeight="1" spans="1:4">
      <c r="A8" s="49" t="s">
        <v>2639</v>
      </c>
      <c r="B8" s="49"/>
      <c r="C8" s="49" t="s">
        <v>2640</v>
      </c>
      <c r="D8" s="50"/>
    </row>
    <row r="9" s="37" customFormat="1" ht="29.25" customHeight="1" spans="1:4">
      <c r="A9" s="49" t="s">
        <v>2641</v>
      </c>
      <c r="B9" s="49"/>
      <c r="C9" s="49" t="s">
        <v>2642</v>
      </c>
      <c r="D9" s="50"/>
    </row>
    <row r="10" s="37" customFormat="1" ht="29.25" customHeight="1" spans="1:4">
      <c r="A10" s="49" t="s">
        <v>2643</v>
      </c>
      <c r="B10" s="49"/>
      <c r="C10" s="49" t="s">
        <v>2644</v>
      </c>
      <c r="D10" s="50"/>
    </row>
    <row r="11" s="37" customFormat="1" ht="29.25" customHeight="1" spans="1:4">
      <c r="A11" s="49" t="s">
        <v>2645</v>
      </c>
      <c r="B11" s="49"/>
      <c r="C11" s="49" t="s">
        <v>2646</v>
      </c>
      <c r="D11" s="50">
        <f>D18</f>
        <v>0</v>
      </c>
    </row>
    <row r="12" s="37" customFormat="1" ht="29.25" customHeight="1" spans="1:4">
      <c r="A12" s="49" t="s">
        <v>2647</v>
      </c>
      <c r="B12" s="49"/>
      <c r="C12" s="49" t="s">
        <v>2648</v>
      </c>
      <c r="D12" s="50"/>
    </row>
    <row r="13" s="37" customFormat="1" ht="29.25" customHeight="1" spans="1:4">
      <c r="A13" s="49" t="s">
        <v>2649</v>
      </c>
      <c r="B13" s="49"/>
      <c r="C13" s="49" t="s">
        <v>2650</v>
      </c>
      <c r="D13" s="50"/>
    </row>
    <row r="14" s="37" customFormat="1" ht="29.25" customHeight="1" spans="1:4">
      <c r="A14" s="49" t="s">
        <v>2651</v>
      </c>
      <c r="B14" s="49"/>
      <c r="C14" s="49" t="s">
        <v>2652</v>
      </c>
      <c r="D14" s="50"/>
    </row>
    <row r="15" s="37" customFormat="1" ht="29.25" customHeight="1" spans="1:4">
      <c r="A15" s="49" t="s">
        <v>2653</v>
      </c>
      <c r="B15" s="49"/>
      <c r="C15" s="49" t="s">
        <v>2654</v>
      </c>
      <c r="D15" s="50"/>
    </row>
    <row r="16" s="37" customFormat="1" ht="29.25" customHeight="1" spans="1:4">
      <c r="A16" s="49" t="s">
        <v>2655</v>
      </c>
      <c r="B16" s="49"/>
      <c r="C16" s="49" t="s">
        <v>2656</v>
      </c>
      <c r="D16" s="50"/>
    </row>
    <row r="17" s="37" customFormat="1" ht="29.25" customHeight="1" spans="1:4">
      <c r="A17" s="49" t="s">
        <v>2657</v>
      </c>
      <c r="B17" s="49"/>
      <c r="C17" s="49" t="s">
        <v>2658</v>
      </c>
      <c r="D17" s="50"/>
    </row>
    <row r="18" s="37" customFormat="1" ht="29.25" customHeight="1" spans="1:4">
      <c r="A18" s="49" t="s">
        <v>2659</v>
      </c>
      <c r="B18" s="49"/>
      <c r="C18" s="49" t="s">
        <v>2660</v>
      </c>
      <c r="D18" s="50">
        <v>0</v>
      </c>
    </row>
    <row r="19" s="37" customFormat="1" ht="29.25" customHeight="1" spans="1:4">
      <c r="A19" s="49" t="s">
        <v>2661</v>
      </c>
      <c r="B19" s="49"/>
      <c r="C19" s="49" t="s">
        <v>2662</v>
      </c>
      <c r="D19" s="50"/>
    </row>
    <row r="20" s="37" customFormat="1" ht="29.25" customHeight="1" spans="1:4">
      <c r="A20" s="49" t="s">
        <v>2663</v>
      </c>
      <c r="B20" s="49"/>
      <c r="C20" s="49" t="s">
        <v>2662</v>
      </c>
      <c r="D20" s="50"/>
    </row>
    <row r="21" s="37" customFormat="1" ht="29.25" customHeight="1" spans="1:4">
      <c r="A21" s="49" t="s">
        <v>2664</v>
      </c>
      <c r="B21" s="49">
        <f>SUM(B22:B24)</f>
        <v>0</v>
      </c>
      <c r="C21" s="49"/>
      <c r="D21" s="50"/>
    </row>
    <row r="22" s="37" customFormat="1" ht="29.25" customHeight="1" spans="1:4">
      <c r="A22" s="49" t="s">
        <v>2665</v>
      </c>
      <c r="B22" s="49"/>
      <c r="C22" s="49"/>
      <c r="D22" s="50"/>
    </row>
    <row r="23" s="37" customFormat="1" ht="29.25" customHeight="1" spans="1:4">
      <c r="A23" s="49" t="s">
        <v>2666</v>
      </c>
      <c r="B23" s="49"/>
      <c r="C23" s="49"/>
      <c r="D23" s="50"/>
    </row>
    <row r="24" s="37" customFormat="1" ht="29.25" customHeight="1" spans="1:4">
      <c r="A24" s="49" t="s">
        <v>2667</v>
      </c>
      <c r="B24" s="49"/>
      <c r="C24" s="49"/>
      <c r="D24" s="50"/>
    </row>
    <row r="25" s="37" customFormat="1" ht="29.25" customHeight="1" spans="1:4">
      <c r="A25" s="49" t="s">
        <v>2668</v>
      </c>
      <c r="B25" s="49"/>
      <c r="C25" s="49"/>
      <c r="D25" s="50"/>
    </row>
    <row r="26" s="37" customFormat="1" ht="29.25" customHeight="1" spans="1:4">
      <c r="A26" s="49" t="s">
        <v>2669</v>
      </c>
      <c r="B26" s="49"/>
      <c r="C26" s="49"/>
      <c r="D26" s="50"/>
    </row>
    <row r="27" s="37" customFormat="1" ht="29.25" customHeight="1" spans="1:4">
      <c r="A27" s="49" t="s">
        <v>2670</v>
      </c>
      <c r="B27" s="49">
        <f>B21</f>
        <v>0</v>
      </c>
      <c r="C27" s="49" t="s">
        <v>2671</v>
      </c>
      <c r="D27" s="50">
        <f>D11</f>
        <v>0</v>
      </c>
    </row>
    <row r="28" s="37" customFormat="1" ht="29.25" customHeight="1" spans="1:4">
      <c r="A28" s="49" t="s">
        <v>2672</v>
      </c>
      <c r="B28" s="49"/>
      <c r="C28" s="49" t="s">
        <v>20</v>
      </c>
      <c r="D28" s="50"/>
    </row>
    <row r="29" s="37" customFormat="1" ht="29.25" customHeight="1" spans="1:4">
      <c r="A29" s="50" t="s">
        <v>2673</v>
      </c>
      <c r="B29" s="50"/>
      <c r="C29" s="50"/>
      <c r="D29" s="50"/>
    </row>
    <row r="30" s="37" customFormat="1" ht="29.25" customHeight="1" spans="1:4">
      <c r="A30" s="50"/>
      <c r="B30" s="50"/>
      <c r="C30" s="50"/>
      <c r="D30" s="50"/>
    </row>
    <row r="31" s="37" customFormat="1" ht="29.25" customHeight="1" spans="1:4">
      <c r="A31" s="50" t="s">
        <v>21</v>
      </c>
      <c r="B31" s="50">
        <f>B27</f>
        <v>0</v>
      </c>
      <c r="C31" s="50" t="s">
        <v>22</v>
      </c>
      <c r="D31" s="50">
        <f>D27+D28</f>
        <v>0</v>
      </c>
    </row>
    <row r="32" s="37" customFormat="1" customHeight="1"/>
    <row r="33" s="37" customFormat="1" customHeight="1"/>
    <row r="34" s="37" customFormat="1" customHeight="1"/>
    <row r="35" s="37" customFormat="1" customHeight="1"/>
    <row r="36" s="37" customFormat="1" customHeight="1"/>
    <row r="37" s="37" customFormat="1" customHeight="1"/>
    <row r="38" s="37" customFormat="1" customHeight="1"/>
    <row r="39" s="37" customFormat="1" customHeight="1"/>
    <row r="40" s="37" customFormat="1" customHeight="1"/>
    <row r="41" s="37" customFormat="1" customHeight="1"/>
    <row r="42" s="37" customFormat="1" customHeight="1"/>
    <row r="43" s="37" customFormat="1" customHeight="1"/>
    <row r="44" s="37" customFormat="1" customHeight="1"/>
    <row r="45" s="37" customFormat="1" customHeight="1"/>
    <row r="46" s="37" customFormat="1" customHeight="1"/>
    <row r="47" s="37" customFormat="1" customHeight="1"/>
    <row r="48" s="37" customFormat="1" customHeight="1"/>
    <row r="49" s="37" customFormat="1" customHeight="1"/>
    <row r="50" s="37" customFormat="1" customHeight="1"/>
    <row r="51" s="37" customFormat="1" customHeight="1"/>
    <row r="52" s="37" customFormat="1" customHeight="1"/>
    <row r="53" s="37" customFormat="1" customHeight="1"/>
    <row r="54" s="37" customFormat="1" customHeight="1"/>
    <row r="55" s="37" customFormat="1" customHeight="1"/>
    <row r="56" s="37" customFormat="1" customHeight="1"/>
    <row r="57" s="37" customFormat="1" customHeight="1"/>
    <row r="58" s="37" customFormat="1" customHeight="1"/>
    <row r="59" s="37" customFormat="1" customHeight="1"/>
    <row r="60" s="37" customFormat="1" customHeight="1"/>
    <row r="61" s="37" customFormat="1" customHeight="1"/>
    <row r="62" s="37" customFormat="1" customHeight="1"/>
    <row r="63" s="37" customFormat="1" customHeight="1"/>
    <row r="64" s="37" customFormat="1" customHeight="1"/>
    <row r="65" s="37" customFormat="1" customHeight="1"/>
    <row r="66" s="37" customFormat="1" customHeight="1"/>
    <row r="67" s="37" customFormat="1" customHeight="1"/>
    <row r="68" s="37" customFormat="1" customHeight="1"/>
    <row r="69" s="37" customFormat="1" customHeight="1"/>
    <row r="70" s="37" customFormat="1" customHeight="1"/>
    <row r="71" s="37" customFormat="1" customHeight="1"/>
    <row r="72" s="37" customFormat="1" customHeight="1"/>
    <row r="73" s="37" customFormat="1" customHeight="1"/>
    <row r="74" s="37" customFormat="1" customHeight="1"/>
    <row r="75" s="37" customFormat="1" customHeight="1"/>
    <row r="76" s="37" customFormat="1" customHeight="1"/>
    <row r="77" s="37" customFormat="1" customHeight="1"/>
    <row r="78" s="37" customFormat="1" customHeight="1"/>
    <row r="79" s="37" customFormat="1" customHeight="1"/>
    <row r="80" s="37" customFormat="1" customHeight="1"/>
    <row r="81" s="37" customFormat="1" customHeight="1"/>
    <row r="82" s="37" customFormat="1" customHeight="1"/>
    <row r="83" s="37" customFormat="1" customHeight="1"/>
    <row r="84" s="37" customFormat="1" customHeight="1"/>
    <row r="85" s="37" customFormat="1" customHeight="1"/>
    <row r="86" s="37" customFormat="1" customHeight="1"/>
    <row r="87" s="37" customFormat="1" customHeight="1"/>
    <row r="88" s="37" customFormat="1" customHeight="1"/>
    <row r="89" s="37" customFormat="1" customHeight="1"/>
    <row r="90" s="37" customFormat="1" customHeight="1"/>
    <row r="91" s="37" customFormat="1" customHeight="1"/>
    <row r="92" s="37" customFormat="1" customHeight="1"/>
    <row r="93" s="37" customFormat="1" customHeight="1"/>
    <row r="94" s="37" customFormat="1" customHeight="1"/>
    <row r="95" s="37" customFormat="1" customHeight="1"/>
    <row r="96" s="37" customFormat="1" customHeight="1"/>
    <row r="97" s="37" customFormat="1" customHeight="1"/>
    <row r="98" s="37" customFormat="1" customHeight="1"/>
    <row r="99" s="37" customFormat="1" customHeight="1"/>
    <row r="100" s="37" customFormat="1" customHeight="1"/>
    <row r="101" s="37" customFormat="1" customHeight="1"/>
    <row r="102" s="37" customFormat="1" customHeight="1"/>
    <row r="103" s="37" customFormat="1" customHeight="1"/>
    <row r="104" s="37" customFormat="1" customHeight="1"/>
    <row r="105" s="37" customFormat="1" customHeight="1"/>
    <row r="106" s="37" customFormat="1" customHeight="1"/>
    <row r="107" s="37" customFormat="1" customHeight="1"/>
    <row r="108" s="37" customFormat="1" customHeight="1"/>
    <row r="109" s="37" customFormat="1" customHeight="1"/>
    <row r="110" s="37" customFormat="1" customHeight="1"/>
    <row r="111" s="37" customFormat="1" customHeight="1"/>
    <row r="112" s="37" customFormat="1" customHeight="1"/>
    <row r="113" s="37" customFormat="1" customHeight="1"/>
    <row r="114" s="37" customFormat="1" customHeight="1"/>
    <row r="115" s="37" customFormat="1" customHeight="1"/>
    <row r="116" s="37" customFormat="1" customHeight="1"/>
    <row r="117" s="37" customFormat="1" customHeight="1"/>
    <row r="118" s="37" customFormat="1" customHeight="1"/>
    <row r="119" s="37" customFormat="1" customHeight="1"/>
    <row r="120" s="37" customFormat="1" customHeight="1"/>
    <row r="121" s="37" customFormat="1" customHeight="1"/>
    <row r="122" s="37" customFormat="1" customHeight="1"/>
    <row r="123" s="37" customFormat="1" customHeight="1"/>
    <row r="124" s="37" customFormat="1" customHeight="1"/>
    <row r="125" s="37" customFormat="1" customHeight="1"/>
    <row r="126" s="37" customFormat="1" customHeight="1"/>
    <row r="127" s="37" customFormat="1" customHeight="1"/>
    <row r="128" s="37" customFormat="1" customHeight="1"/>
    <row r="129" s="37" customFormat="1" customHeight="1"/>
    <row r="130" s="37" customFormat="1" customHeight="1"/>
    <row r="131" s="37" customFormat="1" customHeight="1"/>
    <row r="132" s="37" customFormat="1" customHeight="1"/>
    <row r="133" s="37" customFormat="1" customHeight="1"/>
    <row r="134" s="37" customFormat="1" customHeight="1"/>
    <row r="135" s="37" customFormat="1" customHeight="1"/>
    <row r="136" s="37" customFormat="1" customHeight="1"/>
    <row r="137" s="37" customFormat="1" customHeight="1"/>
    <row r="138" s="37" customFormat="1" customHeight="1"/>
    <row r="139" s="37" customFormat="1" customHeight="1"/>
    <row r="140" s="37" customFormat="1" customHeight="1"/>
    <row r="141" s="37" customFormat="1" customHeight="1"/>
    <row r="142" s="37" customFormat="1" customHeight="1"/>
    <row r="143" s="37" customFormat="1" customHeight="1"/>
    <row r="144" s="37" customFormat="1" customHeight="1"/>
    <row r="145" s="37" customFormat="1" customHeight="1"/>
    <row r="146" s="37" customFormat="1" customHeight="1"/>
    <row r="147" s="37" customFormat="1" customHeight="1"/>
    <row r="148" s="37" customFormat="1" customHeight="1"/>
    <row r="149" s="37" customFormat="1" customHeight="1"/>
    <row r="150" s="37" customFormat="1" customHeight="1"/>
    <row r="151" s="37" customFormat="1" customHeight="1"/>
    <row r="152" s="37" customFormat="1" customHeight="1"/>
    <row r="153" s="37" customFormat="1" customHeight="1"/>
    <row r="154" s="37" customFormat="1" customHeight="1"/>
    <row r="155" s="37" customFormat="1" customHeight="1"/>
    <row r="156" s="37" customFormat="1" customHeight="1"/>
    <row r="157" s="37" customFormat="1" customHeight="1"/>
    <row r="158" s="37" customFormat="1" customHeight="1"/>
    <row r="159" s="37" customFormat="1" customHeight="1"/>
    <row r="160" s="37" customFormat="1" customHeight="1"/>
    <row r="161" s="37" customFormat="1" customHeight="1"/>
    <row r="162" s="37" customFormat="1" customHeight="1"/>
    <row r="163" s="37" customFormat="1" customHeight="1"/>
    <row r="164" s="37" customFormat="1" customHeight="1"/>
    <row r="165" s="37" customFormat="1" customHeight="1"/>
    <row r="166" s="37" customFormat="1" customHeight="1"/>
    <row r="167" s="37" customFormat="1" customHeight="1"/>
    <row r="168" s="37" customFormat="1" customHeight="1"/>
    <row r="169" s="37" customFormat="1" customHeight="1"/>
    <row r="170" s="37" customFormat="1" customHeight="1"/>
    <row r="171" s="37" customFormat="1" customHeight="1"/>
    <row r="172" s="37" customFormat="1" customHeight="1"/>
    <row r="173" s="37" customFormat="1" customHeight="1"/>
    <row r="174" s="39" customFormat="1" customHeight="1"/>
    <row r="175" s="39" customFormat="1" customHeight="1"/>
    <row r="176" s="39" customFormat="1" customHeight="1"/>
    <row r="177" s="39" customFormat="1" customHeight="1"/>
    <row r="178" s="39" customFormat="1" customHeight="1"/>
    <row r="179" s="39" customFormat="1" customHeight="1"/>
    <row r="180" s="39" customFormat="1" customHeight="1"/>
    <row r="181" s="39" customFormat="1" customHeight="1"/>
    <row r="182" s="39" customFormat="1" customHeight="1"/>
    <row r="183" s="39" customFormat="1" customHeight="1"/>
    <row r="184" s="39" customFormat="1" customHeight="1"/>
    <row r="185" s="39" customFormat="1" customHeight="1"/>
    <row r="186" s="39" customFormat="1" customHeight="1"/>
    <row r="187" s="39" customFormat="1" customHeight="1"/>
    <row r="188" s="39" customFormat="1" customHeight="1"/>
    <row r="189" s="39" customFormat="1" customHeight="1"/>
    <row r="190" s="39" customFormat="1" customHeight="1"/>
    <row r="191" s="39" customFormat="1" customHeight="1"/>
    <row r="192" s="39" customFormat="1" customHeight="1"/>
    <row r="193" s="39" customFormat="1" customHeight="1"/>
    <row r="194" s="39" customFormat="1" customHeight="1"/>
    <row r="195" s="39" customFormat="1" customHeight="1"/>
    <row r="196" s="39" customFormat="1" customHeight="1"/>
    <row r="197" s="39" customFormat="1" customHeight="1"/>
    <row r="198" s="39" customFormat="1" customHeight="1"/>
    <row r="199" s="39" customFormat="1" customHeight="1"/>
    <row r="200" s="39" customFormat="1" customHeight="1"/>
    <row r="201" s="39" customFormat="1" customHeight="1"/>
    <row r="202" s="39" customFormat="1" customHeight="1"/>
    <row r="203" s="39" customFormat="1" customHeight="1"/>
    <row r="204" s="39" customFormat="1" customHeight="1"/>
    <row r="205" s="39" customFormat="1" customHeight="1"/>
    <row r="206" s="39" customFormat="1" customHeight="1"/>
    <row r="207" s="39" customFormat="1" customHeight="1"/>
    <row r="208" s="39" customFormat="1" customHeight="1"/>
    <row r="209" s="39" customFormat="1" customHeight="1"/>
    <row r="210" s="39" customFormat="1" customHeight="1"/>
    <row r="211" s="39" customFormat="1" customHeight="1"/>
    <row r="212" s="39" customFormat="1" customHeight="1"/>
    <row r="213" s="39" customFormat="1" customHeight="1"/>
    <row r="214" s="39" customFormat="1" customHeight="1"/>
    <row r="215" s="39" customFormat="1" customHeight="1"/>
    <row r="216" s="39" customFormat="1" customHeight="1"/>
    <row r="217" s="39" customFormat="1" customHeight="1"/>
    <row r="218" s="39" customFormat="1" customHeight="1"/>
    <row r="219" s="39" customFormat="1" customHeight="1"/>
    <row r="220" s="39" customFormat="1" customHeight="1"/>
    <row r="221" s="39" customFormat="1" customHeight="1"/>
    <row r="222" s="39" customFormat="1" customHeight="1"/>
    <row r="223" s="39" customFormat="1" customHeight="1"/>
    <row r="224" s="39" customFormat="1" customHeight="1"/>
    <row r="225" s="39" customFormat="1" customHeight="1"/>
    <row r="226" s="39" customFormat="1" customHeight="1"/>
    <row r="227" s="39" customFormat="1" customHeight="1"/>
    <row r="228" s="39" customFormat="1" customHeight="1"/>
    <row r="229" s="39" customFormat="1" customHeight="1"/>
    <row r="230" s="39" customFormat="1" customHeight="1"/>
    <row r="231" s="39" customFormat="1" customHeight="1"/>
    <row r="232" s="39" customFormat="1" customHeight="1"/>
    <row r="233" s="39" customFormat="1" customHeight="1"/>
    <row r="234" s="39" customFormat="1" customHeight="1"/>
    <row r="235" s="39" customFormat="1" customHeight="1"/>
    <row r="236" s="39" customFormat="1" customHeight="1"/>
    <row r="237" s="39" customFormat="1" customHeight="1"/>
    <row r="238" s="39" customFormat="1" customHeight="1"/>
    <row r="239" s="39" customFormat="1" customHeight="1"/>
    <row r="240" s="39" customFormat="1" customHeight="1"/>
    <row r="241" s="39" customFormat="1" customHeight="1"/>
    <row r="242" s="39" customFormat="1" customHeight="1"/>
    <row r="243" s="39" customFormat="1" customHeight="1"/>
    <row r="244" s="39" customFormat="1" customHeight="1"/>
    <row r="245" s="39" customFormat="1" customHeight="1"/>
    <row r="246" s="39" customFormat="1" customHeight="1"/>
    <row r="247" s="39" customFormat="1" customHeight="1"/>
    <row r="248" s="39" customFormat="1" customHeight="1"/>
    <row r="249" s="39" customFormat="1" customHeight="1"/>
    <row r="250" s="39" customFormat="1" customHeight="1"/>
    <row r="251" s="39" customFormat="1" customHeight="1"/>
    <row r="252" s="39" customFormat="1" customHeight="1"/>
    <row r="253" s="39" customFormat="1" customHeight="1"/>
    <row r="254" s="39" customFormat="1" customHeight="1"/>
    <row r="255" s="39" customFormat="1" customHeight="1"/>
    <row r="256" s="39" customFormat="1" customHeight="1"/>
    <row r="257" s="39" customFormat="1" customHeight="1"/>
    <row r="258" s="39" customFormat="1" customHeight="1"/>
    <row r="259" s="39" customFormat="1" customHeight="1"/>
    <row r="260" s="39" customFormat="1" customHeight="1"/>
    <row r="261" s="39" customFormat="1" customHeight="1"/>
    <row r="262" s="39" customFormat="1" customHeight="1"/>
    <row r="263" s="39" customFormat="1" customHeight="1"/>
    <row r="264" s="39" customFormat="1" customHeight="1"/>
    <row r="265" s="39" customFormat="1" customHeight="1"/>
    <row r="266" s="39" customFormat="1" customHeight="1"/>
    <row r="267" s="39" customFormat="1" customHeight="1"/>
    <row r="268" s="39" customFormat="1" customHeight="1"/>
    <row r="269" s="39" customFormat="1" customHeight="1"/>
    <row r="270" s="39" customFormat="1" customHeight="1"/>
    <row r="271" s="39" customFormat="1" customHeight="1"/>
    <row r="272" s="39" customFormat="1" customHeight="1"/>
    <row r="273" s="39" customFormat="1" customHeight="1"/>
    <row r="274" s="39" customFormat="1" customHeight="1"/>
    <row r="275" s="39" customFormat="1" customHeight="1"/>
    <row r="276" s="39" customFormat="1" customHeight="1"/>
    <row r="277" s="39" customFormat="1" customHeight="1"/>
    <row r="278" s="39" customFormat="1" customHeight="1"/>
    <row r="279" s="39" customFormat="1" customHeight="1"/>
    <row r="280" s="39" customFormat="1" customHeight="1"/>
    <row r="281" s="39" customFormat="1" customHeight="1"/>
    <row r="282" s="39" customFormat="1" customHeight="1"/>
    <row r="283" s="39" customFormat="1" customHeight="1"/>
    <row r="284" s="39" customFormat="1" customHeight="1"/>
    <row r="285" s="39" customFormat="1" customHeight="1"/>
    <row r="286" s="39" customFormat="1" customHeight="1"/>
    <row r="287" s="39" customFormat="1" customHeight="1"/>
    <row r="288" s="39" customFormat="1" customHeight="1"/>
    <row r="289" s="39" customFormat="1" customHeight="1"/>
    <row r="290" s="39" customFormat="1" customHeight="1"/>
    <row r="291" s="39" customFormat="1" customHeight="1"/>
    <row r="292" s="39" customFormat="1" customHeight="1"/>
    <row r="293" s="39" customFormat="1" customHeight="1"/>
    <row r="294" s="39" customFormat="1" customHeight="1"/>
    <row r="295" s="39" customFormat="1" customHeight="1"/>
    <row r="296" s="39" customFormat="1" customHeight="1"/>
    <row r="297" s="39" customFormat="1" customHeight="1"/>
    <row r="298" s="39" customFormat="1" customHeight="1"/>
    <row r="299" s="39" customFormat="1" customHeight="1"/>
    <row r="300" s="39" customFormat="1" customHeight="1"/>
    <row r="301" s="39" customFormat="1" customHeight="1"/>
    <row r="302" s="39" customFormat="1" customHeight="1"/>
    <row r="303" s="39" customFormat="1" customHeight="1"/>
    <row r="304" s="39" customFormat="1" customHeight="1"/>
    <row r="305" s="39" customFormat="1" customHeight="1"/>
    <row r="306" s="39" customFormat="1" customHeight="1"/>
    <row r="307" s="39" customFormat="1" customHeight="1"/>
    <row r="308" s="39" customFormat="1" customHeight="1"/>
    <row r="309" s="39" customFormat="1" customHeight="1"/>
    <row r="310" s="39" customFormat="1" customHeight="1"/>
    <row r="311" s="39" customFormat="1" customHeight="1"/>
    <row r="312" s="39" customFormat="1" customHeight="1"/>
    <row r="313" s="39" customFormat="1" customHeight="1"/>
    <row r="314" s="39" customFormat="1" customHeight="1"/>
    <row r="315" s="39" customFormat="1" customHeight="1"/>
    <row r="316" s="39" customFormat="1" customHeight="1"/>
    <row r="317" s="39" customFormat="1" customHeight="1"/>
    <row r="318" s="39" customFormat="1" customHeight="1"/>
    <row r="319" s="39" customFormat="1" customHeight="1"/>
    <row r="320" s="39" customFormat="1" customHeight="1"/>
    <row r="321" s="39" customFormat="1" customHeight="1"/>
    <row r="322" s="39" customFormat="1" customHeight="1"/>
    <row r="323" s="39" customFormat="1" customHeight="1"/>
    <row r="324" s="39" customFormat="1" customHeight="1"/>
    <row r="325" s="39" customFormat="1" customHeight="1"/>
    <row r="326" s="39" customFormat="1" customHeight="1"/>
    <row r="327" s="39" customFormat="1" customHeight="1"/>
    <row r="328" s="39" customFormat="1" customHeight="1"/>
    <row r="329" s="39" customFormat="1" customHeight="1"/>
    <row r="330" s="39" customFormat="1" customHeight="1"/>
    <row r="331" s="39" customFormat="1" customHeight="1"/>
    <row r="332" s="39" customFormat="1" customHeight="1"/>
    <row r="333" s="39" customFormat="1" customHeight="1"/>
    <row r="334" s="39" customFormat="1" customHeight="1"/>
    <row r="335" s="39" customFormat="1" customHeight="1"/>
    <row r="336" s="39" customFormat="1" customHeight="1"/>
    <row r="337" s="39" customFormat="1" customHeight="1"/>
    <row r="338" s="39" customFormat="1" customHeight="1"/>
    <row r="339" s="39" customFormat="1" customHeight="1"/>
    <row r="340" s="39" customFormat="1" customHeight="1"/>
    <row r="341" s="39" customFormat="1" customHeight="1"/>
    <row r="342" s="39" customFormat="1" customHeight="1"/>
    <row r="343" s="39" customFormat="1" customHeight="1"/>
    <row r="344" s="39" customFormat="1" customHeight="1"/>
    <row r="345" s="39" customFormat="1" customHeight="1"/>
    <row r="346" s="39" customFormat="1" customHeight="1"/>
    <row r="347" s="39" customFormat="1" customHeight="1"/>
    <row r="348" s="39" customFormat="1" customHeight="1"/>
    <row r="349" s="39" customFormat="1" customHeight="1"/>
    <row r="350" s="39" customFormat="1" customHeight="1"/>
    <row r="351" s="39" customFormat="1" customHeight="1"/>
    <row r="352" s="39" customFormat="1" customHeight="1"/>
    <row r="353" s="39" customFormat="1" customHeight="1"/>
    <row r="354" s="39" customFormat="1" customHeight="1"/>
    <row r="355" s="39" customFormat="1" customHeight="1"/>
    <row r="356" s="39" customFormat="1" customHeight="1"/>
    <row r="357" s="39" customFormat="1" customHeight="1"/>
    <row r="358" s="39" customFormat="1" customHeight="1"/>
    <row r="359" s="39" customFormat="1" customHeight="1"/>
    <row r="360" s="39" customFormat="1" customHeight="1"/>
    <row r="361" s="39" customFormat="1" customHeight="1"/>
    <row r="362" s="39" customFormat="1" customHeight="1"/>
    <row r="363" s="39" customFormat="1" customHeight="1"/>
    <row r="364" s="39" customFormat="1" customHeight="1"/>
    <row r="365" s="39" customFormat="1" customHeight="1"/>
    <row r="366" s="39" customFormat="1" customHeight="1"/>
    <row r="367" s="39" customFormat="1" customHeight="1"/>
    <row r="368" s="39" customFormat="1" customHeight="1"/>
    <row r="369" s="39" customFormat="1" customHeight="1"/>
    <row r="370" s="39" customFormat="1" customHeight="1"/>
    <row r="371" s="39" customFormat="1" customHeight="1"/>
    <row r="372" s="39" customFormat="1" customHeight="1"/>
    <row r="373" s="39" customFormat="1" customHeight="1"/>
    <row r="374" s="39" customFormat="1" customHeight="1"/>
    <row r="375" s="39" customFormat="1" customHeight="1"/>
    <row r="376" s="39" customFormat="1" customHeight="1"/>
    <row r="377" s="39" customFormat="1" customHeight="1"/>
    <row r="378" s="39" customFormat="1" customHeight="1"/>
    <row r="379" s="39" customFormat="1" customHeight="1"/>
    <row r="380" s="39" customFormat="1" customHeight="1"/>
    <row r="381" s="39" customFormat="1" customHeight="1"/>
    <row r="382" s="39" customFormat="1" customHeight="1"/>
    <row r="383" s="39" customFormat="1" customHeight="1"/>
    <row r="384" s="39" customFormat="1" customHeight="1"/>
    <row r="385" s="39" customFormat="1" customHeight="1"/>
    <row r="386" s="39" customFormat="1" customHeight="1"/>
    <row r="387" s="39" customFormat="1" customHeight="1"/>
    <row r="388" s="39" customFormat="1" customHeight="1"/>
    <row r="389" s="39" customFormat="1" customHeight="1"/>
    <row r="390" s="39" customFormat="1" customHeight="1"/>
    <row r="391" s="39" customFormat="1" customHeight="1"/>
    <row r="392" s="39" customFormat="1" customHeight="1"/>
    <row r="393" s="39" customFormat="1" customHeight="1"/>
    <row r="394" s="39" customFormat="1" customHeight="1"/>
    <row r="395" s="39" customFormat="1" customHeight="1"/>
    <row r="396" s="39" customFormat="1" customHeight="1"/>
    <row r="397" s="39" customFormat="1" customHeight="1"/>
    <row r="398" s="39" customFormat="1" customHeight="1"/>
    <row r="399" s="39" customFormat="1" customHeight="1"/>
    <row r="400" s="39" customFormat="1" customHeight="1"/>
    <row r="401" s="39" customFormat="1" customHeight="1"/>
    <row r="402" s="39" customFormat="1" customHeight="1"/>
    <row r="403" s="39" customFormat="1" customHeight="1"/>
    <row r="404" s="39" customFormat="1" customHeight="1"/>
    <row r="405" s="39" customFormat="1" customHeight="1"/>
    <row r="406" s="39" customFormat="1" customHeight="1"/>
    <row r="407" s="39" customFormat="1" customHeight="1"/>
    <row r="408" s="39" customFormat="1" customHeight="1"/>
    <row r="409" s="39" customFormat="1" customHeight="1"/>
    <row r="410" s="39" customFormat="1" customHeight="1"/>
    <row r="411" s="39" customFormat="1" customHeight="1"/>
    <row r="412" s="39" customFormat="1" customHeight="1"/>
    <row r="413" s="39" customFormat="1" customHeight="1"/>
    <row r="414" s="39" customFormat="1" customHeight="1"/>
    <row r="415" s="39" customFormat="1" customHeight="1"/>
    <row r="416" s="39" customFormat="1" customHeight="1"/>
    <row r="417" s="39" customFormat="1" customHeight="1"/>
    <row r="418" s="39" customFormat="1" customHeight="1"/>
    <row r="419" s="39" customFormat="1" customHeight="1"/>
    <row r="420" s="39" customFormat="1" customHeight="1"/>
    <row r="421" s="39" customFormat="1" customHeight="1"/>
    <row r="422" s="39" customFormat="1" customHeight="1"/>
    <row r="423" s="39" customFormat="1" customHeight="1"/>
    <row r="424" s="39" customFormat="1" customHeight="1"/>
    <row r="425" s="39" customFormat="1" customHeight="1"/>
    <row r="426" s="39" customFormat="1" customHeight="1"/>
    <row r="427" s="39" customFormat="1" customHeight="1"/>
    <row r="428" s="39" customFormat="1" customHeight="1"/>
    <row r="429" s="39" customFormat="1" customHeight="1"/>
    <row r="430" s="39" customFormat="1" customHeight="1"/>
    <row r="431" s="39" customFormat="1" customHeight="1"/>
    <row r="432" s="39" customFormat="1" customHeight="1"/>
    <row r="433" s="39" customFormat="1" customHeight="1"/>
    <row r="434" s="39" customFormat="1" customHeight="1"/>
    <row r="435" s="39" customFormat="1" customHeight="1"/>
    <row r="436" s="39" customFormat="1" customHeight="1"/>
    <row r="437" s="39" customFormat="1" customHeight="1"/>
    <row r="438" s="39" customFormat="1" customHeight="1"/>
    <row r="439" s="39" customFormat="1" customHeight="1"/>
    <row r="440" s="39" customFormat="1" customHeight="1"/>
    <row r="441" s="39" customFormat="1" customHeight="1"/>
    <row r="442" s="39" customFormat="1" customHeight="1"/>
    <row r="443" s="39" customFormat="1" customHeight="1"/>
    <row r="444" s="39" customFormat="1" customHeight="1"/>
    <row r="445" s="39" customFormat="1" customHeight="1"/>
    <row r="446" s="39" customFormat="1" customHeight="1"/>
    <row r="447" s="39" customFormat="1" customHeight="1"/>
    <row r="448" s="39" customFormat="1" customHeight="1"/>
    <row r="449" s="39" customFormat="1" customHeight="1"/>
    <row r="450" s="39" customFormat="1" customHeight="1"/>
    <row r="451" s="39" customFormat="1" customHeight="1"/>
    <row r="452" s="39" customFormat="1" customHeight="1"/>
    <row r="453" s="39" customFormat="1" customHeight="1"/>
    <row r="454" s="39" customFormat="1" customHeight="1"/>
    <row r="455" s="39" customFormat="1" customHeight="1"/>
    <row r="456" s="39" customFormat="1" customHeight="1"/>
    <row r="457" s="39" customFormat="1" customHeight="1"/>
    <row r="458" s="39" customFormat="1" customHeight="1"/>
    <row r="459" s="39" customFormat="1" customHeight="1"/>
    <row r="460" s="39" customFormat="1" customHeight="1"/>
    <row r="461" s="39" customFormat="1" customHeight="1"/>
    <row r="462" s="39" customFormat="1" customHeight="1"/>
    <row r="463" s="39" customFormat="1" customHeight="1"/>
    <row r="464" s="39" customFormat="1" customHeight="1"/>
    <row r="465" s="39" customFormat="1" customHeight="1"/>
    <row r="466" s="39" customFormat="1" customHeight="1"/>
    <row r="467" s="39" customFormat="1" customHeight="1"/>
    <row r="468" s="39" customFormat="1" customHeight="1"/>
    <row r="469" s="39" customFormat="1" customHeight="1"/>
    <row r="470" s="39" customFormat="1" customHeight="1"/>
    <row r="471" s="39" customFormat="1" customHeight="1"/>
    <row r="472" s="39" customFormat="1" customHeight="1"/>
    <row r="473" s="39" customFormat="1" customHeight="1"/>
    <row r="474" s="39" customFormat="1" customHeight="1"/>
    <row r="475" s="39" customFormat="1" customHeight="1"/>
    <row r="476" s="39" customFormat="1" customHeight="1"/>
    <row r="477" s="39" customFormat="1" customHeight="1"/>
    <row r="478" s="39" customFormat="1" customHeight="1"/>
    <row r="479" s="39" customFormat="1" customHeight="1"/>
    <row r="480" s="39" customFormat="1" customHeight="1"/>
    <row r="481" s="39" customFormat="1" customHeight="1"/>
    <row r="482" s="39" customFormat="1" customHeight="1"/>
    <row r="483" s="39" customFormat="1" customHeight="1"/>
    <row r="484" s="39" customFormat="1" customHeight="1"/>
    <row r="485" s="39" customFormat="1" customHeight="1"/>
    <row r="486" s="39" customFormat="1" customHeight="1"/>
    <row r="487" s="39" customFormat="1" customHeight="1"/>
    <row r="488" s="39" customFormat="1" customHeight="1"/>
    <row r="489" s="39" customFormat="1" customHeight="1"/>
    <row r="490" s="39" customFormat="1" customHeight="1"/>
    <row r="491" s="39" customFormat="1" customHeight="1"/>
    <row r="492" s="39" customFormat="1" customHeight="1"/>
    <row r="493" s="39" customFormat="1" customHeight="1"/>
    <row r="494" s="39" customFormat="1" customHeight="1"/>
    <row r="495" s="39" customFormat="1" customHeight="1"/>
    <row r="496" s="39" customFormat="1" customHeight="1"/>
    <row r="497" s="39" customFormat="1" customHeight="1"/>
    <row r="498" s="39" customFormat="1" customHeight="1"/>
    <row r="499" s="39" customFormat="1" customHeight="1"/>
    <row r="500" s="39" customFormat="1" customHeight="1"/>
    <row r="501" s="39" customFormat="1" customHeight="1"/>
    <row r="502" s="39" customFormat="1" customHeight="1"/>
    <row r="503" s="39" customFormat="1" customHeight="1"/>
    <row r="504" s="39" customFormat="1" customHeight="1"/>
    <row r="505" s="39" customFormat="1" customHeight="1"/>
    <row r="506" s="39" customFormat="1" customHeight="1"/>
    <row r="507" s="39" customFormat="1" customHeight="1"/>
    <row r="508" s="39" customFormat="1" customHeight="1"/>
    <row r="509" s="39" customFormat="1" customHeight="1"/>
    <row r="510" s="39" customFormat="1" customHeight="1"/>
    <row r="511" s="39" customFormat="1" customHeight="1"/>
    <row r="512" s="39" customFormat="1" customHeight="1"/>
    <row r="513" s="39" customFormat="1" customHeight="1"/>
    <row r="514" s="39" customFormat="1" customHeight="1"/>
    <row r="515" s="39" customFormat="1" customHeight="1"/>
    <row r="516" s="39" customFormat="1" customHeight="1"/>
    <row r="517" s="39" customFormat="1" customHeight="1"/>
    <row r="518" s="39" customFormat="1" customHeight="1"/>
    <row r="519" s="39" customFormat="1" customHeight="1"/>
    <row r="520" s="39" customFormat="1" customHeight="1"/>
    <row r="521" s="39" customFormat="1" customHeight="1"/>
    <row r="522" s="39" customFormat="1" customHeight="1"/>
    <row r="523" s="39" customFormat="1" customHeight="1"/>
    <row r="524" s="39" customFormat="1" customHeight="1"/>
    <row r="525" s="39" customFormat="1" customHeight="1"/>
    <row r="526" s="39" customFormat="1" customHeight="1"/>
    <row r="527" s="39" customFormat="1" customHeight="1"/>
    <row r="528" s="39" customFormat="1" customHeight="1"/>
    <row r="529" s="39" customFormat="1" customHeight="1"/>
    <row r="530" s="39" customFormat="1" customHeight="1"/>
    <row r="531" s="39" customFormat="1" customHeight="1"/>
    <row r="532" s="39" customFormat="1" customHeight="1"/>
    <row r="533" s="39" customFormat="1" customHeight="1"/>
    <row r="534" s="39" customFormat="1" customHeight="1"/>
    <row r="535" s="39" customFormat="1" customHeight="1"/>
    <row r="536" s="39" customFormat="1" customHeight="1"/>
    <row r="537" s="39" customFormat="1" customHeight="1"/>
    <row r="538" s="39" customFormat="1" customHeight="1"/>
    <row r="539" s="39" customFormat="1" customHeight="1"/>
    <row r="540" s="39" customFormat="1" customHeight="1"/>
    <row r="541" s="39" customFormat="1" customHeight="1"/>
    <row r="542" s="39" customFormat="1" customHeight="1"/>
    <row r="543" s="39" customFormat="1" customHeight="1"/>
    <row r="544" s="39" customFormat="1" customHeight="1"/>
    <row r="545" s="39" customFormat="1" customHeight="1"/>
    <row r="546" s="39" customFormat="1" customHeight="1"/>
    <row r="547" s="39" customFormat="1" customHeight="1"/>
    <row r="548" s="39" customFormat="1" customHeight="1"/>
    <row r="549" s="39" customFormat="1" customHeight="1"/>
    <row r="550" s="39" customFormat="1" customHeight="1"/>
    <row r="551" s="39" customFormat="1" customHeight="1"/>
    <row r="552" s="39" customFormat="1" customHeight="1"/>
    <row r="553" s="39" customFormat="1" customHeight="1"/>
    <row r="554" s="39" customFormat="1" customHeight="1"/>
    <row r="555" s="39" customFormat="1" customHeight="1"/>
    <row r="556" s="39" customFormat="1" customHeight="1"/>
    <row r="557" s="39" customFormat="1" customHeight="1"/>
    <row r="558" s="39" customFormat="1" customHeight="1"/>
    <row r="559" s="39" customFormat="1" customHeight="1"/>
    <row r="560" s="39" customFormat="1" customHeight="1"/>
    <row r="561" s="39" customFormat="1" customHeight="1"/>
    <row r="562" s="39" customFormat="1" customHeight="1"/>
    <row r="563" s="39" customFormat="1" customHeight="1"/>
    <row r="564" s="39" customFormat="1" customHeight="1"/>
    <row r="565" s="39" customFormat="1" customHeight="1"/>
    <row r="566" s="39" customFormat="1" customHeight="1"/>
    <row r="567" s="39" customFormat="1" customHeight="1"/>
    <row r="568" s="39" customFormat="1" customHeight="1"/>
    <row r="569" s="39" customFormat="1" customHeight="1"/>
    <row r="570" s="39" customFormat="1" customHeight="1"/>
    <row r="571" s="39" customFormat="1" customHeight="1"/>
    <row r="572" s="39" customFormat="1" customHeight="1"/>
    <row r="573" s="39" customFormat="1" customHeight="1"/>
    <row r="574" s="39" customFormat="1" customHeight="1"/>
    <row r="575" s="39" customFormat="1" customHeight="1"/>
    <row r="576" s="39" customFormat="1" customHeight="1"/>
    <row r="577" s="39" customFormat="1" customHeight="1"/>
    <row r="578" s="39" customFormat="1" customHeight="1"/>
    <row r="579" s="39" customFormat="1" customHeight="1"/>
    <row r="580" s="39" customFormat="1" customHeight="1"/>
    <row r="581" s="39" customFormat="1" customHeight="1"/>
    <row r="582" s="39" customFormat="1" customHeight="1"/>
    <row r="583" s="39" customFormat="1" customHeight="1"/>
    <row r="584" s="39" customFormat="1" customHeight="1"/>
    <row r="585" s="39" customFormat="1" customHeight="1"/>
    <row r="586" s="39" customFormat="1" customHeight="1"/>
    <row r="587" s="39" customFormat="1" customHeight="1"/>
    <row r="588" s="39" customFormat="1" customHeight="1"/>
    <row r="589" s="39" customFormat="1" customHeight="1"/>
    <row r="590" s="39" customFormat="1" customHeight="1"/>
    <row r="591" s="39" customFormat="1" customHeight="1"/>
    <row r="592" s="39" customFormat="1" customHeight="1"/>
    <row r="593" s="39" customFormat="1" customHeight="1"/>
    <row r="594" s="39" customFormat="1" customHeight="1"/>
    <row r="595" s="39" customFormat="1" customHeight="1"/>
    <row r="596" s="39" customFormat="1" customHeight="1"/>
    <row r="597" s="39" customFormat="1" customHeight="1"/>
    <row r="598" s="39" customFormat="1" customHeight="1"/>
    <row r="599" s="39" customFormat="1" customHeight="1"/>
    <row r="600" s="39" customFormat="1" customHeight="1"/>
    <row r="601" s="39" customFormat="1" customHeight="1"/>
    <row r="602" s="39" customFormat="1" customHeight="1"/>
    <row r="603" s="39" customFormat="1" customHeight="1"/>
    <row r="604" s="39" customFormat="1" customHeight="1"/>
    <row r="605" s="39" customFormat="1" customHeight="1"/>
    <row r="606" s="39" customFormat="1" customHeight="1"/>
    <row r="607" s="39" customFormat="1" customHeight="1"/>
    <row r="608" s="39" customFormat="1" customHeight="1"/>
    <row r="609" s="39" customFormat="1" customHeight="1"/>
    <row r="610" s="39" customFormat="1" customHeight="1"/>
    <row r="611" s="39" customFormat="1" customHeight="1"/>
    <row r="612" s="39" customFormat="1" customHeight="1"/>
    <row r="613" s="39" customFormat="1" customHeight="1"/>
    <row r="614" s="39" customFormat="1" customHeight="1"/>
    <row r="615" s="39" customFormat="1" customHeight="1"/>
    <row r="616" s="39" customFormat="1" customHeight="1"/>
    <row r="617" s="39" customFormat="1" customHeight="1"/>
    <row r="618" s="39" customFormat="1" customHeight="1"/>
    <row r="619" s="39" customFormat="1" customHeight="1"/>
    <row r="620" s="39" customFormat="1" customHeight="1"/>
    <row r="621" s="39" customFormat="1" customHeight="1"/>
    <row r="622" s="39" customFormat="1" customHeight="1"/>
    <row r="623" s="39" customFormat="1" customHeight="1"/>
    <row r="624" s="39" customFormat="1" customHeight="1"/>
    <row r="625" s="39" customFormat="1" customHeight="1"/>
    <row r="626" s="39" customFormat="1" customHeight="1"/>
    <row r="627" s="39" customFormat="1" customHeight="1"/>
    <row r="628" s="39" customFormat="1" customHeight="1"/>
    <row r="629" s="39" customFormat="1" customHeight="1"/>
    <row r="630" s="39" customFormat="1" customHeight="1"/>
    <row r="631" s="39" customFormat="1" customHeight="1"/>
    <row r="632" s="39" customFormat="1" customHeight="1"/>
    <row r="633" s="39" customFormat="1" customHeight="1"/>
    <row r="634" s="39" customFormat="1" customHeight="1"/>
    <row r="635" s="39" customFormat="1" customHeight="1"/>
    <row r="636" s="39" customFormat="1" customHeight="1"/>
    <row r="637" s="39" customFormat="1" customHeight="1"/>
    <row r="638" s="39" customFormat="1" customHeight="1"/>
    <row r="639" s="39" customFormat="1" customHeight="1"/>
    <row r="640" s="39" customFormat="1" customHeight="1"/>
    <row r="641" s="39" customFormat="1" customHeight="1"/>
    <row r="642" s="39" customFormat="1" customHeight="1"/>
    <row r="643" s="39" customFormat="1" customHeight="1"/>
    <row r="644" s="39" customFormat="1" customHeight="1"/>
    <row r="645" s="39" customFormat="1" customHeight="1"/>
    <row r="646" s="39" customFormat="1" customHeight="1"/>
    <row r="647" s="39" customFormat="1" customHeight="1"/>
    <row r="648" s="39" customFormat="1" customHeight="1"/>
    <row r="649" s="39" customFormat="1" customHeight="1"/>
    <row r="650" s="39" customFormat="1" customHeight="1"/>
    <row r="651" s="39" customFormat="1" customHeight="1"/>
    <row r="652" s="39" customFormat="1" customHeight="1"/>
    <row r="653" s="39" customFormat="1" customHeight="1"/>
    <row r="654" s="39" customFormat="1" customHeight="1"/>
    <row r="655" s="39" customFormat="1" customHeight="1"/>
    <row r="656" s="39" customFormat="1" customHeight="1"/>
    <row r="657" s="39" customFormat="1" customHeight="1"/>
    <row r="658" s="39" customFormat="1" customHeight="1"/>
    <row r="659" s="39" customFormat="1" customHeight="1"/>
    <row r="660" s="39" customFormat="1" customHeight="1"/>
    <row r="661" s="39" customFormat="1" customHeight="1"/>
    <row r="662" s="39" customFormat="1" customHeight="1"/>
    <row r="663" s="39" customFormat="1" customHeight="1"/>
    <row r="664" s="39" customFormat="1" customHeight="1"/>
    <row r="665" s="39" customFormat="1" customHeight="1"/>
    <row r="666" s="39" customFormat="1" customHeight="1"/>
    <row r="667" s="39" customFormat="1" customHeight="1"/>
    <row r="668" s="39" customFormat="1" customHeight="1"/>
    <row r="669" s="39" customFormat="1" customHeight="1"/>
    <row r="670" s="39" customFormat="1" customHeight="1"/>
    <row r="671" s="39" customFormat="1" customHeight="1"/>
    <row r="672" s="39" customFormat="1" customHeight="1"/>
    <row r="673" s="39" customFormat="1" customHeight="1"/>
    <row r="674" s="39" customFormat="1" customHeight="1"/>
    <row r="675" s="39" customFormat="1" customHeight="1"/>
    <row r="676" s="39" customFormat="1" customHeight="1"/>
    <row r="677" s="39" customFormat="1" customHeight="1"/>
    <row r="678" s="39" customFormat="1" customHeight="1"/>
    <row r="679" s="39" customFormat="1" customHeight="1"/>
    <row r="680" s="39" customFormat="1" customHeight="1"/>
    <row r="681" s="39" customFormat="1" customHeight="1"/>
    <row r="682" s="39" customFormat="1" customHeight="1"/>
    <row r="683" s="39" customFormat="1" customHeight="1"/>
    <row r="684" s="39" customFormat="1" customHeight="1"/>
    <row r="685" s="39" customFormat="1" customHeight="1"/>
    <row r="686" s="39" customFormat="1" customHeight="1"/>
    <row r="687" s="39" customFormat="1" customHeight="1"/>
    <row r="688" s="39" customFormat="1" customHeight="1"/>
    <row r="689" s="39" customFormat="1" customHeight="1"/>
    <row r="690" s="39" customFormat="1" customHeight="1"/>
    <row r="691" s="39" customFormat="1" customHeight="1"/>
    <row r="692" s="39" customFormat="1" customHeight="1"/>
    <row r="693" s="39" customFormat="1" customHeight="1"/>
    <row r="694" s="39" customFormat="1" customHeight="1"/>
    <row r="695" s="39" customFormat="1" customHeight="1"/>
    <row r="696" s="39" customFormat="1" customHeight="1"/>
    <row r="697" s="39" customFormat="1" customHeight="1"/>
    <row r="698" s="39" customFormat="1" customHeight="1"/>
    <row r="699" s="39" customFormat="1" customHeight="1"/>
    <row r="700" s="39" customFormat="1" customHeight="1"/>
    <row r="701" s="39" customFormat="1" customHeight="1"/>
    <row r="702" s="39" customFormat="1" customHeight="1"/>
    <row r="703" s="39" customFormat="1" customHeight="1"/>
    <row r="704" s="39" customFormat="1" customHeight="1"/>
    <row r="705" s="39" customFormat="1" customHeight="1"/>
    <row r="706" s="39" customFormat="1" customHeight="1"/>
    <row r="707" s="39" customFormat="1" customHeight="1"/>
    <row r="708" s="39" customFormat="1" customHeight="1"/>
    <row r="709" s="39" customFormat="1" customHeight="1"/>
    <row r="710" s="39" customFormat="1" customHeight="1"/>
    <row r="711" s="39" customFormat="1" customHeight="1"/>
    <row r="712" s="39" customFormat="1" customHeight="1"/>
    <row r="713" s="39" customFormat="1" customHeight="1"/>
    <row r="714" s="39" customFormat="1" customHeight="1"/>
    <row r="715" s="39" customFormat="1" customHeight="1"/>
    <row r="716" s="39" customFormat="1" customHeight="1"/>
    <row r="717" s="39" customFormat="1" customHeight="1"/>
    <row r="718" s="39" customFormat="1" customHeight="1"/>
    <row r="719" s="39" customFormat="1" customHeight="1"/>
    <row r="720" s="39" customFormat="1" customHeight="1"/>
    <row r="721" s="39" customFormat="1" customHeight="1"/>
    <row r="722" s="39" customFormat="1" customHeight="1"/>
    <row r="723" s="39" customFormat="1" customHeight="1"/>
    <row r="724" s="39" customFormat="1" customHeight="1"/>
    <row r="725" s="39" customFormat="1" customHeight="1"/>
    <row r="726" s="39" customFormat="1" customHeight="1"/>
    <row r="727" s="39" customFormat="1" customHeight="1"/>
    <row r="728" s="39" customFormat="1" customHeight="1"/>
    <row r="729" s="39" customFormat="1" customHeight="1"/>
    <row r="730" s="39" customFormat="1" customHeight="1"/>
    <row r="731" s="39" customFormat="1" customHeight="1"/>
    <row r="732" s="39" customFormat="1" customHeight="1"/>
    <row r="733" s="39" customFormat="1" customHeight="1"/>
    <row r="734" s="39" customFormat="1" customHeight="1"/>
    <row r="735" s="39" customFormat="1" customHeight="1"/>
    <row r="736" s="39" customFormat="1" customHeight="1"/>
    <row r="737" s="39" customFormat="1" customHeight="1"/>
    <row r="738" s="39" customFormat="1" customHeight="1"/>
    <row r="739" s="39" customFormat="1" customHeight="1"/>
    <row r="740" s="39" customFormat="1" customHeight="1"/>
    <row r="741" s="39" customFormat="1" customHeight="1"/>
    <row r="742" s="39" customFormat="1" customHeight="1"/>
    <row r="743" s="39" customFormat="1" customHeight="1"/>
    <row r="744" s="39" customFormat="1" customHeight="1"/>
    <row r="745" s="39" customFormat="1" customHeight="1"/>
    <row r="746" s="39" customFormat="1" customHeight="1"/>
    <row r="747" s="39" customFormat="1" customHeight="1"/>
    <row r="748" s="39" customFormat="1" customHeight="1"/>
    <row r="749" s="39" customFormat="1" customHeight="1"/>
    <row r="750" s="39" customFormat="1" customHeight="1"/>
    <row r="751" s="39" customFormat="1" customHeight="1"/>
    <row r="752" s="39" customFormat="1" customHeight="1"/>
    <row r="753" s="39" customFormat="1" customHeight="1"/>
    <row r="754" s="39" customFormat="1" customHeight="1"/>
    <row r="755" s="39" customFormat="1" customHeight="1"/>
    <row r="756" s="39" customFormat="1" customHeight="1"/>
    <row r="757" s="39" customFormat="1" customHeight="1"/>
    <row r="758" s="39" customFormat="1" customHeight="1"/>
    <row r="759" s="39" customFormat="1" customHeight="1"/>
    <row r="760" s="39" customFormat="1" customHeight="1"/>
    <row r="761" s="39" customFormat="1" customHeight="1"/>
    <row r="762" s="39" customFormat="1" customHeight="1"/>
    <row r="763" s="39" customFormat="1" customHeight="1"/>
    <row r="764" s="39" customFormat="1" customHeight="1"/>
    <row r="765" s="39" customFormat="1" customHeight="1"/>
    <row r="766" s="39" customFormat="1" customHeight="1"/>
    <row r="767" s="39" customFormat="1" customHeight="1"/>
    <row r="768" s="39" customFormat="1" customHeight="1"/>
    <row r="769" s="39" customFormat="1" customHeight="1"/>
    <row r="770" s="39" customFormat="1" customHeight="1"/>
    <row r="771" s="39" customFormat="1" customHeight="1"/>
    <row r="772" s="39" customFormat="1" customHeight="1"/>
    <row r="773" s="39" customFormat="1" customHeight="1"/>
    <row r="774" s="39" customFormat="1" customHeight="1"/>
    <row r="775" s="39" customFormat="1" customHeight="1"/>
    <row r="776" s="39" customFormat="1" customHeight="1"/>
    <row r="777" s="39" customFormat="1" customHeight="1"/>
    <row r="778" s="39" customFormat="1" customHeight="1"/>
    <row r="779" s="39" customFormat="1" customHeight="1"/>
    <row r="780" s="39" customFormat="1" customHeight="1"/>
    <row r="781" s="39" customFormat="1" customHeight="1"/>
    <row r="782" s="39" customFormat="1" customHeight="1"/>
    <row r="783" s="39" customFormat="1" customHeight="1"/>
    <row r="784" s="39" customFormat="1" customHeight="1"/>
    <row r="785" s="39" customFormat="1" customHeight="1"/>
    <row r="786" s="39" customFormat="1" customHeight="1"/>
    <row r="787" s="39" customFormat="1" customHeight="1"/>
    <row r="788" s="39" customFormat="1" customHeight="1"/>
    <row r="789" s="39" customFormat="1" customHeight="1"/>
    <row r="790" s="39" customFormat="1" customHeight="1"/>
    <row r="791" s="39" customFormat="1" customHeight="1"/>
    <row r="792" s="39" customFormat="1" customHeight="1"/>
    <row r="793" s="39" customFormat="1" customHeight="1"/>
    <row r="794" s="39" customFormat="1" customHeight="1"/>
    <row r="795" s="39" customFormat="1" customHeight="1"/>
    <row r="796" s="39" customFormat="1" customHeight="1"/>
    <row r="797" s="39" customFormat="1" customHeight="1"/>
    <row r="798" s="39" customFormat="1" customHeight="1"/>
    <row r="799" s="39" customFormat="1" customHeight="1"/>
    <row r="800" s="39" customFormat="1" customHeight="1"/>
    <row r="801" s="39" customFormat="1" customHeight="1"/>
    <row r="802" s="39" customFormat="1" customHeight="1"/>
    <row r="803" s="39" customFormat="1" customHeight="1"/>
    <row r="804" s="39" customFormat="1" customHeight="1"/>
    <row r="805" s="39" customFormat="1" customHeight="1"/>
    <row r="806" s="39" customFormat="1" customHeight="1"/>
    <row r="807" s="39" customFormat="1" customHeight="1"/>
    <row r="808" s="39" customFormat="1" customHeight="1"/>
    <row r="809" s="39" customFormat="1" customHeight="1"/>
    <row r="810" s="39" customFormat="1" customHeight="1"/>
    <row r="811" s="39" customFormat="1" customHeight="1"/>
    <row r="812" s="39" customFormat="1" customHeight="1"/>
    <row r="813" s="39" customFormat="1" customHeight="1"/>
    <row r="814" s="39" customFormat="1" customHeight="1"/>
    <row r="815" s="39" customFormat="1" customHeight="1"/>
    <row r="816" s="39" customFormat="1" customHeight="1"/>
    <row r="817" s="39" customFormat="1" customHeight="1"/>
    <row r="818" s="39" customFormat="1" customHeight="1"/>
    <row r="819" s="39" customFormat="1" customHeight="1"/>
    <row r="820" s="39" customFormat="1" customHeight="1"/>
    <row r="821" s="39" customFormat="1" customHeight="1"/>
    <row r="822" s="39" customFormat="1" customHeight="1"/>
    <row r="823" s="39" customFormat="1" customHeight="1"/>
    <row r="824" s="39" customFormat="1" customHeight="1"/>
    <row r="825" s="39" customFormat="1" customHeight="1"/>
    <row r="826" s="39" customFormat="1" customHeight="1"/>
    <row r="827" s="39" customFormat="1" customHeight="1"/>
    <row r="828" s="39" customFormat="1" customHeight="1"/>
    <row r="829" s="39" customFormat="1" customHeight="1"/>
    <row r="830" s="39" customFormat="1" customHeight="1"/>
    <row r="831" s="39" customFormat="1" customHeight="1"/>
    <row r="832" s="39" customFormat="1" customHeight="1"/>
    <row r="833" s="39" customFormat="1" customHeight="1"/>
    <row r="834" s="39" customFormat="1" customHeight="1"/>
    <row r="835" s="39" customFormat="1" customHeight="1"/>
    <row r="836" s="39" customFormat="1" customHeight="1"/>
    <row r="837" s="39" customFormat="1" customHeight="1"/>
    <row r="838" s="39" customFormat="1" customHeight="1"/>
    <row r="839" s="39" customFormat="1" customHeight="1"/>
    <row r="840" s="39" customFormat="1" customHeight="1"/>
    <row r="841" s="39" customFormat="1" customHeight="1"/>
    <row r="842" s="39" customFormat="1" customHeight="1"/>
    <row r="843" s="39" customFormat="1" customHeight="1"/>
    <row r="844" s="39" customFormat="1" customHeight="1"/>
    <row r="845" s="39" customFormat="1" customHeight="1"/>
    <row r="846" s="39" customFormat="1" customHeight="1"/>
    <row r="847" s="39" customFormat="1" customHeight="1"/>
    <row r="848" s="39" customFormat="1" customHeight="1"/>
    <row r="849" s="39" customFormat="1" customHeight="1"/>
    <row r="850" s="39" customFormat="1" customHeight="1"/>
    <row r="851" s="39" customFormat="1" customHeight="1"/>
    <row r="852" s="39" customFormat="1" customHeight="1"/>
    <row r="853" s="39" customFormat="1" customHeight="1"/>
    <row r="854" s="39" customFormat="1" customHeight="1"/>
    <row r="855" s="39" customFormat="1" customHeight="1"/>
    <row r="856" s="39" customFormat="1" customHeight="1"/>
    <row r="857" s="39" customFormat="1" customHeight="1"/>
    <row r="858" s="39" customFormat="1" customHeight="1"/>
    <row r="859" s="39" customFormat="1" customHeight="1"/>
    <row r="860" s="39" customFormat="1" customHeight="1"/>
    <row r="861" s="39" customFormat="1" customHeight="1"/>
    <row r="862" s="39" customFormat="1" customHeight="1"/>
    <row r="863" s="39" customFormat="1" customHeight="1"/>
    <row r="864" s="39" customFormat="1" customHeight="1"/>
    <row r="865" s="39" customFormat="1" customHeight="1"/>
    <row r="866" s="39" customFormat="1" customHeight="1"/>
    <row r="867" s="39" customFormat="1" customHeight="1"/>
    <row r="868" s="39" customFormat="1" customHeight="1"/>
    <row r="869" s="39" customFormat="1" customHeight="1"/>
    <row r="870" s="39" customFormat="1" customHeight="1"/>
    <row r="871" s="39" customFormat="1" customHeight="1"/>
    <row r="872" s="39" customFormat="1" customHeight="1"/>
    <row r="873" s="39" customFormat="1" customHeight="1"/>
    <row r="874" s="39" customFormat="1" customHeight="1"/>
    <row r="875" s="39" customFormat="1" customHeight="1"/>
    <row r="876" s="39" customFormat="1" customHeight="1"/>
    <row r="877" s="39" customFormat="1" customHeight="1"/>
    <row r="878" s="39" customFormat="1" customHeight="1"/>
    <row r="879" s="39" customFormat="1" customHeight="1"/>
    <row r="880" s="39" customFormat="1" customHeight="1"/>
    <row r="881" s="39" customFormat="1" customHeight="1"/>
    <row r="882" s="39" customFormat="1" customHeight="1"/>
    <row r="883" s="39" customFormat="1" customHeight="1"/>
    <row r="884" s="39" customFormat="1" customHeight="1"/>
    <row r="885" s="39" customFormat="1" customHeight="1"/>
    <row r="886" s="39" customFormat="1" customHeight="1"/>
    <row r="887" s="39" customFormat="1" customHeight="1"/>
    <row r="888" s="39" customFormat="1" customHeight="1"/>
    <row r="889" s="39" customFormat="1" customHeight="1"/>
    <row r="890" s="39" customFormat="1" customHeight="1"/>
    <row r="891" s="39" customFormat="1" customHeight="1"/>
    <row r="892" s="39" customFormat="1" customHeight="1"/>
    <row r="893" s="39" customFormat="1" customHeight="1"/>
    <row r="894" s="39" customFormat="1" customHeight="1"/>
    <row r="895" s="39" customFormat="1" customHeight="1"/>
    <row r="896" s="39" customFormat="1" customHeight="1"/>
    <row r="897" s="39" customFormat="1" customHeight="1"/>
    <row r="898" s="39" customFormat="1" customHeight="1"/>
    <row r="899" s="39" customFormat="1" customHeight="1"/>
    <row r="900" s="39" customFormat="1" customHeight="1"/>
    <row r="901" s="39" customFormat="1" customHeight="1"/>
    <row r="902" s="39" customFormat="1" customHeight="1"/>
    <row r="903" s="39" customFormat="1" customHeight="1"/>
    <row r="904" s="39" customFormat="1" customHeight="1"/>
    <row r="905" s="39" customFormat="1" customHeight="1"/>
    <row r="906" s="39" customFormat="1" customHeight="1"/>
    <row r="907" s="39" customFormat="1" customHeight="1"/>
    <row r="908" s="39" customFormat="1" customHeight="1"/>
    <row r="909" s="39" customFormat="1" customHeight="1"/>
    <row r="910" s="39" customFormat="1" customHeight="1"/>
    <row r="911" s="39" customFormat="1" customHeight="1"/>
    <row r="912" s="39" customFormat="1" customHeight="1"/>
    <row r="913" s="39" customFormat="1" customHeight="1"/>
    <row r="914" s="39" customFormat="1" customHeight="1"/>
    <row r="915" s="39" customFormat="1" customHeight="1"/>
    <row r="916" s="39" customFormat="1" customHeight="1"/>
    <row r="917" s="39" customFormat="1" customHeight="1"/>
    <row r="918" s="39" customFormat="1" customHeight="1"/>
    <row r="919" s="39" customFormat="1" customHeight="1"/>
    <row r="920" s="39" customFormat="1" customHeight="1"/>
    <row r="921" s="39" customFormat="1" customHeight="1"/>
    <row r="922" s="39" customFormat="1" customHeight="1"/>
    <row r="923" s="39" customFormat="1" customHeight="1"/>
    <row r="924" s="39" customFormat="1" customHeight="1"/>
    <row r="925" s="39" customFormat="1" customHeight="1"/>
    <row r="926" s="39" customFormat="1" customHeight="1"/>
    <row r="927" s="39" customFormat="1" customHeight="1"/>
    <row r="928" s="39" customFormat="1" customHeight="1"/>
    <row r="929" s="39" customFormat="1" customHeight="1"/>
    <row r="930" s="39" customFormat="1" customHeight="1"/>
    <row r="931" s="39" customFormat="1" customHeight="1"/>
    <row r="932" s="39" customFormat="1" customHeight="1"/>
    <row r="933" s="39" customFormat="1" customHeight="1"/>
    <row r="934" s="39" customFormat="1" customHeight="1"/>
    <row r="935" s="39" customFormat="1" customHeight="1"/>
    <row r="936" s="39" customFormat="1" customHeight="1"/>
    <row r="937" s="39" customFormat="1" customHeight="1"/>
    <row r="938" s="39" customFormat="1" customHeight="1"/>
    <row r="939" s="39" customFormat="1" customHeight="1"/>
    <row r="940" s="39" customFormat="1" customHeight="1"/>
    <row r="941" s="39" customFormat="1" customHeight="1"/>
    <row r="942" s="39" customFormat="1" customHeight="1"/>
    <row r="943" s="39" customFormat="1" customHeight="1"/>
    <row r="944" s="39" customFormat="1" customHeight="1"/>
    <row r="945" s="39" customFormat="1" customHeight="1"/>
    <row r="946" s="39" customFormat="1" customHeight="1"/>
    <row r="947" s="39" customFormat="1" customHeight="1"/>
    <row r="948" s="39" customFormat="1" customHeight="1"/>
    <row r="949" s="39" customFormat="1" customHeight="1"/>
    <row r="950" s="39" customFormat="1" customHeight="1"/>
    <row r="951" s="39" customFormat="1" customHeight="1"/>
    <row r="952" s="39" customFormat="1" customHeight="1"/>
    <row r="953" s="39" customFormat="1" customHeight="1"/>
    <row r="954" s="39" customFormat="1" customHeight="1"/>
    <row r="955" s="39" customFormat="1" customHeight="1"/>
    <row r="956" s="39" customFormat="1" customHeight="1"/>
    <row r="957" s="39" customFormat="1" customHeight="1"/>
    <row r="958" s="39" customFormat="1" customHeight="1"/>
    <row r="959" s="39" customFormat="1" customHeight="1"/>
    <row r="960" s="39" customFormat="1" customHeight="1"/>
    <row r="961" s="39" customFormat="1" customHeight="1"/>
    <row r="962" s="39" customFormat="1" customHeight="1"/>
    <row r="963" s="39" customFormat="1" customHeight="1"/>
    <row r="964" s="39" customFormat="1" customHeight="1"/>
    <row r="965" s="39" customFormat="1" customHeight="1"/>
    <row r="966" s="39" customFormat="1" customHeight="1"/>
    <row r="967" s="39" customFormat="1" customHeight="1"/>
    <row r="968" s="39" customFormat="1" customHeight="1"/>
    <row r="969" s="39" customFormat="1" customHeight="1"/>
    <row r="970" s="39" customFormat="1" customHeight="1"/>
    <row r="971" s="39" customFormat="1" customHeight="1"/>
    <row r="972" s="39" customFormat="1" customHeight="1"/>
    <row r="973" s="39" customFormat="1" customHeight="1"/>
    <row r="974" s="39" customFormat="1" customHeight="1"/>
    <row r="975" s="39" customFormat="1" customHeight="1"/>
    <row r="976" s="39" customFormat="1" customHeight="1"/>
    <row r="977" s="39" customFormat="1" customHeight="1"/>
    <row r="978" s="39" customFormat="1" customHeight="1"/>
    <row r="979" s="39" customFormat="1" customHeight="1"/>
    <row r="980" s="39" customFormat="1" customHeight="1"/>
    <row r="981" s="39" customFormat="1" customHeight="1"/>
    <row r="982" s="39" customFormat="1" customHeight="1"/>
    <row r="983" s="39" customFormat="1" customHeight="1"/>
    <row r="984" s="39" customFormat="1" customHeight="1"/>
    <row r="985" s="39" customFormat="1" customHeight="1"/>
    <row r="986" s="39" customFormat="1" customHeight="1"/>
    <row r="987" s="39" customFormat="1" customHeight="1"/>
    <row r="988" s="39" customFormat="1" customHeight="1"/>
    <row r="989" s="39" customFormat="1" customHeight="1"/>
    <row r="990" s="39" customFormat="1" customHeight="1"/>
    <row r="991" s="39" customFormat="1" customHeight="1"/>
    <row r="992" s="39" customFormat="1" customHeight="1"/>
    <row r="993" s="39" customFormat="1" customHeight="1"/>
    <row r="994" s="39" customFormat="1" customHeight="1"/>
    <row r="995" s="39" customFormat="1" customHeight="1"/>
    <row r="996" s="39" customFormat="1" customHeight="1"/>
    <row r="997" s="39" customFormat="1" customHeight="1"/>
    <row r="998" s="39" customFormat="1" customHeight="1"/>
    <row r="999" s="39" customFormat="1" customHeight="1"/>
    <row r="1000" s="39" customFormat="1" customHeight="1"/>
    <row r="1001" s="39" customFormat="1" customHeight="1"/>
    <row r="1002" s="39" customFormat="1" customHeight="1"/>
    <row r="1003" s="39" customFormat="1" customHeight="1"/>
    <row r="1004" s="39" customFormat="1" customHeight="1"/>
    <row r="1005" s="39" customFormat="1" customHeight="1"/>
    <row r="1006" s="39" customFormat="1" customHeight="1"/>
  </sheetData>
  <mergeCells count="1">
    <mergeCell ref="A2:D2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06"/>
  <sheetViews>
    <sheetView zoomScaleSheetLayoutView="60" workbookViewId="0">
      <selection activeCell="E9" sqref="E9"/>
    </sheetView>
  </sheetViews>
  <sheetFormatPr defaultColWidth="8.75206611570248" defaultRowHeight="21" customHeight="1" outlineLevelCol="1"/>
  <cols>
    <col min="1" max="1" width="40.8760330578512" style="40" customWidth="1"/>
    <col min="2" max="2" width="26" style="40" customWidth="1"/>
    <col min="3" max="32" width="9" style="40"/>
    <col min="33" max="16384" width="8.75206611570248" style="40"/>
  </cols>
  <sheetData>
    <row r="1" s="35" customFormat="1" ht="20.45" customHeight="1" spans="1:2">
      <c r="A1" s="41" t="s">
        <v>2674</v>
      </c>
      <c r="B1" s="42"/>
    </row>
    <row r="2" s="36" customFormat="1" ht="49.5" customHeight="1" spans="1:2">
      <c r="A2" s="43" t="s">
        <v>2675</v>
      </c>
      <c r="B2" s="43"/>
    </row>
    <row r="3" s="37" customFormat="1" customHeight="1" spans="1:2">
      <c r="A3" s="44"/>
      <c r="B3" s="45" t="s">
        <v>2</v>
      </c>
    </row>
    <row r="4" s="38" customFormat="1" ht="29.25" customHeight="1" spans="1:2">
      <c r="A4" s="46" t="s">
        <v>2632</v>
      </c>
      <c r="B4" s="46" t="s">
        <v>4</v>
      </c>
    </row>
    <row r="5" s="37" customFormat="1" ht="29.25" customHeight="1" spans="1:2">
      <c r="A5" s="47" t="s">
        <v>2633</v>
      </c>
      <c r="B5" s="47"/>
    </row>
    <row r="6" s="37" customFormat="1" ht="29.25" customHeight="1" spans="1:2">
      <c r="A6" s="49" t="s">
        <v>2635</v>
      </c>
      <c r="B6" s="49"/>
    </row>
    <row r="7" s="37" customFormat="1" ht="29.25" customHeight="1" spans="1:2">
      <c r="A7" s="49" t="s">
        <v>2637</v>
      </c>
      <c r="B7" s="49"/>
    </row>
    <row r="8" s="37" customFormat="1" ht="29.25" customHeight="1" spans="1:2">
      <c r="A8" s="49" t="s">
        <v>2639</v>
      </c>
      <c r="B8" s="49"/>
    </row>
    <row r="9" s="37" customFormat="1" ht="29.25" customHeight="1" spans="1:2">
      <c r="A9" s="49" t="s">
        <v>2641</v>
      </c>
      <c r="B9" s="49"/>
    </row>
    <row r="10" s="37" customFormat="1" ht="29.25" customHeight="1" spans="1:2">
      <c r="A10" s="49" t="s">
        <v>2643</v>
      </c>
      <c r="B10" s="49"/>
    </row>
    <row r="11" s="37" customFormat="1" ht="29.25" customHeight="1" spans="1:2">
      <c r="A11" s="49" t="s">
        <v>2645</v>
      </c>
      <c r="B11" s="49"/>
    </row>
    <row r="12" s="37" customFormat="1" ht="29.25" customHeight="1" spans="1:2">
      <c r="A12" s="49" t="s">
        <v>2647</v>
      </c>
      <c r="B12" s="49"/>
    </row>
    <row r="13" s="37" customFormat="1" ht="29.25" customHeight="1" spans="1:2">
      <c r="A13" s="49" t="s">
        <v>2649</v>
      </c>
      <c r="B13" s="49"/>
    </row>
    <row r="14" s="37" customFormat="1" ht="29.25" customHeight="1" spans="1:2">
      <c r="A14" s="49" t="s">
        <v>2651</v>
      </c>
      <c r="B14" s="49"/>
    </row>
    <row r="15" s="37" customFormat="1" ht="29.25" customHeight="1" spans="1:2">
      <c r="A15" s="49" t="s">
        <v>2653</v>
      </c>
      <c r="B15" s="49"/>
    </row>
    <row r="16" s="37" customFormat="1" ht="29.25" customHeight="1" spans="1:2">
      <c r="A16" s="49" t="s">
        <v>2655</v>
      </c>
      <c r="B16" s="49"/>
    </row>
    <row r="17" s="37" customFormat="1" ht="29.25" customHeight="1" spans="1:2">
      <c r="A17" s="49" t="s">
        <v>2657</v>
      </c>
      <c r="B17" s="49"/>
    </row>
    <row r="18" s="37" customFormat="1" ht="29.25" customHeight="1" spans="1:2">
      <c r="A18" s="49" t="s">
        <v>2659</v>
      </c>
      <c r="B18" s="49"/>
    </row>
    <row r="19" s="37" customFormat="1" ht="29.25" customHeight="1" spans="1:2">
      <c r="A19" s="49" t="s">
        <v>2661</v>
      </c>
      <c r="B19" s="49"/>
    </row>
    <row r="20" s="37" customFormat="1" ht="29.25" customHeight="1" spans="1:2">
      <c r="A20" s="49" t="s">
        <v>2663</v>
      </c>
      <c r="B20" s="49"/>
    </row>
    <row r="21" s="37" customFormat="1" ht="29.25" customHeight="1" spans="1:2">
      <c r="A21" s="49" t="s">
        <v>2664</v>
      </c>
      <c r="B21" s="49">
        <f>SUM(B22:B24)</f>
        <v>0</v>
      </c>
    </row>
    <row r="22" s="37" customFormat="1" ht="29.25" customHeight="1" spans="1:2">
      <c r="A22" s="49" t="s">
        <v>2665</v>
      </c>
      <c r="B22" s="49"/>
    </row>
    <row r="23" s="37" customFormat="1" ht="29.25" customHeight="1" spans="1:2">
      <c r="A23" s="49" t="s">
        <v>2666</v>
      </c>
      <c r="B23" s="49"/>
    </row>
    <row r="24" s="37" customFormat="1" ht="29.25" customHeight="1" spans="1:2">
      <c r="A24" s="49" t="s">
        <v>2667</v>
      </c>
      <c r="B24" s="49"/>
    </row>
    <row r="25" s="37" customFormat="1" ht="29.25" customHeight="1" spans="1:2">
      <c r="A25" s="49" t="s">
        <v>2668</v>
      </c>
      <c r="B25" s="49"/>
    </row>
    <row r="26" s="37" customFormat="1" ht="29.25" customHeight="1" spans="1:2">
      <c r="A26" s="49" t="s">
        <v>2669</v>
      </c>
      <c r="B26" s="49"/>
    </row>
    <row r="27" s="37" customFormat="1" ht="29.25" customHeight="1" spans="1:2">
      <c r="A27" s="49" t="s">
        <v>2670</v>
      </c>
      <c r="B27" s="49">
        <f>B21</f>
        <v>0</v>
      </c>
    </row>
    <row r="28" s="37" customFormat="1" ht="29.25" customHeight="1" spans="1:2">
      <c r="A28" s="49" t="s">
        <v>2672</v>
      </c>
      <c r="B28" s="49"/>
    </row>
    <row r="29" s="37" customFormat="1" ht="29.25" customHeight="1" spans="1:2">
      <c r="A29" s="50" t="s">
        <v>2673</v>
      </c>
      <c r="B29" s="50"/>
    </row>
    <row r="30" s="37" customFormat="1" ht="29.25" customHeight="1" spans="1:2">
      <c r="A30" s="50"/>
      <c r="B30" s="50"/>
    </row>
    <row r="31" s="37" customFormat="1" ht="29.25" customHeight="1" spans="1:2">
      <c r="A31" s="50" t="s">
        <v>21</v>
      </c>
      <c r="B31" s="50">
        <f>B27</f>
        <v>0</v>
      </c>
    </row>
    <row r="32" s="37" customFormat="1" customHeight="1"/>
    <row r="33" s="37" customFormat="1" customHeight="1"/>
    <row r="34" s="37" customFormat="1" customHeight="1"/>
    <row r="35" s="37" customFormat="1" customHeight="1"/>
    <row r="36" s="37" customFormat="1" customHeight="1"/>
    <row r="37" s="37" customFormat="1" customHeight="1"/>
    <row r="38" s="37" customFormat="1" customHeight="1"/>
    <row r="39" s="37" customFormat="1" customHeight="1"/>
    <row r="40" s="37" customFormat="1" customHeight="1"/>
    <row r="41" s="37" customFormat="1" customHeight="1"/>
    <row r="42" s="37" customFormat="1" customHeight="1"/>
    <row r="43" s="37" customFormat="1" customHeight="1"/>
    <row r="44" s="37" customFormat="1" customHeight="1"/>
    <row r="45" s="37" customFormat="1" customHeight="1"/>
    <row r="46" s="37" customFormat="1" customHeight="1"/>
    <row r="47" s="37" customFormat="1" customHeight="1"/>
    <row r="48" s="37" customFormat="1" customHeight="1"/>
    <row r="49" s="37" customFormat="1" customHeight="1"/>
    <row r="50" s="37" customFormat="1" customHeight="1"/>
    <row r="51" s="37" customFormat="1" customHeight="1"/>
    <row r="52" s="37" customFormat="1" customHeight="1"/>
    <row r="53" s="37" customFormat="1" customHeight="1"/>
    <row r="54" s="37" customFormat="1" customHeight="1"/>
    <row r="55" s="37" customFormat="1" customHeight="1"/>
    <row r="56" s="37" customFormat="1" customHeight="1"/>
    <row r="57" s="37" customFormat="1" customHeight="1"/>
    <row r="58" s="37" customFormat="1" customHeight="1"/>
    <row r="59" s="37" customFormat="1" customHeight="1"/>
    <row r="60" s="37" customFormat="1" customHeight="1"/>
    <row r="61" s="37" customFormat="1" customHeight="1"/>
    <row r="62" s="37" customFormat="1" customHeight="1"/>
    <row r="63" s="37" customFormat="1" customHeight="1"/>
    <row r="64" s="37" customFormat="1" customHeight="1"/>
    <row r="65" s="37" customFormat="1" customHeight="1"/>
    <row r="66" s="37" customFormat="1" customHeight="1"/>
    <row r="67" s="37" customFormat="1" customHeight="1"/>
    <row r="68" s="37" customFormat="1" customHeight="1"/>
    <row r="69" s="37" customFormat="1" customHeight="1"/>
    <row r="70" s="37" customFormat="1" customHeight="1"/>
    <row r="71" s="37" customFormat="1" customHeight="1"/>
    <row r="72" s="37" customFormat="1" customHeight="1"/>
    <row r="73" s="37" customFormat="1" customHeight="1"/>
    <row r="74" s="37" customFormat="1" customHeight="1"/>
    <row r="75" s="37" customFormat="1" customHeight="1"/>
    <row r="76" s="37" customFormat="1" customHeight="1"/>
    <row r="77" s="37" customFormat="1" customHeight="1"/>
    <row r="78" s="37" customFormat="1" customHeight="1"/>
    <row r="79" s="37" customFormat="1" customHeight="1"/>
    <row r="80" s="37" customFormat="1" customHeight="1"/>
    <row r="81" s="37" customFormat="1" customHeight="1"/>
    <row r="82" s="37" customFormat="1" customHeight="1"/>
    <row r="83" s="37" customFormat="1" customHeight="1"/>
    <row r="84" s="37" customFormat="1" customHeight="1"/>
    <row r="85" s="37" customFormat="1" customHeight="1"/>
    <row r="86" s="37" customFormat="1" customHeight="1"/>
    <row r="87" s="37" customFormat="1" customHeight="1"/>
    <row r="88" s="37" customFormat="1" customHeight="1"/>
    <row r="89" s="37" customFormat="1" customHeight="1"/>
    <row r="90" s="37" customFormat="1" customHeight="1"/>
    <row r="91" s="37" customFormat="1" customHeight="1"/>
    <row r="92" s="37" customFormat="1" customHeight="1"/>
    <row r="93" s="37" customFormat="1" customHeight="1"/>
    <row r="94" s="37" customFormat="1" customHeight="1"/>
    <row r="95" s="37" customFormat="1" customHeight="1"/>
    <row r="96" s="37" customFormat="1" customHeight="1"/>
    <row r="97" s="37" customFormat="1" customHeight="1"/>
    <row r="98" s="37" customFormat="1" customHeight="1"/>
    <row r="99" s="37" customFormat="1" customHeight="1"/>
    <row r="100" s="37" customFormat="1" customHeight="1"/>
    <row r="101" s="37" customFormat="1" customHeight="1"/>
    <row r="102" s="37" customFormat="1" customHeight="1"/>
    <row r="103" s="37" customFormat="1" customHeight="1"/>
    <row r="104" s="37" customFormat="1" customHeight="1"/>
    <row r="105" s="37" customFormat="1" customHeight="1"/>
    <row r="106" s="37" customFormat="1" customHeight="1"/>
    <row r="107" s="37" customFormat="1" customHeight="1"/>
    <row r="108" s="37" customFormat="1" customHeight="1"/>
    <row r="109" s="37" customFormat="1" customHeight="1"/>
    <row r="110" s="37" customFormat="1" customHeight="1"/>
    <row r="111" s="37" customFormat="1" customHeight="1"/>
    <row r="112" s="37" customFormat="1" customHeight="1"/>
    <row r="113" s="37" customFormat="1" customHeight="1"/>
    <row r="114" s="37" customFormat="1" customHeight="1"/>
    <row r="115" s="37" customFormat="1" customHeight="1"/>
    <row r="116" s="37" customFormat="1" customHeight="1"/>
    <row r="117" s="37" customFormat="1" customHeight="1"/>
    <row r="118" s="37" customFormat="1" customHeight="1"/>
    <row r="119" s="37" customFormat="1" customHeight="1"/>
    <row r="120" s="37" customFormat="1" customHeight="1"/>
    <row r="121" s="37" customFormat="1" customHeight="1"/>
    <row r="122" s="37" customFormat="1" customHeight="1"/>
    <row r="123" s="37" customFormat="1" customHeight="1"/>
    <row r="124" s="37" customFormat="1" customHeight="1"/>
    <row r="125" s="37" customFormat="1" customHeight="1"/>
    <row r="126" s="37" customFormat="1" customHeight="1"/>
    <row r="127" s="37" customFormat="1" customHeight="1"/>
    <row r="128" s="37" customFormat="1" customHeight="1"/>
    <row r="129" s="37" customFormat="1" customHeight="1"/>
    <row r="130" s="37" customFormat="1" customHeight="1"/>
    <row r="131" s="37" customFormat="1" customHeight="1"/>
    <row r="132" s="37" customFormat="1" customHeight="1"/>
    <row r="133" s="37" customFormat="1" customHeight="1"/>
    <row r="134" s="37" customFormat="1" customHeight="1"/>
    <row r="135" s="37" customFormat="1" customHeight="1"/>
    <row r="136" s="37" customFormat="1" customHeight="1"/>
    <row r="137" s="37" customFormat="1" customHeight="1"/>
    <row r="138" s="37" customFormat="1" customHeight="1"/>
    <row r="139" s="37" customFormat="1" customHeight="1"/>
    <row r="140" s="37" customFormat="1" customHeight="1"/>
    <row r="141" s="37" customFormat="1" customHeight="1"/>
    <row r="142" s="37" customFormat="1" customHeight="1"/>
    <row r="143" s="37" customFormat="1" customHeight="1"/>
    <row r="144" s="37" customFormat="1" customHeight="1"/>
    <row r="145" s="37" customFormat="1" customHeight="1"/>
    <row r="146" s="37" customFormat="1" customHeight="1"/>
    <row r="147" s="37" customFormat="1" customHeight="1"/>
    <row r="148" s="37" customFormat="1" customHeight="1"/>
    <row r="149" s="37" customFormat="1" customHeight="1"/>
    <row r="150" s="37" customFormat="1" customHeight="1"/>
    <row r="151" s="37" customFormat="1" customHeight="1"/>
    <row r="152" s="37" customFormat="1" customHeight="1"/>
    <row r="153" s="37" customFormat="1" customHeight="1"/>
    <row r="154" s="37" customFormat="1" customHeight="1"/>
    <row r="155" s="37" customFormat="1" customHeight="1"/>
    <row r="156" s="37" customFormat="1" customHeight="1"/>
    <row r="157" s="37" customFormat="1" customHeight="1"/>
    <row r="158" s="37" customFormat="1" customHeight="1"/>
    <row r="159" s="37" customFormat="1" customHeight="1"/>
    <row r="160" s="37" customFormat="1" customHeight="1"/>
    <row r="161" s="37" customFormat="1" customHeight="1"/>
    <row r="162" s="37" customFormat="1" customHeight="1"/>
    <row r="163" s="37" customFormat="1" customHeight="1"/>
    <row r="164" s="37" customFormat="1" customHeight="1"/>
    <row r="165" s="37" customFormat="1" customHeight="1"/>
    <row r="166" s="37" customFormat="1" customHeight="1"/>
    <row r="167" s="37" customFormat="1" customHeight="1"/>
    <row r="168" s="37" customFormat="1" customHeight="1"/>
    <row r="169" s="37" customFormat="1" customHeight="1"/>
    <row r="170" s="37" customFormat="1" customHeight="1"/>
    <row r="171" s="37" customFormat="1" customHeight="1"/>
    <row r="172" s="37" customFormat="1" customHeight="1"/>
    <row r="173" s="37" customFormat="1" customHeight="1"/>
    <row r="174" s="39" customFormat="1" customHeight="1"/>
    <row r="175" s="39" customFormat="1" customHeight="1"/>
    <row r="176" s="39" customFormat="1" customHeight="1"/>
    <row r="177" s="39" customFormat="1" customHeight="1"/>
    <row r="178" s="39" customFormat="1" customHeight="1"/>
    <row r="179" s="39" customFormat="1" customHeight="1"/>
    <row r="180" s="39" customFormat="1" customHeight="1"/>
    <row r="181" s="39" customFormat="1" customHeight="1"/>
    <row r="182" s="39" customFormat="1" customHeight="1"/>
    <row r="183" s="39" customFormat="1" customHeight="1"/>
    <row r="184" s="39" customFormat="1" customHeight="1"/>
    <row r="185" s="39" customFormat="1" customHeight="1"/>
    <row r="186" s="39" customFormat="1" customHeight="1"/>
    <row r="187" s="39" customFormat="1" customHeight="1"/>
    <row r="188" s="39" customFormat="1" customHeight="1"/>
    <row r="189" s="39" customFormat="1" customHeight="1"/>
    <row r="190" s="39" customFormat="1" customHeight="1"/>
    <row r="191" s="39" customFormat="1" customHeight="1"/>
    <row r="192" s="39" customFormat="1" customHeight="1"/>
    <row r="193" s="39" customFormat="1" customHeight="1"/>
    <row r="194" s="39" customFormat="1" customHeight="1"/>
    <row r="195" s="39" customFormat="1" customHeight="1"/>
    <row r="196" s="39" customFormat="1" customHeight="1"/>
    <row r="197" s="39" customFormat="1" customHeight="1"/>
    <row r="198" s="39" customFormat="1" customHeight="1"/>
    <row r="199" s="39" customFormat="1" customHeight="1"/>
    <row r="200" s="39" customFormat="1" customHeight="1"/>
    <row r="201" s="39" customFormat="1" customHeight="1"/>
    <row r="202" s="39" customFormat="1" customHeight="1"/>
    <row r="203" s="39" customFormat="1" customHeight="1"/>
    <row r="204" s="39" customFormat="1" customHeight="1"/>
    <row r="205" s="39" customFormat="1" customHeight="1"/>
    <row r="206" s="39" customFormat="1" customHeight="1"/>
    <row r="207" s="39" customFormat="1" customHeight="1"/>
    <row r="208" s="39" customFormat="1" customHeight="1"/>
    <row r="209" s="39" customFormat="1" customHeight="1"/>
    <row r="210" s="39" customFormat="1" customHeight="1"/>
    <row r="211" s="39" customFormat="1" customHeight="1"/>
    <row r="212" s="39" customFormat="1" customHeight="1"/>
    <row r="213" s="39" customFormat="1" customHeight="1"/>
    <row r="214" s="39" customFormat="1" customHeight="1"/>
    <row r="215" s="39" customFormat="1" customHeight="1"/>
    <row r="216" s="39" customFormat="1" customHeight="1"/>
    <row r="217" s="39" customFormat="1" customHeight="1"/>
    <row r="218" s="39" customFormat="1" customHeight="1"/>
    <row r="219" s="39" customFormat="1" customHeight="1"/>
    <row r="220" s="39" customFormat="1" customHeight="1"/>
    <row r="221" s="39" customFormat="1" customHeight="1"/>
    <row r="222" s="39" customFormat="1" customHeight="1"/>
    <row r="223" s="39" customFormat="1" customHeight="1"/>
    <row r="224" s="39" customFormat="1" customHeight="1"/>
    <row r="225" s="39" customFormat="1" customHeight="1"/>
    <row r="226" s="39" customFormat="1" customHeight="1"/>
    <row r="227" s="39" customFormat="1" customHeight="1"/>
    <row r="228" s="39" customFormat="1" customHeight="1"/>
    <row r="229" s="39" customFormat="1" customHeight="1"/>
    <row r="230" s="39" customFormat="1" customHeight="1"/>
    <row r="231" s="39" customFormat="1" customHeight="1"/>
    <row r="232" s="39" customFormat="1" customHeight="1"/>
    <row r="233" s="39" customFormat="1" customHeight="1"/>
    <row r="234" s="39" customFormat="1" customHeight="1"/>
    <row r="235" s="39" customFormat="1" customHeight="1"/>
    <row r="236" s="39" customFormat="1" customHeight="1"/>
    <row r="237" s="39" customFormat="1" customHeight="1"/>
    <row r="238" s="39" customFormat="1" customHeight="1"/>
    <row r="239" s="39" customFormat="1" customHeight="1"/>
    <row r="240" s="39" customFormat="1" customHeight="1"/>
    <row r="241" s="39" customFormat="1" customHeight="1"/>
    <row r="242" s="39" customFormat="1" customHeight="1"/>
    <row r="243" s="39" customFormat="1" customHeight="1"/>
    <row r="244" s="39" customFormat="1" customHeight="1"/>
    <row r="245" s="39" customFormat="1" customHeight="1"/>
    <row r="246" s="39" customFormat="1" customHeight="1"/>
    <row r="247" s="39" customFormat="1" customHeight="1"/>
    <row r="248" s="39" customFormat="1" customHeight="1"/>
    <row r="249" s="39" customFormat="1" customHeight="1"/>
    <row r="250" s="39" customFormat="1" customHeight="1"/>
    <row r="251" s="39" customFormat="1" customHeight="1"/>
    <row r="252" s="39" customFormat="1" customHeight="1"/>
    <row r="253" s="39" customFormat="1" customHeight="1"/>
    <row r="254" s="39" customFormat="1" customHeight="1"/>
    <row r="255" s="39" customFormat="1" customHeight="1"/>
    <row r="256" s="39" customFormat="1" customHeight="1"/>
    <row r="257" s="39" customFormat="1" customHeight="1"/>
    <row r="258" s="39" customFormat="1" customHeight="1"/>
    <row r="259" s="39" customFormat="1" customHeight="1"/>
    <row r="260" s="39" customFormat="1" customHeight="1"/>
    <row r="261" s="39" customFormat="1" customHeight="1"/>
    <row r="262" s="39" customFormat="1" customHeight="1"/>
    <row r="263" s="39" customFormat="1" customHeight="1"/>
    <row r="264" s="39" customFormat="1" customHeight="1"/>
    <row r="265" s="39" customFormat="1" customHeight="1"/>
    <row r="266" s="39" customFormat="1" customHeight="1"/>
    <row r="267" s="39" customFormat="1" customHeight="1"/>
    <row r="268" s="39" customFormat="1" customHeight="1"/>
    <row r="269" s="39" customFormat="1" customHeight="1"/>
    <row r="270" s="39" customFormat="1" customHeight="1"/>
    <row r="271" s="39" customFormat="1" customHeight="1"/>
    <row r="272" s="39" customFormat="1" customHeight="1"/>
    <row r="273" s="39" customFormat="1" customHeight="1"/>
    <row r="274" s="39" customFormat="1" customHeight="1"/>
    <row r="275" s="39" customFormat="1" customHeight="1"/>
    <row r="276" s="39" customFormat="1" customHeight="1"/>
    <row r="277" s="39" customFormat="1" customHeight="1"/>
    <row r="278" s="39" customFormat="1" customHeight="1"/>
    <row r="279" s="39" customFormat="1" customHeight="1"/>
    <row r="280" s="39" customFormat="1" customHeight="1"/>
    <row r="281" s="39" customFormat="1" customHeight="1"/>
    <row r="282" s="39" customFormat="1" customHeight="1"/>
    <row r="283" s="39" customFormat="1" customHeight="1"/>
    <row r="284" s="39" customFormat="1" customHeight="1"/>
    <row r="285" s="39" customFormat="1" customHeight="1"/>
    <row r="286" s="39" customFormat="1" customHeight="1"/>
    <row r="287" s="39" customFormat="1" customHeight="1"/>
    <row r="288" s="39" customFormat="1" customHeight="1"/>
    <row r="289" s="39" customFormat="1" customHeight="1"/>
    <row r="290" s="39" customFormat="1" customHeight="1"/>
    <row r="291" s="39" customFormat="1" customHeight="1"/>
    <row r="292" s="39" customFormat="1" customHeight="1"/>
    <row r="293" s="39" customFormat="1" customHeight="1"/>
    <row r="294" s="39" customFormat="1" customHeight="1"/>
    <row r="295" s="39" customFormat="1" customHeight="1"/>
    <row r="296" s="39" customFormat="1" customHeight="1"/>
    <row r="297" s="39" customFormat="1" customHeight="1"/>
    <row r="298" s="39" customFormat="1" customHeight="1"/>
    <row r="299" s="39" customFormat="1" customHeight="1"/>
    <row r="300" s="39" customFormat="1" customHeight="1"/>
    <row r="301" s="39" customFormat="1" customHeight="1"/>
    <row r="302" s="39" customFormat="1" customHeight="1"/>
    <row r="303" s="39" customFormat="1" customHeight="1"/>
    <row r="304" s="39" customFormat="1" customHeight="1"/>
    <row r="305" s="39" customFormat="1" customHeight="1"/>
    <row r="306" s="39" customFormat="1" customHeight="1"/>
    <row r="307" s="39" customFormat="1" customHeight="1"/>
    <row r="308" s="39" customFormat="1" customHeight="1"/>
    <row r="309" s="39" customFormat="1" customHeight="1"/>
    <row r="310" s="39" customFormat="1" customHeight="1"/>
    <row r="311" s="39" customFormat="1" customHeight="1"/>
    <row r="312" s="39" customFormat="1" customHeight="1"/>
    <row r="313" s="39" customFormat="1" customHeight="1"/>
    <row r="314" s="39" customFormat="1" customHeight="1"/>
    <row r="315" s="39" customFormat="1" customHeight="1"/>
    <row r="316" s="39" customFormat="1" customHeight="1"/>
    <row r="317" s="39" customFormat="1" customHeight="1"/>
    <row r="318" s="39" customFormat="1" customHeight="1"/>
    <row r="319" s="39" customFormat="1" customHeight="1"/>
    <row r="320" s="39" customFormat="1" customHeight="1"/>
    <row r="321" s="39" customFormat="1" customHeight="1"/>
    <row r="322" s="39" customFormat="1" customHeight="1"/>
    <row r="323" s="39" customFormat="1" customHeight="1"/>
    <row r="324" s="39" customFormat="1" customHeight="1"/>
    <row r="325" s="39" customFormat="1" customHeight="1"/>
    <row r="326" s="39" customFormat="1" customHeight="1"/>
    <row r="327" s="39" customFormat="1" customHeight="1"/>
    <row r="328" s="39" customFormat="1" customHeight="1"/>
    <row r="329" s="39" customFormat="1" customHeight="1"/>
    <row r="330" s="39" customFormat="1" customHeight="1"/>
    <row r="331" s="39" customFormat="1" customHeight="1"/>
    <row r="332" s="39" customFormat="1" customHeight="1"/>
    <row r="333" s="39" customFormat="1" customHeight="1"/>
    <row r="334" s="39" customFormat="1" customHeight="1"/>
    <row r="335" s="39" customFormat="1" customHeight="1"/>
    <row r="336" s="39" customFormat="1" customHeight="1"/>
    <row r="337" s="39" customFormat="1" customHeight="1"/>
    <row r="338" s="39" customFormat="1" customHeight="1"/>
    <row r="339" s="39" customFormat="1" customHeight="1"/>
    <row r="340" s="39" customFormat="1" customHeight="1"/>
    <row r="341" s="39" customFormat="1" customHeight="1"/>
    <row r="342" s="39" customFormat="1" customHeight="1"/>
    <row r="343" s="39" customFormat="1" customHeight="1"/>
    <row r="344" s="39" customFormat="1" customHeight="1"/>
    <row r="345" s="39" customFormat="1" customHeight="1"/>
    <row r="346" s="39" customFormat="1" customHeight="1"/>
    <row r="347" s="39" customFormat="1" customHeight="1"/>
    <row r="348" s="39" customFormat="1" customHeight="1"/>
    <row r="349" s="39" customFormat="1" customHeight="1"/>
    <row r="350" s="39" customFormat="1" customHeight="1"/>
    <row r="351" s="39" customFormat="1" customHeight="1"/>
    <row r="352" s="39" customFormat="1" customHeight="1"/>
    <row r="353" s="39" customFormat="1" customHeight="1"/>
    <row r="354" s="39" customFormat="1" customHeight="1"/>
    <row r="355" s="39" customFormat="1" customHeight="1"/>
    <row r="356" s="39" customFormat="1" customHeight="1"/>
    <row r="357" s="39" customFormat="1" customHeight="1"/>
    <row r="358" s="39" customFormat="1" customHeight="1"/>
    <row r="359" s="39" customFormat="1" customHeight="1"/>
    <row r="360" s="39" customFormat="1" customHeight="1"/>
    <row r="361" s="39" customFormat="1" customHeight="1"/>
    <row r="362" s="39" customFormat="1" customHeight="1"/>
    <row r="363" s="39" customFormat="1" customHeight="1"/>
    <row r="364" s="39" customFormat="1" customHeight="1"/>
    <row r="365" s="39" customFormat="1" customHeight="1"/>
    <row r="366" s="39" customFormat="1" customHeight="1"/>
    <row r="367" s="39" customFormat="1" customHeight="1"/>
    <row r="368" s="39" customFormat="1" customHeight="1"/>
    <row r="369" s="39" customFormat="1" customHeight="1"/>
    <row r="370" s="39" customFormat="1" customHeight="1"/>
    <row r="371" s="39" customFormat="1" customHeight="1"/>
    <row r="372" s="39" customFormat="1" customHeight="1"/>
    <row r="373" s="39" customFormat="1" customHeight="1"/>
    <row r="374" s="39" customFormat="1" customHeight="1"/>
    <row r="375" s="39" customFormat="1" customHeight="1"/>
    <row r="376" s="39" customFormat="1" customHeight="1"/>
    <row r="377" s="39" customFormat="1" customHeight="1"/>
    <row r="378" s="39" customFormat="1" customHeight="1"/>
    <row r="379" s="39" customFormat="1" customHeight="1"/>
    <row r="380" s="39" customFormat="1" customHeight="1"/>
    <row r="381" s="39" customFormat="1" customHeight="1"/>
    <row r="382" s="39" customFormat="1" customHeight="1"/>
    <row r="383" s="39" customFormat="1" customHeight="1"/>
    <row r="384" s="39" customFormat="1" customHeight="1"/>
    <row r="385" s="39" customFormat="1" customHeight="1"/>
    <row r="386" s="39" customFormat="1" customHeight="1"/>
    <row r="387" s="39" customFormat="1" customHeight="1"/>
    <row r="388" s="39" customFormat="1" customHeight="1"/>
    <row r="389" s="39" customFormat="1" customHeight="1"/>
    <row r="390" s="39" customFormat="1" customHeight="1"/>
    <row r="391" s="39" customFormat="1" customHeight="1"/>
    <row r="392" s="39" customFormat="1" customHeight="1"/>
    <row r="393" s="39" customFormat="1" customHeight="1"/>
    <row r="394" s="39" customFormat="1" customHeight="1"/>
    <row r="395" s="39" customFormat="1" customHeight="1"/>
    <row r="396" s="39" customFormat="1" customHeight="1"/>
    <row r="397" s="39" customFormat="1" customHeight="1"/>
    <row r="398" s="39" customFormat="1" customHeight="1"/>
    <row r="399" s="39" customFormat="1" customHeight="1"/>
    <row r="400" s="39" customFormat="1" customHeight="1"/>
    <row r="401" s="39" customFormat="1" customHeight="1"/>
    <row r="402" s="39" customFormat="1" customHeight="1"/>
    <row r="403" s="39" customFormat="1" customHeight="1"/>
    <row r="404" s="39" customFormat="1" customHeight="1"/>
    <row r="405" s="39" customFormat="1" customHeight="1"/>
    <row r="406" s="39" customFormat="1" customHeight="1"/>
    <row r="407" s="39" customFormat="1" customHeight="1"/>
    <row r="408" s="39" customFormat="1" customHeight="1"/>
    <row r="409" s="39" customFormat="1" customHeight="1"/>
    <row r="410" s="39" customFormat="1" customHeight="1"/>
    <row r="411" s="39" customFormat="1" customHeight="1"/>
    <row r="412" s="39" customFormat="1" customHeight="1"/>
    <row r="413" s="39" customFormat="1" customHeight="1"/>
    <row r="414" s="39" customFormat="1" customHeight="1"/>
    <row r="415" s="39" customFormat="1" customHeight="1"/>
    <row r="416" s="39" customFormat="1" customHeight="1"/>
    <row r="417" s="39" customFormat="1" customHeight="1"/>
    <row r="418" s="39" customFormat="1" customHeight="1"/>
    <row r="419" s="39" customFormat="1" customHeight="1"/>
    <row r="420" s="39" customFormat="1" customHeight="1"/>
    <row r="421" s="39" customFormat="1" customHeight="1"/>
    <row r="422" s="39" customFormat="1" customHeight="1"/>
    <row r="423" s="39" customFormat="1" customHeight="1"/>
    <row r="424" s="39" customFormat="1" customHeight="1"/>
    <row r="425" s="39" customFormat="1" customHeight="1"/>
    <row r="426" s="39" customFormat="1" customHeight="1"/>
    <row r="427" s="39" customFormat="1" customHeight="1"/>
    <row r="428" s="39" customFormat="1" customHeight="1"/>
    <row r="429" s="39" customFormat="1" customHeight="1"/>
    <row r="430" s="39" customFormat="1" customHeight="1"/>
    <row r="431" s="39" customFormat="1" customHeight="1"/>
    <row r="432" s="39" customFormat="1" customHeight="1"/>
    <row r="433" s="39" customFormat="1" customHeight="1"/>
    <row r="434" s="39" customFormat="1" customHeight="1"/>
    <row r="435" s="39" customFormat="1" customHeight="1"/>
    <row r="436" s="39" customFormat="1" customHeight="1"/>
    <row r="437" s="39" customFormat="1" customHeight="1"/>
    <row r="438" s="39" customFormat="1" customHeight="1"/>
    <row r="439" s="39" customFormat="1" customHeight="1"/>
    <row r="440" s="39" customFormat="1" customHeight="1"/>
    <row r="441" s="39" customFormat="1" customHeight="1"/>
    <row r="442" s="39" customFormat="1" customHeight="1"/>
    <row r="443" s="39" customFormat="1" customHeight="1"/>
    <row r="444" s="39" customFormat="1" customHeight="1"/>
    <row r="445" s="39" customFormat="1" customHeight="1"/>
    <row r="446" s="39" customFormat="1" customHeight="1"/>
    <row r="447" s="39" customFormat="1" customHeight="1"/>
    <row r="448" s="39" customFormat="1" customHeight="1"/>
    <row r="449" s="39" customFormat="1" customHeight="1"/>
    <row r="450" s="39" customFormat="1" customHeight="1"/>
    <row r="451" s="39" customFormat="1" customHeight="1"/>
    <row r="452" s="39" customFormat="1" customHeight="1"/>
    <row r="453" s="39" customFormat="1" customHeight="1"/>
    <row r="454" s="39" customFormat="1" customHeight="1"/>
    <row r="455" s="39" customFormat="1" customHeight="1"/>
    <row r="456" s="39" customFormat="1" customHeight="1"/>
    <row r="457" s="39" customFormat="1" customHeight="1"/>
    <row r="458" s="39" customFormat="1" customHeight="1"/>
    <row r="459" s="39" customFormat="1" customHeight="1"/>
    <row r="460" s="39" customFormat="1" customHeight="1"/>
    <row r="461" s="39" customFormat="1" customHeight="1"/>
    <row r="462" s="39" customFormat="1" customHeight="1"/>
    <row r="463" s="39" customFormat="1" customHeight="1"/>
    <row r="464" s="39" customFormat="1" customHeight="1"/>
    <row r="465" s="39" customFormat="1" customHeight="1"/>
    <row r="466" s="39" customFormat="1" customHeight="1"/>
    <row r="467" s="39" customFormat="1" customHeight="1"/>
    <row r="468" s="39" customFormat="1" customHeight="1"/>
    <row r="469" s="39" customFormat="1" customHeight="1"/>
    <row r="470" s="39" customFormat="1" customHeight="1"/>
    <row r="471" s="39" customFormat="1" customHeight="1"/>
    <row r="472" s="39" customFormat="1" customHeight="1"/>
    <row r="473" s="39" customFormat="1" customHeight="1"/>
    <row r="474" s="39" customFormat="1" customHeight="1"/>
    <row r="475" s="39" customFormat="1" customHeight="1"/>
    <row r="476" s="39" customFormat="1" customHeight="1"/>
    <row r="477" s="39" customFormat="1" customHeight="1"/>
    <row r="478" s="39" customFormat="1" customHeight="1"/>
    <row r="479" s="39" customFormat="1" customHeight="1"/>
    <row r="480" s="39" customFormat="1" customHeight="1"/>
    <row r="481" s="39" customFormat="1" customHeight="1"/>
    <row r="482" s="39" customFormat="1" customHeight="1"/>
    <row r="483" s="39" customFormat="1" customHeight="1"/>
    <row r="484" s="39" customFormat="1" customHeight="1"/>
    <row r="485" s="39" customFormat="1" customHeight="1"/>
    <row r="486" s="39" customFormat="1" customHeight="1"/>
    <row r="487" s="39" customFormat="1" customHeight="1"/>
    <row r="488" s="39" customFormat="1" customHeight="1"/>
    <row r="489" s="39" customFormat="1" customHeight="1"/>
    <row r="490" s="39" customFormat="1" customHeight="1"/>
    <row r="491" s="39" customFormat="1" customHeight="1"/>
    <row r="492" s="39" customFormat="1" customHeight="1"/>
    <row r="493" s="39" customFormat="1" customHeight="1"/>
    <row r="494" s="39" customFormat="1" customHeight="1"/>
    <row r="495" s="39" customFormat="1" customHeight="1"/>
    <row r="496" s="39" customFormat="1" customHeight="1"/>
    <row r="497" s="39" customFormat="1" customHeight="1"/>
    <row r="498" s="39" customFormat="1" customHeight="1"/>
    <row r="499" s="39" customFormat="1" customHeight="1"/>
    <row r="500" s="39" customFormat="1" customHeight="1"/>
    <row r="501" s="39" customFormat="1" customHeight="1"/>
    <row r="502" s="39" customFormat="1" customHeight="1"/>
    <row r="503" s="39" customFormat="1" customHeight="1"/>
    <row r="504" s="39" customFormat="1" customHeight="1"/>
    <row r="505" s="39" customFormat="1" customHeight="1"/>
    <row r="506" s="39" customFormat="1" customHeight="1"/>
    <row r="507" s="39" customFormat="1" customHeight="1"/>
    <row r="508" s="39" customFormat="1" customHeight="1"/>
    <row r="509" s="39" customFormat="1" customHeight="1"/>
    <row r="510" s="39" customFormat="1" customHeight="1"/>
    <row r="511" s="39" customFormat="1" customHeight="1"/>
    <row r="512" s="39" customFormat="1" customHeight="1"/>
    <row r="513" s="39" customFormat="1" customHeight="1"/>
    <row r="514" s="39" customFormat="1" customHeight="1"/>
    <row r="515" s="39" customFormat="1" customHeight="1"/>
    <row r="516" s="39" customFormat="1" customHeight="1"/>
    <row r="517" s="39" customFormat="1" customHeight="1"/>
    <row r="518" s="39" customFormat="1" customHeight="1"/>
    <row r="519" s="39" customFormat="1" customHeight="1"/>
    <row r="520" s="39" customFormat="1" customHeight="1"/>
    <row r="521" s="39" customFormat="1" customHeight="1"/>
    <row r="522" s="39" customFormat="1" customHeight="1"/>
    <row r="523" s="39" customFormat="1" customHeight="1"/>
    <row r="524" s="39" customFormat="1" customHeight="1"/>
    <row r="525" s="39" customFormat="1" customHeight="1"/>
    <row r="526" s="39" customFormat="1" customHeight="1"/>
    <row r="527" s="39" customFormat="1" customHeight="1"/>
    <row r="528" s="39" customFormat="1" customHeight="1"/>
    <row r="529" s="39" customFormat="1" customHeight="1"/>
    <row r="530" s="39" customFormat="1" customHeight="1"/>
    <row r="531" s="39" customFormat="1" customHeight="1"/>
    <row r="532" s="39" customFormat="1" customHeight="1"/>
    <row r="533" s="39" customFormat="1" customHeight="1"/>
    <row r="534" s="39" customFormat="1" customHeight="1"/>
    <row r="535" s="39" customFormat="1" customHeight="1"/>
    <row r="536" s="39" customFormat="1" customHeight="1"/>
    <row r="537" s="39" customFormat="1" customHeight="1"/>
    <row r="538" s="39" customFormat="1" customHeight="1"/>
    <row r="539" s="39" customFormat="1" customHeight="1"/>
    <row r="540" s="39" customFormat="1" customHeight="1"/>
    <row r="541" s="39" customFormat="1" customHeight="1"/>
    <row r="542" s="39" customFormat="1" customHeight="1"/>
    <row r="543" s="39" customFormat="1" customHeight="1"/>
    <row r="544" s="39" customFormat="1" customHeight="1"/>
    <row r="545" s="39" customFormat="1" customHeight="1"/>
    <row r="546" s="39" customFormat="1" customHeight="1"/>
    <row r="547" s="39" customFormat="1" customHeight="1"/>
    <row r="548" s="39" customFormat="1" customHeight="1"/>
    <row r="549" s="39" customFormat="1" customHeight="1"/>
    <row r="550" s="39" customFormat="1" customHeight="1"/>
    <row r="551" s="39" customFormat="1" customHeight="1"/>
    <row r="552" s="39" customFormat="1" customHeight="1"/>
    <row r="553" s="39" customFormat="1" customHeight="1"/>
    <row r="554" s="39" customFormat="1" customHeight="1"/>
    <row r="555" s="39" customFormat="1" customHeight="1"/>
    <row r="556" s="39" customFormat="1" customHeight="1"/>
    <row r="557" s="39" customFormat="1" customHeight="1"/>
    <row r="558" s="39" customFormat="1" customHeight="1"/>
    <row r="559" s="39" customFormat="1" customHeight="1"/>
    <row r="560" s="39" customFormat="1" customHeight="1"/>
    <row r="561" s="39" customFormat="1" customHeight="1"/>
    <row r="562" s="39" customFormat="1" customHeight="1"/>
    <row r="563" s="39" customFormat="1" customHeight="1"/>
    <row r="564" s="39" customFormat="1" customHeight="1"/>
    <row r="565" s="39" customFormat="1" customHeight="1"/>
    <row r="566" s="39" customFormat="1" customHeight="1"/>
    <row r="567" s="39" customFormat="1" customHeight="1"/>
    <row r="568" s="39" customFormat="1" customHeight="1"/>
    <row r="569" s="39" customFormat="1" customHeight="1"/>
    <row r="570" s="39" customFormat="1" customHeight="1"/>
    <row r="571" s="39" customFormat="1" customHeight="1"/>
    <row r="572" s="39" customFormat="1" customHeight="1"/>
    <row r="573" s="39" customFormat="1" customHeight="1"/>
    <row r="574" s="39" customFormat="1" customHeight="1"/>
    <row r="575" s="39" customFormat="1" customHeight="1"/>
    <row r="576" s="39" customFormat="1" customHeight="1"/>
    <row r="577" s="39" customFormat="1" customHeight="1"/>
    <row r="578" s="39" customFormat="1" customHeight="1"/>
    <row r="579" s="39" customFormat="1" customHeight="1"/>
    <row r="580" s="39" customFormat="1" customHeight="1"/>
    <row r="581" s="39" customFormat="1" customHeight="1"/>
    <row r="582" s="39" customFormat="1" customHeight="1"/>
    <row r="583" s="39" customFormat="1" customHeight="1"/>
    <row r="584" s="39" customFormat="1" customHeight="1"/>
    <row r="585" s="39" customFormat="1" customHeight="1"/>
    <row r="586" s="39" customFormat="1" customHeight="1"/>
    <row r="587" s="39" customFormat="1" customHeight="1"/>
    <row r="588" s="39" customFormat="1" customHeight="1"/>
    <row r="589" s="39" customFormat="1" customHeight="1"/>
    <row r="590" s="39" customFormat="1" customHeight="1"/>
    <row r="591" s="39" customFormat="1" customHeight="1"/>
    <row r="592" s="39" customFormat="1" customHeight="1"/>
    <row r="593" s="39" customFormat="1" customHeight="1"/>
    <row r="594" s="39" customFormat="1" customHeight="1"/>
    <row r="595" s="39" customFormat="1" customHeight="1"/>
    <row r="596" s="39" customFormat="1" customHeight="1"/>
    <row r="597" s="39" customFormat="1" customHeight="1"/>
    <row r="598" s="39" customFormat="1" customHeight="1"/>
    <row r="599" s="39" customFormat="1" customHeight="1"/>
    <row r="600" s="39" customFormat="1" customHeight="1"/>
    <row r="601" s="39" customFormat="1" customHeight="1"/>
    <row r="602" s="39" customFormat="1" customHeight="1"/>
    <row r="603" s="39" customFormat="1" customHeight="1"/>
    <row r="604" s="39" customFormat="1" customHeight="1"/>
    <row r="605" s="39" customFormat="1" customHeight="1"/>
    <row r="606" s="39" customFormat="1" customHeight="1"/>
    <row r="607" s="39" customFormat="1" customHeight="1"/>
    <row r="608" s="39" customFormat="1" customHeight="1"/>
    <row r="609" s="39" customFormat="1" customHeight="1"/>
    <row r="610" s="39" customFormat="1" customHeight="1"/>
    <row r="611" s="39" customFormat="1" customHeight="1"/>
    <row r="612" s="39" customFormat="1" customHeight="1"/>
    <row r="613" s="39" customFormat="1" customHeight="1"/>
    <row r="614" s="39" customFormat="1" customHeight="1"/>
    <row r="615" s="39" customFormat="1" customHeight="1"/>
    <row r="616" s="39" customFormat="1" customHeight="1"/>
    <row r="617" s="39" customFormat="1" customHeight="1"/>
    <row r="618" s="39" customFormat="1" customHeight="1"/>
    <row r="619" s="39" customFormat="1" customHeight="1"/>
    <row r="620" s="39" customFormat="1" customHeight="1"/>
    <row r="621" s="39" customFormat="1" customHeight="1"/>
    <row r="622" s="39" customFormat="1" customHeight="1"/>
    <row r="623" s="39" customFormat="1" customHeight="1"/>
    <row r="624" s="39" customFormat="1" customHeight="1"/>
    <row r="625" s="39" customFormat="1" customHeight="1"/>
    <row r="626" s="39" customFormat="1" customHeight="1"/>
    <row r="627" s="39" customFormat="1" customHeight="1"/>
    <row r="628" s="39" customFormat="1" customHeight="1"/>
    <row r="629" s="39" customFormat="1" customHeight="1"/>
    <row r="630" s="39" customFormat="1" customHeight="1"/>
    <row r="631" s="39" customFormat="1" customHeight="1"/>
    <row r="632" s="39" customFormat="1" customHeight="1"/>
    <row r="633" s="39" customFormat="1" customHeight="1"/>
    <row r="634" s="39" customFormat="1" customHeight="1"/>
    <row r="635" s="39" customFormat="1" customHeight="1"/>
    <row r="636" s="39" customFormat="1" customHeight="1"/>
    <row r="637" s="39" customFormat="1" customHeight="1"/>
    <row r="638" s="39" customFormat="1" customHeight="1"/>
    <row r="639" s="39" customFormat="1" customHeight="1"/>
    <row r="640" s="39" customFormat="1" customHeight="1"/>
    <row r="641" s="39" customFormat="1" customHeight="1"/>
    <row r="642" s="39" customFormat="1" customHeight="1"/>
    <row r="643" s="39" customFormat="1" customHeight="1"/>
    <row r="644" s="39" customFormat="1" customHeight="1"/>
    <row r="645" s="39" customFormat="1" customHeight="1"/>
    <row r="646" s="39" customFormat="1" customHeight="1"/>
    <row r="647" s="39" customFormat="1" customHeight="1"/>
    <row r="648" s="39" customFormat="1" customHeight="1"/>
    <row r="649" s="39" customFormat="1" customHeight="1"/>
    <row r="650" s="39" customFormat="1" customHeight="1"/>
    <row r="651" s="39" customFormat="1" customHeight="1"/>
    <row r="652" s="39" customFormat="1" customHeight="1"/>
    <row r="653" s="39" customFormat="1" customHeight="1"/>
    <row r="654" s="39" customFormat="1" customHeight="1"/>
    <row r="655" s="39" customFormat="1" customHeight="1"/>
    <row r="656" s="39" customFormat="1" customHeight="1"/>
    <row r="657" s="39" customFormat="1" customHeight="1"/>
    <row r="658" s="39" customFormat="1" customHeight="1"/>
    <row r="659" s="39" customFormat="1" customHeight="1"/>
    <row r="660" s="39" customFormat="1" customHeight="1"/>
    <row r="661" s="39" customFormat="1" customHeight="1"/>
    <row r="662" s="39" customFormat="1" customHeight="1"/>
    <row r="663" s="39" customFormat="1" customHeight="1"/>
    <row r="664" s="39" customFormat="1" customHeight="1"/>
    <row r="665" s="39" customFormat="1" customHeight="1"/>
    <row r="666" s="39" customFormat="1" customHeight="1"/>
    <row r="667" s="39" customFormat="1" customHeight="1"/>
    <row r="668" s="39" customFormat="1" customHeight="1"/>
    <row r="669" s="39" customFormat="1" customHeight="1"/>
    <row r="670" s="39" customFormat="1" customHeight="1"/>
    <row r="671" s="39" customFormat="1" customHeight="1"/>
    <row r="672" s="39" customFormat="1" customHeight="1"/>
    <row r="673" s="39" customFormat="1" customHeight="1"/>
    <row r="674" s="39" customFormat="1" customHeight="1"/>
    <row r="675" s="39" customFormat="1" customHeight="1"/>
    <row r="676" s="39" customFormat="1" customHeight="1"/>
    <row r="677" s="39" customFormat="1" customHeight="1"/>
    <row r="678" s="39" customFormat="1" customHeight="1"/>
    <row r="679" s="39" customFormat="1" customHeight="1"/>
    <row r="680" s="39" customFormat="1" customHeight="1"/>
    <row r="681" s="39" customFormat="1" customHeight="1"/>
    <row r="682" s="39" customFormat="1" customHeight="1"/>
    <row r="683" s="39" customFormat="1" customHeight="1"/>
    <row r="684" s="39" customFormat="1" customHeight="1"/>
    <row r="685" s="39" customFormat="1" customHeight="1"/>
    <row r="686" s="39" customFormat="1" customHeight="1"/>
    <row r="687" s="39" customFormat="1" customHeight="1"/>
    <row r="688" s="39" customFormat="1" customHeight="1"/>
    <row r="689" s="39" customFormat="1" customHeight="1"/>
    <row r="690" s="39" customFormat="1" customHeight="1"/>
    <row r="691" s="39" customFormat="1" customHeight="1"/>
    <row r="692" s="39" customFormat="1" customHeight="1"/>
    <row r="693" s="39" customFormat="1" customHeight="1"/>
    <row r="694" s="39" customFormat="1" customHeight="1"/>
    <row r="695" s="39" customFormat="1" customHeight="1"/>
    <row r="696" s="39" customFormat="1" customHeight="1"/>
    <row r="697" s="39" customFormat="1" customHeight="1"/>
    <row r="698" s="39" customFormat="1" customHeight="1"/>
    <row r="699" s="39" customFormat="1" customHeight="1"/>
    <row r="700" s="39" customFormat="1" customHeight="1"/>
    <row r="701" s="39" customFormat="1" customHeight="1"/>
    <row r="702" s="39" customFormat="1" customHeight="1"/>
    <row r="703" s="39" customFormat="1" customHeight="1"/>
    <row r="704" s="39" customFormat="1" customHeight="1"/>
    <row r="705" s="39" customFormat="1" customHeight="1"/>
    <row r="706" s="39" customFormat="1" customHeight="1"/>
    <row r="707" s="39" customFormat="1" customHeight="1"/>
    <row r="708" s="39" customFormat="1" customHeight="1"/>
    <row r="709" s="39" customFormat="1" customHeight="1"/>
    <row r="710" s="39" customFormat="1" customHeight="1"/>
    <row r="711" s="39" customFormat="1" customHeight="1"/>
    <row r="712" s="39" customFormat="1" customHeight="1"/>
    <row r="713" s="39" customFormat="1" customHeight="1"/>
    <row r="714" s="39" customFormat="1" customHeight="1"/>
    <row r="715" s="39" customFormat="1" customHeight="1"/>
    <row r="716" s="39" customFormat="1" customHeight="1"/>
    <row r="717" s="39" customFormat="1" customHeight="1"/>
    <row r="718" s="39" customFormat="1" customHeight="1"/>
    <row r="719" s="39" customFormat="1" customHeight="1"/>
    <row r="720" s="39" customFormat="1" customHeight="1"/>
    <row r="721" s="39" customFormat="1" customHeight="1"/>
    <row r="722" s="39" customFormat="1" customHeight="1"/>
    <row r="723" s="39" customFormat="1" customHeight="1"/>
    <row r="724" s="39" customFormat="1" customHeight="1"/>
    <row r="725" s="39" customFormat="1" customHeight="1"/>
    <row r="726" s="39" customFormat="1" customHeight="1"/>
    <row r="727" s="39" customFormat="1" customHeight="1"/>
    <row r="728" s="39" customFormat="1" customHeight="1"/>
    <row r="729" s="39" customFormat="1" customHeight="1"/>
    <row r="730" s="39" customFormat="1" customHeight="1"/>
    <row r="731" s="39" customFormat="1" customHeight="1"/>
    <row r="732" s="39" customFormat="1" customHeight="1"/>
    <row r="733" s="39" customFormat="1" customHeight="1"/>
    <row r="734" s="39" customFormat="1" customHeight="1"/>
    <row r="735" s="39" customFormat="1" customHeight="1"/>
    <row r="736" s="39" customFormat="1" customHeight="1"/>
    <row r="737" s="39" customFormat="1" customHeight="1"/>
    <row r="738" s="39" customFormat="1" customHeight="1"/>
    <row r="739" s="39" customFormat="1" customHeight="1"/>
    <row r="740" s="39" customFormat="1" customHeight="1"/>
    <row r="741" s="39" customFormat="1" customHeight="1"/>
    <row r="742" s="39" customFormat="1" customHeight="1"/>
    <row r="743" s="39" customFormat="1" customHeight="1"/>
    <row r="744" s="39" customFormat="1" customHeight="1"/>
    <row r="745" s="39" customFormat="1" customHeight="1"/>
    <row r="746" s="39" customFormat="1" customHeight="1"/>
    <row r="747" s="39" customFormat="1" customHeight="1"/>
    <row r="748" s="39" customFormat="1" customHeight="1"/>
    <row r="749" s="39" customFormat="1" customHeight="1"/>
    <row r="750" s="39" customFormat="1" customHeight="1"/>
    <row r="751" s="39" customFormat="1" customHeight="1"/>
    <row r="752" s="39" customFormat="1" customHeight="1"/>
    <row r="753" s="39" customFormat="1" customHeight="1"/>
    <row r="754" s="39" customFormat="1" customHeight="1"/>
    <row r="755" s="39" customFormat="1" customHeight="1"/>
    <row r="756" s="39" customFormat="1" customHeight="1"/>
    <row r="757" s="39" customFormat="1" customHeight="1"/>
    <row r="758" s="39" customFormat="1" customHeight="1"/>
    <row r="759" s="39" customFormat="1" customHeight="1"/>
    <row r="760" s="39" customFormat="1" customHeight="1"/>
    <row r="761" s="39" customFormat="1" customHeight="1"/>
    <row r="762" s="39" customFormat="1" customHeight="1"/>
    <row r="763" s="39" customFormat="1" customHeight="1"/>
    <row r="764" s="39" customFormat="1" customHeight="1"/>
    <row r="765" s="39" customFormat="1" customHeight="1"/>
    <row r="766" s="39" customFormat="1" customHeight="1"/>
    <row r="767" s="39" customFormat="1" customHeight="1"/>
    <row r="768" s="39" customFormat="1" customHeight="1"/>
    <row r="769" s="39" customFormat="1" customHeight="1"/>
    <row r="770" s="39" customFormat="1" customHeight="1"/>
    <row r="771" s="39" customFormat="1" customHeight="1"/>
    <row r="772" s="39" customFormat="1" customHeight="1"/>
    <row r="773" s="39" customFormat="1" customHeight="1"/>
    <row r="774" s="39" customFormat="1" customHeight="1"/>
    <row r="775" s="39" customFormat="1" customHeight="1"/>
    <row r="776" s="39" customFormat="1" customHeight="1"/>
    <row r="777" s="39" customFormat="1" customHeight="1"/>
    <row r="778" s="39" customFormat="1" customHeight="1"/>
    <row r="779" s="39" customFormat="1" customHeight="1"/>
    <row r="780" s="39" customFormat="1" customHeight="1"/>
    <row r="781" s="39" customFormat="1" customHeight="1"/>
    <row r="782" s="39" customFormat="1" customHeight="1"/>
    <row r="783" s="39" customFormat="1" customHeight="1"/>
    <row r="784" s="39" customFormat="1" customHeight="1"/>
    <row r="785" s="39" customFormat="1" customHeight="1"/>
    <row r="786" s="39" customFormat="1" customHeight="1"/>
    <row r="787" s="39" customFormat="1" customHeight="1"/>
    <row r="788" s="39" customFormat="1" customHeight="1"/>
    <row r="789" s="39" customFormat="1" customHeight="1"/>
    <row r="790" s="39" customFormat="1" customHeight="1"/>
    <row r="791" s="39" customFormat="1" customHeight="1"/>
    <row r="792" s="39" customFormat="1" customHeight="1"/>
    <row r="793" s="39" customFormat="1" customHeight="1"/>
    <row r="794" s="39" customFormat="1" customHeight="1"/>
    <row r="795" s="39" customFormat="1" customHeight="1"/>
    <row r="796" s="39" customFormat="1" customHeight="1"/>
    <row r="797" s="39" customFormat="1" customHeight="1"/>
    <row r="798" s="39" customFormat="1" customHeight="1"/>
    <row r="799" s="39" customFormat="1" customHeight="1"/>
    <row r="800" s="39" customFormat="1" customHeight="1"/>
    <row r="801" s="39" customFormat="1" customHeight="1"/>
    <row r="802" s="39" customFormat="1" customHeight="1"/>
    <row r="803" s="39" customFormat="1" customHeight="1"/>
    <row r="804" s="39" customFormat="1" customHeight="1"/>
    <row r="805" s="39" customFormat="1" customHeight="1"/>
    <row r="806" s="39" customFormat="1" customHeight="1"/>
    <row r="807" s="39" customFormat="1" customHeight="1"/>
    <row r="808" s="39" customFormat="1" customHeight="1"/>
    <row r="809" s="39" customFormat="1" customHeight="1"/>
    <row r="810" s="39" customFormat="1" customHeight="1"/>
    <row r="811" s="39" customFormat="1" customHeight="1"/>
    <row r="812" s="39" customFormat="1" customHeight="1"/>
    <row r="813" s="39" customFormat="1" customHeight="1"/>
    <row r="814" s="39" customFormat="1" customHeight="1"/>
    <row r="815" s="39" customFormat="1" customHeight="1"/>
    <row r="816" s="39" customFormat="1" customHeight="1"/>
    <row r="817" s="39" customFormat="1" customHeight="1"/>
    <row r="818" s="39" customFormat="1" customHeight="1"/>
    <row r="819" s="39" customFormat="1" customHeight="1"/>
    <row r="820" s="39" customFormat="1" customHeight="1"/>
    <row r="821" s="39" customFormat="1" customHeight="1"/>
    <row r="822" s="39" customFormat="1" customHeight="1"/>
    <row r="823" s="39" customFormat="1" customHeight="1"/>
    <row r="824" s="39" customFormat="1" customHeight="1"/>
    <row r="825" s="39" customFormat="1" customHeight="1"/>
    <row r="826" s="39" customFormat="1" customHeight="1"/>
    <row r="827" s="39" customFormat="1" customHeight="1"/>
    <row r="828" s="39" customFormat="1" customHeight="1"/>
    <row r="829" s="39" customFormat="1" customHeight="1"/>
    <row r="830" s="39" customFormat="1" customHeight="1"/>
    <row r="831" s="39" customFormat="1" customHeight="1"/>
    <row r="832" s="39" customFormat="1" customHeight="1"/>
    <row r="833" s="39" customFormat="1" customHeight="1"/>
    <row r="834" s="39" customFormat="1" customHeight="1"/>
    <row r="835" s="39" customFormat="1" customHeight="1"/>
    <row r="836" s="39" customFormat="1" customHeight="1"/>
    <row r="837" s="39" customFormat="1" customHeight="1"/>
    <row r="838" s="39" customFormat="1" customHeight="1"/>
    <row r="839" s="39" customFormat="1" customHeight="1"/>
    <row r="840" s="39" customFormat="1" customHeight="1"/>
    <row r="841" s="39" customFormat="1" customHeight="1"/>
    <row r="842" s="39" customFormat="1" customHeight="1"/>
    <row r="843" s="39" customFormat="1" customHeight="1"/>
    <row r="844" s="39" customFormat="1" customHeight="1"/>
    <row r="845" s="39" customFormat="1" customHeight="1"/>
    <row r="846" s="39" customFormat="1" customHeight="1"/>
    <row r="847" s="39" customFormat="1" customHeight="1"/>
    <row r="848" s="39" customFormat="1" customHeight="1"/>
    <row r="849" s="39" customFormat="1" customHeight="1"/>
    <row r="850" s="39" customFormat="1" customHeight="1"/>
    <row r="851" s="39" customFormat="1" customHeight="1"/>
    <row r="852" s="39" customFormat="1" customHeight="1"/>
    <row r="853" s="39" customFormat="1" customHeight="1"/>
    <row r="854" s="39" customFormat="1" customHeight="1"/>
    <row r="855" s="39" customFormat="1" customHeight="1"/>
    <row r="856" s="39" customFormat="1" customHeight="1"/>
    <row r="857" s="39" customFormat="1" customHeight="1"/>
    <row r="858" s="39" customFormat="1" customHeight="1"/>
    <row r="859" s="39" customFormat="1" customHeight="1"/>
    <row r="860" s="39" customFormat="1" customHeight="1"/>
    <row r="861" s="39" customFormat="1" customHeight="1"/>
    <row r="862" s="39" customFormat="1" customHeight="1"/>
    <row r="863" s="39" customFormat="1" customHeight="1"/>
    <row r="864" s="39" customFormat="1" customHeight="1"/>
    <row r="865" s="39" customFormat="1" customHeight="1"/>
    <row r="866" s="39" customFormat="1" customHeight="1"/>
    <row r="867" s="39" customFormat="1" customHeight="1"/>
    <row r="868" s="39" customFormat="1" customHeight="1"/>
    <row r="869" s="39" customFormat="1" customHeight="1"/>
    <row r="870" s="39" customFormat="1" customHeight="1"/>
    <row r="871" s="39" customFormat="1" customHeight="1"/>
    <row r="872" s="39" customFormat="1" customHeight="1"/>
    <row r="873" s="39" customFormat="1" customHeight="1"/>
    <row r="874" s="39" customFormat="1" customHeight="1"/>
    <row r="875" s="39" customFormat="1" customHeight="1"/>
    <row r="876" s="39" customFormat="1" customHeight="1"/>
    <row r="877" s="39" customFormat="1" customHeight="1"/>
    <row r="878" s="39" customFormat="1" customHeight="1"/>
    <row r="879" s="39" customFormat="1" customHeight="1"/>
    <row r="880" s="39" customFormat="1" customHeight="1"/>
    <row r="881" s="39" customFormat="1" customHeight="1"/>
    <row r="882" s="39" customFormat="1" customHeight="1"/>
    <row r="883" s="39" customFormat="1" customHeight="1"/>
    <row r="884" s="39" customFormat="1" customHeight="1"/>
    <row r="885" s="39" customFormat="1" customHeight="1"/>
    <row r="886" s="39" customFormat="1" customHeight="1"/>
    <row r="887" s="39" customFormat="1" customHeight="1"/>
    <row r="888" s="39" customFormat="1" customHeight="1"/>
    <row r="889" s="39" customFormat="1" customHeight="1"/>
    <row r="890" s="39" customFormat="1" customHeight="1"/>
    <row r="891" s="39" customFormat="1" customHeight="1"/>
    <row r="892" s="39" customFormat="1" customHeight="1"/>
    <row r="893" s="39" customFormat="1" customHeight="1"/>
    <row r="894" s="39" customFormat="1" customHeight="1"/>
    <row r="895" s="39" customFormat="1" customHeight="1"/>
    <row r="896" s="39" customFormat="1" customHeight="1"/>
    <row r="897" s="39" customFormat="1" customHeight="1"/>
    <row r="898" s="39" customFormat="1" customHeight="1"/>
    <row r="899" s="39" customFormat="1" customHeight="1"/>
    <row r="900" s="39" customFormat="1" customHeight="1"/>
    <row r="901" s="39" customFormat="1" customHeight="1"/>
    <row r="902" s="39" customFormat="1" customHeight="1"/>
    <row r="903" s="39" customFormat="1" customHeight="1"/>
    <row r="904" s="39" customFormat="1" customHeight="1"/>
    <row r="905" s="39" customFormat="1" customHeight="1"/>
    <row r="906" s="39" customFormat="1" customHeight="1"/>
    <row r="907" s="39" customFormat="1" customHeight="1"/>
    <row r="908" s="39" customFormat="1" customHeight="1"/>
    <row r="909" s="39" customFormat="1" customHeight="1"/>
    <row r="910" s="39" customFormat="1" customHeight="1"/>
    <row r="911" s="39" customFormat="1" customHeight="1"/>
    <row r="912" s="39" customFormat="1" customHeight="1"/>
    <row r="913" s="39" customFormat="1" customHeight="1"/>
    <row r="914" s="39" customFormat="1" customHeight="1"/>
    <row r="915" s="39" customFormat="1" customHeight="1"/>
    <row r="916" s="39" customFormat="1" customHeight="1"/>
    <row r="917" s="39" customFormat="1" customHeight="1"/>
    <row r="918" s="39" customFormat="1" customHeight="1"/>
    <row r="919" s="39" customFormat="1" customHeight="1"/>
    <row r="920" s="39" customFormat="1" customHeight="1"/>
    <row r="921" s="39" customFormat="1" customHeight="1"/>
    <row r="922" s="39" customFormat="1" customHeight="1"/>
    <row r="923" s="39" customFormat="1" customHeight="1"/>
    <row r="924" s="39" customFormat="1" customHeight="1"/>
    <row r="925" s="39" customFormat="1" customHeight="1"/>
    <row r="926" s="39" customFormat="1" customHeight="1"/>
    <row r="927" s="39" customFormat="1" customHeight="1"/>
    <row r="928" s="39" customFormat="1" customHeight="1"/>
    <row r="929" s="39" customFormat="1" customHeight="1"/>
    <row r="930" s="39" customFormat="1" customHeight="1"/>
    <row r="931" s="39" customFormat="1" customHeight="1"/>
    <row r="932" s="39" customFormat="1" customHeight="1"/>
    <row r="933" s="39" customFormat="1" customHeight="1"/>
    <row r="934" s="39" customFormat="1" customHeight="1"/>
    <row r="935" s="39" customFormat="1" customHeight="1"/>
    <row r="936" s="39" customFormat="1" customHeight="1"/>
    <row r="937" s="39" customFormat="1" customHeight="1"/>
    <row r="938" s="39" customFormat="1" customHeight="1"/>
    <row r="939" s="39" customFormat="1" customHeight="1"/>
    <row r="940" s="39" customFormat="1" customHeight="1"/>
    <row r="941" s="39" customFormat="1" customHeight="1"/>
    <row r="942" s="39" customFormat="1" customHeight="1"/>
    <row r="943" s="39" customFormat="1" customHeight="1"/>
    <row r="944" s="39" customFormat="1" customHeight="1"/>
    <row r="945" s="39" customFormat="1" customHeight="1"/>
    <row r="946" s="39" customFormat="1" customHeight="1"/>
    <row r="947" s="39" customFormat="1" customHeight="1"/>
    <row r="948" s="39" customFormat="1" customHeight="1"/>
    <row r="949" s="39" customFormat="1" customHeight="1"/>
    <row r="950" s="39" customFormat="1" customHeight="1"/>
    <row r="951" s="39" customFormat="1" customHeight="1"/>
    <row r="952" s="39" customFormat="1" customHeight="1"/>
    <row r="953" s="39" customFormat="1" customHeight="1"/>
    <row r="954" s="39" customFormat="1" customHeight="1"/>
    <row r="955" s="39" customFormat="1" customHeight="1"/>
    <row r="956" s="39" customFormat="1" customHeight="1"/>
    <row r="957" s="39" customFormat="1" customHeight="1"/>
    <row r="958" s="39" customFormat="1" customHeight="1"/>
    <row r="959" s="39" customFormat="1" customHeight="1"/>
    <row r="960" s="39" customFormat="1" customHeight="1"/>
    <row r="961" s="39" customFormat="1" customHeight="1"/>
    <row r="962" s="39" customFormat="1" customHeight="1"/>
    <row r="963" s="39" customFormat="1" customHeight="1"/>
    <row r="964" s="39" customFormat="1" customHeight="1"/>
    <row r="965" s="39" customFormat="1" customHeight="1"/>
    <row r="966" s="39" customFormat="1" customHeight="1"/>
    <row r="967" s="39" customFormat="1" customHeight="1"/>
    <row r="968" s="39" customFormat="1" customHeight="1"/>
    <row r="969" s="39" customFormat="1" customHeight="1"/>
    <row r="970" s="39" customFormat="1" customHeight="1"/>
    <row r="971" s="39" customFormat="1" customHeight="1"/>
    <row r="972" s="39" customFormat="1" customHeight="1"/>
    <row r="973" s="39" customFormat="1" customHeight="1"/>
    <row r="974" s="39" customFormat="1" customHeight="1"/>
    <row r="975" s="39" customFormat="1" customHeight="1"/>
    <row r="976" s="39" customFormat="1" customHeight="1"/>
    <row r="977" s="39" customFormat="1" customHeight="1"/>
    <row r="978" s="39" customFormat="1" customHeight="1"/>
    <row r="979" s="39" customFormat="1" customHeight="1"/>
    <row r="980" s="39" customFormat="1" customHeight="1"/>
    <row r="981" s="39" customFormat="1" customHeight="1"/>
    <row r="982" s="39" customFormat="1" customHeight="1"/>
    <row r="983" s="39" customFormat="1" customHeight="1"/>
    <row r="984" s="39" customFormat="1" customHeight="1"/>
    <row r="985" s="39" customFormat="1" customHeight="1"/>
    <row r="986" s="39" customFormat="1" customHeight="1"/>
    <row r="987" s="39" customFormat="1" customHeight="1"/>
    <row r="988" s="39" customFormat="1" customHeight="1"/>
    <row r="989" s="39" customFormat="1" customHeight="1"/>
    <row r="990" s="39" customFormat="1" customHeight="1"/>
    <row r="991" s="39" customFormat="1" customHeight="1"/>
    <row r="992" s="39" customFormat="1" customHeight="1"/>
    <row r="993" s="39" customFormat="1" customHeight="1"/>
    <row r="994" s="39" customFormat="1" customHeight="1"/>
    <row r="995" s="39" customFormat="1" customHeight="1"/>
    <row r="996" s="39" customFormat="1" customHeight="1"/>
    <row r="997" s="39" customFormat="1" customHeight="1"/>
    <row r="998" s="39" customFormat="1" customHeight="1"/>
    <row r="999" s="39" customFormat="1" customHeight="1"/>
    <row r="1000" s="39" customFormat="1" customHeight="1"/>
    <row r="1001" s="39" customFormat="1" customHeight="1"/>
    <row r="1002" s="39" customFormat="1" customHeight="1"/>
    <row r="1003" s="39" customFormat="1" customHeight="1"/>
    <row r="1004" s="39" customFormat="1" customHeight="1"/>
    <row r="1005" s="39" customFormat="1" customHeight="1"/>
    <row r="1006" s="39" customFormat="1" customHeight="1"/>
  </sheetData>
  <mergeCells count="1">
    <mergeCell ref="A2:B2"/>
  </mergeCells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98"/>
  <sheetViews>
    <sheetView zoomScaleSheetLayoutView="60" workbookViewId="0">
      <selection activeCell="A1" sqref="$A1:$XFD1048576"/>
    </sheetView>
  </sheetViews>
  <sheetFormatPr defaultColWidth="8.75206611570248" defaultRowHeight="21" customHeight="1" outlineLevelCol="1"/>
  <cols>
    <col min="1" max="1" width="37.7520661157025" style="40" customWidth="1"/>
    <col min="2" max="2" width="26.6280991735537" style="40" customWidth="1"/>
    <col min="3" max="32" width="9" style="40"/>
    <col min="33" max="16384" width="8.75206611570248" style="40"/>
  </cols>
  <sheetData>
    <row r="1" s="35" customFormat="1" ht="20.45" customHeight="1" spans="1:2">
      <c r="A1" s="41" t="s">
        <v>2676</v>
      </c>
      <c r="B1" s="42"/>
    </row>
    <row r="2" s="36" customFormat="1" ht="26" spans="1:2">
      <c r="A2" s="43" t="s">
        <v>2677</v>
      </c>
      <c r="B2" s="43"/>
    </row>
    <row r="3" s="37" customFormat="1" customHeight="1" spans="1:2">
      <c r="A3" s="44"/>
      <c r="B3" s="45" t="s">
        <v>2</v>
      </c>
    </row>
    <row r="4" s="38" customFormat="1" ht="29.25" customHeight="1" spans="1:2">
      <c r="A4" s="46" t="s">
        <v>2632</v>
      </c>
      <c r="B4" s="46" t="s">
        <v>5</v>
      </c>
    </row>
    <row r="5" s="37" customFormat="1" ht="29.25" customHeight="1" spans="1:2">
      <c r="A5" s="47" t="s">
        <v>2634</v>
      </c>
      <c r="B5" s="48"/>
    </row>
    <row r="6" s="37" customFormat="1" ht="29.25" customHeight="1" spans="1:2">
      <c r="A6" s="49" t="s">
        <v>2636</v>
      </c>
      <c r="B6" s="50"/>
    </row>
    <row r="7" s="37" customFormat="1" ht="29.25" customHeight="1" spans="1:2">
      <c r="A7" s="49" t="s">
        <v>2638</v>
      </c>
      <c r="B7" s="50"/>
    </row>
    <row r="8" s="37" customFormat="1" ht="29.25" customHeight="1" spans="1:2">
      <c r="A8" s="49" t="s">
        <v>2640</v>
      </c>
      <c r="B8" s="50"/>
    </row>
    <row r="9" s="37" customFormat="1" ht="29.25" customHeight="1" spans="1:2">
      <c r="A9" s="49" t="s">
        <v>2642</v>
      </c>
      <c r="B9" s="50"/>
    </row>
    <row r="10" s="37" customFormat="1" ht="29.25" customHeight="1" spans="1:2">
      <c r="A10" s="49" t="s">
        <v>2644</v>
      </c>
      <c r="B10" s="50"/>
    </row>
    <row r="11" s="37" customFormat="1" ht="29.25" customHeight="1" spans="1:2">
      <c r="A11" s="49" t="s">
        <v>2646</v>
      </c>
      <c r="B11" s="50">
        <f>B18</f>
        <v>0</v>
      </c>
    </row>
    <row r="12" s="37" customFormat="1" ht="29.25" customHeight="1" spans="1:2">
      <c r="A12" s="49" t="s">
        <v>2648</v>
      </c>
      <c r="B12" s="50"/>
    </row>
    <row r="13" s="37" customFormat="1" ht="29.25" customHeight="1" spans="1:2">
      <c r="A13" s="49" t="s">
        <v>2650</v>
      </c>
      <c r="B13" s="50"/>
    </row>
    <row r="14" s="37" customFormat="1" ht="29.25" customHeight="1" spans="1:2">
      <c r="A14" s="49" t="s">
        <v>2652</v>
      </c>
      <c r="B14" s="50"/>
    </row>
    <row r="15" s="37" customFormat="1" ht="29.25" customHeight="1" spans="1:2">
      <c r="A15" s="49" t="s">
        <v>2654</v>
      </c>
      <c r="B15" s="50"/>
    </row>
    <row r="16" s="37" customFormat="1" ht="29.25" customHeight="1" spans="1:2">
      <c r="A16" s="49" t="s">
        <v>2656</v>
      </c>
      <c r="B16" s="50"/>
    </row>
    <row r="17" s="37" customFormat="1" ht="29.25" customHeight="1" spans="1:2">
      <c r="A17" s="49" t="s">
        <v>2658</v>
      </c>
      <c r="B17" s="50"/>
    </row>
    <row r="18" s="37" customFormat="1" ht="29.25" customHeight="1" spans="1:2">
      <c r="A18" s="49" t="s">
        <v>2660</v>
      </c>
      <c r="B18" s="50">
        <v>0</v>
      </c>
    </row>
    <row r="19" s="37" customFormat="1" ht="29.25" customHeight="1" spans="1:2">
      <c r="A19" s="49" t="s">
        <v>2662</v>
      </c>
      <c r="B19" s="50"/>
    </row>
    <row r="20" s="37" customFormat="1" ht="29.25" customHeight="1" spans="1:2">
      <c r="A20" s="49" t="s">
        <v>2662</v>
      </c>
      <c r="B20" s="50"/>
    </row>
    <row r="21" s="37" customFormat="1" ht="29.25" customHeight="1" spans="1:2">
      <c r="A21" s="49" t="s">
        <v>2671</v>
      </c>
      <c r="B21" s="50">
        <f>B11</f>
        <v>0</v>
      </c>
    </row>
    <row r="22" s="37" customFormat="1" ht="29.25" customHeight="1" spans="1:2">
      <c r="A22" s="49" t="s">
        <v>20</v>
      </c>
      <c r="B22" s="50"/>
    </row>
    <row r="23" s="37" customFormat="1" ht="29.25" customHeight="1" spans="1:2">
      <c r="A23" s="50" t="s">
        <v>22</v>
      </c>
      <c r="B23" s="50">
        <f>B21+B22</f>
        <v>0</v>
      </c>
    </row>
    <row r="24" s="37" customFormat="1" customHeight="1"/>
    <row r="25" s="37" customFormat="1" customHeight="1"/>
    <row r="26" s="37" customFormat="1" customHeight="1"/>
    <row r="27" s="37" customFormat="1" customHeight="1"/>
    <row r="28" s="37" customFormat="1" customHeight="1"/>
    <row r="29" s="37" customFormat="1" customHeight="1"/>
    <row r="30" s="37" customFormat="1" customHeight="1"/>
    <row r="31" s="37" customFormat="1" customHeight="1"/>
    <row r="32" s="37" customFormat="1" customHeight="1"/>
    <row r="33" s="37" customFormat="1" customHeight="1"/>
    <row r="34" s="37" customFormat="1" customHeight="1"/>
    <row r="35" s="37" customFormat="1" customHeight="1"/>
    <row r="36" s="37" customFormat="1" customHeight="1"/>
    <row r="37" s="37" customFormat="1" customHeight="1"/>
    <row r="38" s="37" customFormat="1" customHeight="1"/>
    <row r="39" s="37" customFormat="1" customHeight="1"/>
    <row r="40" s="37" customFormat="1" customHeight="1"/>
    <row r="41" s="37" customFormat="1" customHeight="1"/>
    <row r="42" s="37" customFormat="1" customHeight="1"/>
    <row r="43" s="37" customFormat="1" customHeight="1"/>
    <row r="44" s="37" customFormat="1" customHeight="1"/>
    <row r="45" s="37" customFormat="1" customHeight="1"/>
    <row r="46" s="37" customFormat="1" customHeight="1"/>
    <row r="47" s="37" customFormat="1" customHeight="1"/>
    <row r="48" s="37" customFormat="1" customHeight="1"/>
    <row r="49" s="37" customFormat="1" customHeight="1"/>
    <row r="50" s="37" customFormat="1" customHeight="1"/>
    <row r="51" s="37" customFormat="1" customHeight="1"/>
    <row r="52" s="37" customFormat="1" customHeight="1"/>
    <row r="53" s="37" customFormat="1" customHeight="1"/>
    <row r="54" s="37" customFormat="1" customHeight="1"/>
    <row r="55" s="37" customFormat="1" customHeight="1"/>
    <row r="56" s="37" customFormat="1" customHeight="1"/>
    <row r="57" s="37" customFormat="1" customHeight="1"/>
    <row r="58" s="37" customFormat="1" customHeight="1"/>
    <row r="59" s="37" customFormat="1" customHeight="1"/>
    <row r="60" s="37" customFormat="1" customHeight="1"/>
    <row r="61" s="37" customFormat="1" customHeight="1"/>
    <row r="62" s="37" customFormat="1" customHeight="1"/>
    <row r="63" s="37" customFormat="1" customHeight="1"/>
    <row r="64" s="37" customFormat="1" customHeight="1"/>
    <row r="65" s="37" customFormat="1" customHeight="1"/>
    <row r="66" s="37" customFormat="1" customHeight="1"/>
    <row r="67" s="37" customFormat="1" customHeight="1"/>
    <row r="68" s="37" customFormat="1" customHeight="1"/>
    <row r="69" s="37" customFormat="1" customHeight="1"/>
    <row r="70" s="37" customFormat="1" customHeight="1"/>
    <row r="71" s="37" customFormat="1" customHeight="1"/>
    <row r="72" s="37" customFormat="1" customHeight="1"/>
    <row r="73" s="37" customFormat="1" customHeight="1"/>
    <row r="74" s="37" customFormat="1" customHeight="1"/>
    <row r="75" s="37" customFormat="1" customHeight="1"/>
    <row r="76" s="37" customFormat="1" customHeight="1"/>
    <row r="77" s="37" customFormat="1" customHeight="1"/>
    <row r="78" s="37" customFormat="1" customHeight="1"/>
    <row r="79" s="37" customFormat="1" customHeight="1"/>
    <row r="80" s="37" customFormat="1" customHeight="1"/>
    <row r="81" s="37" customFormat="1" customHeight="1"/>
    <row r="82" s="37" customFormat="1" customHeight="1"/>
    <row r="83" s="37" customFormat="1" customHeight="1"/>
    <row r="84" s="37" customFormat="1" customHeight="1"/>
    <row r="85" s="37" customFormat="1" customHeight="1"/>
    <row r="86" s="37" customFormat="1" customHeight="1"/>
    <row r="87" s="37" customFormat="1" customHeight="1"/>
    <row r="88" s="37" customFormat="1" customHeight="1"/>
    <row r="89" s="37" customFormat="1" customHeight="1"/>
    <row r="90" s="37" customFormat="1" customHeight="1"/>
    <row r="91" s="37" customFormat="1" customHeight="1"/>
    <row r="92" s="37" customFormat="1" customHeight="1"/>
    <row r="93" s="37" customFormat="1" customHeight="1"/>
    <row r="94" s="37" customFormat="1" customHeight="1"/>
    <row r="95" s="37" customFormat="1" customHeight="1"/>
    <row r="96" s="37" customFormat="1" customHeight="1"/>
    <row r="97" s="37" customFormat="1" customHeight="1"/>
    <row r="98" s="37" customFormat="1" customHeight="1"/>
    <row r="99" s="37" customFormat="1" customHeight="1"/>
    <row r="100" s="37" customFormat="1" customHeight="1"/>
    <row r="101" s="37" customFormat="1" customHeight="1"/>
    <row r="102" s="37" customFormat="1" customHeight="1"/>
    <row r="103" s="37" customFormat="1" customHeight="1"/>
    <row r="104" s="37" customFormat="1" customHeight="1"/>
    <row r="105" s="37" customFormat="1" customHeight="1"/>
    <row r="106" s="37" customFormat="1" customHeight="1"/>
    <row r="107" s="37" customFormat="1" customHeight="1"/>
    <row r="108" s="37" customFormat="1" customHeight="1"/>
    <row r="109" s="37" customFormat="1" customHeight="1"/>
    <row r="110" s="37" customFormat="1" customHeight="1"/>
    <row r="111" s="37" customFormat="1" customHeight="1"/>
    <row r="112" s="37" customFormat="1" customHeight="1"/>
    <row r="113" s="37" customFormat="1" customHeight="1"/>
    <row r="114" s="37" customFormat="1" customHeight="1"/>
    <row r="115" s="37" customFormat="1" customHeight="1"/>
    <row r="116" s="37" customFormat="1" customHeight="1"/>
    <row r="117" s="37" customFormat="1" customHeight="1"/>
    <row r="118" s="37" customFormat="1" customHeight="1"/>
    <row r="119" s="37" customFormat="1" customHeight="1"/>
    <row r="120" s="37" customFormat="1" customHeight="1"/>
    <row r="121" s="37" customFormat="1" customHeight="1"/>
    <row r="122" s="37" customFormat="1" customHeight="1"/>
    <row r="123" s="37" customFormat="1" customHeight="1"/>
    <row r="124" s="37" customFormat="1" customHeight="1"/>
    <row r="125" s="37" customFormat="1" customHeight="1"/>
    <row r="126" s="37" customFormat="1" customHeight="1"/>
    <row r="127" s="37" customFormat="1" customHeight="1"/>
    <row r="128" s="37" customFormat="1" customHeight="1"/>
    <row r="129" s="37" customFormat="1" customHeight="1"/>
    <row r="130" s="37" customFormat="1" customHeight="1"/>
    <row r="131" s="37" customFormat="1" customHeight="1"/>
    <row r="132" s="37" customFormat="1" customHeight="1"/>
    <row r="133" s="37" customFormat="1" customHeight="1"/>
    <row r="134" s="37" customFormat="1" customHeight="1"/>
    <row r="135" s="37" customFormat="1" customHeight="1"/>
    <row r="136" s="37" customFormat="1" customHeight="1"/>
    <row r="137" s="37" customFormat="1" customHeight="1"/>
    <row r="138" s="37" customFormat="1" customHeight="1"/>
    <row r="139" s="37" customFormat="1" customHeight="1"/>
    <row r="140" s="37" customFormat="1" customHeight="1"/>
    <row r="141" s="37" customFormat="1" customHeight="1"/>
    <row r="142" s="37" customFormat="1" customHeight="1"/>
    <row r="143" s="37" customFormat="1" customHeight="1"/>
    <row r="144" s="37" customFormat="1" customHeight="1"/>
    <row r="145" s="37" customFormat="1" customHeight="1"/>
    <row r="146" s="37" customFormat="1" customHeight="1"/>
    <row r="147" s="37" customFormat="1" customHeight="1"/>
    <row r="148" s="37" customFormat="1" customHeight="1"/>
    <row r="149" s="37" customFormat="1" customHeight="1"/>
    <row r="150" s="37" customFormat="1" customHeight="1"/>
    <row r="151" s="37" customFormat="1" customHeight="1"/>
    <row r="152" s="37" customFormat="1" customHeight="1"/>
    <row r="153" s="37" customFormat="1" customHeight="1"/>
    <row r="154" s="37" customFormat="1" customHeight="1"/>
    <row r="155" s="37" customFormat="1" customHeight="1"/>
    <row r="156" s="37" customFormat="1" customHeight="1"/>
    <row r="157" s="37" customFormat="1" customHeight="1"/>
    <row r="158" s="37" customFormat="1" customHeight="1"/>
    <row r="159" s="37" customFormat="1" customHeight="1"/>
    <row r="160" s="37" customFormat="1" customHeight="1"/>
    <row r="161" s="37" customFormat="1" customHeight="1"/>
    <row r="162" s="37" customFormat="1" customHeight="1"/>
    <row r="163" s="37" customFormat="1" customHeight="1"/>
    <row r="164" s="37" customFormat="1" customHeight="1"/>
    <row r="165" s="37" customFormat="1" customHeight="1"/>
    <row r="166" s="39" customFormat="1" customHeight="1"/>
    <row r="167" s="39" customFormat="1" customHeight="1"/>
    <row r="168" s="39" customFormat="1" customHeight="1"/>
    <row r="169" s="39" customFormat="1" customHeight="1"/>
    <row r="170" s="39" customFormat="1" customHeight="1"/>
    <row r="171" s="39" customFormat="1" customHeight="1"/>
    <row r="172" s="39" customFormat="1" customHeight="1"/>
    <row r="173" s="39" customFormat="1" customHeight="1"/>
    <row r="174" s="39" customFormat="1" customHeight="1"/>
    <row r="175" s="39" customFormat="1" customHeight="1"/>
    <row r="176" s="39" customFormat="1" customHeight="1"/>
    <row r="177" s="39" customFormat="1" customHeight="1"/>
    <row r="178" s="39" customFormat="1" customHeight="1"/>
    <row r="179" s="39" customFormat="1" customHeight="1"/>
    <row r="180" s="39" customFormat="1" customHeight="1"/>
    <row r="181" s="39" customFormat="1" customHeight="1"/>
    <row r="182" s="39" customFormat="1" customHeight="1"/>
    <row r="183" s="39" customFormat="1" customHeight="1"/>
    <row r="184" s="39" customFormat="1" customHeight="1"/>
    <row r="185" s="39" customFormat="1" customHeight="1"/>
    <row r="186" s="39" customFormat="1" customHeight="1"/>
    <row r="187" s="39" customFormat="1" customHeight="1"/>
    <row r="188" s="39" customFormat="1" customHeight="1"/>
    <row r="189" s="39" customFormat="1" customHeight="1"/>
    <row r="190" s="39" customFormat="1" customHeight="1"/>
    <row r="191" s="39" customFormat="1" customHeight="1"/>
    <row r="192" s="39" customFormat="1" customHeight="1"/>
    <row r="193" s="39" customFormat="1" customHeight="1"/>
    <row r="194" s="39" customFormat="1" customHeight="1"/>
    <row r="195" s="39" customFormat="1" customHeight="1"/>
    <row r="196" s="39" customFormat="1" customHeight="1"/>
    <row r="197" s="39" customFormat="1" customHeight="1"/>
    <row r="198" s="39" customFormat="1" customHeight="1"/>
    <row r="199" s="39" customFormat="1" customHeight="1"/>
    <row r="200" s="39" customFormat="1" customHeight="1"/>
    <row r="201" s="39" customFormat="1" customHeight="1"/>
    <row r="202" s="39" customFormat="1" customHeight="1"/>
    <row r="203" s="39" customFormat="1" customHeight="1"/>
    <row r="204" s="39" customFormat="1" customHeight="1"/>
    <row r="205" s="39" customFormat="1" customHeight="1"/>
    <row r="206" s="39" customFormat="1" customHeight="1"/>
    <row r="207" s="39" customFormat="1" customHeight="1"/>
    <row r="208" s="39" customFormat="1" customHeight="1"/>
    <row r="209" s="39" customFormat="1" customHeight="1"/>
    <row r="210" s="39" customFormat="1" customHeight="1"/>
    <row r="211" s="39" customFormat="1" customHeight="1"/>
    <row r="212" s="39" customFormat="1" customHeight="1"/>
    <row r="213" s="39" customFormat="1" customHeight="1"/>
    <row r="214" s="39" customFormat="1" customHeight="1"/>
    <row r="215" s="39" customFormat="1" customHeight="1"/>
    <row r="216" s="39" customFormat="1" customHeight="1"/>
    <row r="217" s="39" customFormat="1" customHeight="1"/>
    <row r="218" s="39" customFormat="1" customHeight="1"/>
    <row r="219" s="39" customFormat="1" customHeight="1"/>
    <row r="220" s="39" customFormat="1" customHeight="1"/>
    <row r="221" s="39" customFormat="1" customHeight="1"/>
    <row r="222" s="39" customFormat="1" customHeight="1"/>
    <row r="223" s="39" customFormat="1" customHeight="1"/>
    <row r="224" s="39" customFormat="1" customHeight="1"/>
    <row r="225" s="39" customFormat="1" customHeight="1"/>
    <row r="226" s="39" customFormat="1" customHeight="1"/>
    <row r="227" s="39" customFormat="1" customHeight="1"/>
    <row r="228" s="39" customFormat="1" customHeight="1"/>
    <row r="229" s="39" customFormat="1" customHeight="1"/>
    <row r="230" s="39" customFormat="1" customHeight="1"/>
    <row r="231" s="39" customFormat="1" customHeight="1"/>
    <row r="232" s="39" customFormat="1" customHeight="1"/>
    <row r="233" s="39" customFormat="1" customHeight="1"/>
    <row r="234" s="39" customFormat="1" customHeight="1"/>
    <row r="235" s="39" customFormat="1" customHeight="1"/>
    <row r="236" s="39" customFormat="1" customHeight="1"/>
    <row r="237" s="39" customFormat="1" customHeight="1"/>
    <row r="238" s="39" customFormat="1" customHeight="1"/>
    <row r="239" s="39" customFormat="1" customHeight="1"/>
    <row r="240" s="39" customFormat="1" customHeight="1"/>
    <row r="241" s="39" customFormat="1" customHeight="1"/>
    <row r="242" s="39" customFormat="1" customHeight="1"/>
    <row r="243" s="39" customFormat="1" customHeight="1"/>
    <row r="244" s="39" customFormat="1" customHeight="1"/>
    <row r="245" s="39" customFormat="1" customHeight="1"/>
    <row r="246" s="39" customFormat="1" customHeight="1"/>
    <row r="247" s="39" customFormat="1" customHeight="1"/>
    <row r="248" s="39" customFormat="1" customHeight="1"/>
    <row r="249" s="39" customFormat="1" customHeight="1"/>
    <row r="250" s="39" customFormat="1" customHeight="1"/>
    <row r="251" s="39" customFormat="1" customHeight="1"/>
    <row r="252" s="39" customFormat="1" customHeight="1"/>
    <row r="253" s="39" customFormat="1" customHeight="1"/>
    <row r="254" s="39" customFormat="1" customHeight="1"/>
    <row r="255" s="39" customFormat="1" customHeight="1"/>
    <row r="256" s="39" customFormat="1" customHeight="1"/>
    <row r="257" s="39" customFormat="1" customHeight="1"/>
    <row r="258" s="39" customFormat="1" customHeight="1"/>
    <row r="259" s="39" customFormat="1" customHeight="1"/>
    <row r="260" s="39" customFormat="1" customHeight="1"/>
    <row r="261" s="39" customFormat="1" customHeight="1"/>
    <row r="262" s="39" customFormat="1" customHeight="1"/>
    <row r="263" s="39" customFormat="1" customHeight="1"/>
    <row r="264" s="39" customFormat="1" customHeight="1"/>
    <row r="265" s="39" customFormat="1" customHeight="1"/>
    <row r="266" s="39" customFormat="1" customHeight="1"/>
    <row r="267" s="39" customFormat="1" customHeight="1"/>
    <row r="268" s="39" customFormat="1" customHeight="1"/>
    <row r="269" s="39" customFormat="1" customHeight="1"/>
    <row r="270" s="39" customFormat="1" customHeight="1"/>
    <row r="271" s="39" customFormat="1" customHeight="1"/>
    <row r="272" s="39" customFormat="1" customHeight="1"/>
    <row r="273" s="39" customFormat="1" customHeight="1"/>
    <row r="274" s="39" customFormat="1" customHeight="1"/>
    <row r="275" s="39" customFormat="1" customHeight="1"/>
    <row r="276" s="39" customFormat="1" customHeight="1"/>
    <row r="277" s="39" customFormat="1" customHeight="1"/>
    <row r="278" s="39" customFormat="1" customHeight="1"/>
    <row r="279" s="39" customFormat="1" customHeight="1"/>
    <row r="280" s="39" customFormat="1" customHeight="1"/>
    <row r="281" s="39" customFormat="1" customHeight="1"/>
    <row r="282" s="39" customFormat="1" customHeight="1"/>
    <row r="283" s="39" customFormat="1" customHeight="1"/>
    <row r="284" s="39" customFormat="1" customHeight="1"/>
    <row r="285" s="39" customFormat="1" customHeight="1"/>
    <row r="286" s="39" customFormat="1" customHeight="1"/>
    <row r="287" s="39" customFormat="1" customHeight="1"/>
    <row r="288" s="39" customFormat="1" customHeight="1"/>
    <row r="289" s="39" customFormat="1" customHeight="1"/>
    <row r="290" s="39" customFormat="1" customHeight="1"/>
    <row r="291" s="39" customFormat="1" customHeight="1"/>
    <row r="292" s="39" customFormat="1" customHeight="1"/>
    <row r="293" s="39" customFormat="1" customHeight="1"/>
    <row r="294" s="39" customFormat="1" customHeight="1"/>
    <row r="295" s="39" customFormat="1" customHeight="1"/>
    <row r="296" s="39" customFormat="1" customHeight="1"/>
    <row r="297" s="39" customFormat="1" customHeight="1"/>
    <row r="298" s="39" customFormat="1" customHeight="1"/>
    <row r="299" s="39" customFormat="1" customHeight="1"/>
    <row r="300" s="39" customFormat="1" customHeight="1"/>
    <row r="301" s="39" customFormat="1" customHeight="1"/>
    <row r="302" s="39" customFormat="1" customHeight="1"/>
    <row r="303" s="39" customFormat="1" customHeight="1"/>
    <row r="304" s="39" customFormat="1" customHeight="1"/>
    <row r="305" s="39" customFormat="1" customHeight="1"/>
    <row r="306" s="39" customFormat="1" customHeight="1"/>
    <row r="307" s="39" customFormat="1" customHeight="1"/>
    <row r="308" s="39" customFormat="1" customHeight="1"/>
    <row r="309" s="39" customFormat="1" customHeight="1"/>
    <row r="310" s="39" customFormat="1" customHeight="1"/>
    <row r="311" s="39" customFormat="1" customHeight="1"/>
    <row r="312" s="39" customFormat="1" customHeight="1"/>
    <row r="313" s="39" customFormat="1" customHeight="1"/>
    <row r="314" s="39" customFormat="1" customHeight="1"/>
    <row r="315" s="39" customFormat="1" customHeight="1"/>
    <row r="316" s="39" customFormat="1" customHeight="1"/>
    <row r="317" s="39" customFormat="1" customHeight="1"/>
    <row r="318" s="39" customFormat="1" customHeight="1"/>
    <row r="319" s="39" customFormat="1" customHeight="1"/>
    <row r="320" s="39" customFormat="1" customHeight="1"/>
    <row r="321" s="39" customFormat="1" customHeight="1"/>
    <row r="322" s="39" customFormat="1" customHeight="1"/>
    <row r="323" s="39" customFormat="1" customHeight="1"/>
    <row r="324" s="39" customFormat="1" customHeight="1"/>
    <row r="325" s="39" customFormat="1" customHeight="1"/>
    <row r="326" s="39" customFormat="1" customHeight="1"/>
    <row r="327" s="39" customFormat="1" customHeight="1"/>
    <row r="328" s="39" customFormat="1" customHeight="1"/>
    <row r="329" s="39" customFormat="1" customHeight="1"/>
    <row r="330" s="39" customFormat="1" customHeight="1"/>
    <row r="331" s="39" customFormat="1" customHeight="1"/>
    <row r="332" s="39" customFormat="1" customHeight="1"/>
    <row r="333" s="39" customFormat="1" customHeight="1"/>
    <row r="334" s="39" customFormat="1" customHeight="1"/>
    <row r="335" s="39" customFormat="1" customHeight="1"/>
    <row r="336" s="39" customFormat="1" customHeight="1"/>
    <row r="337" s="39" customFormat="1" customHeight="1"/>
    <row r="338" s="39" customFormat="1" customHeight="1"/>
    <row r="339" s="39" customFormat="1" customHeight="1"/>
    <row r="340" s="39" customFormat="1" customHeight="1"/>
    <row r="341" s="39" customFormat="1" customHeight="1"/>
    <row r="342" s="39" customFormat="1" customHeight="1"/>
    <row r="343" s="39" customFormat="1" customHeight="1"/>
    <row r="344" s="39" customFormat="1" customHeight="1"/>
    <row r="345" s="39" customFormat="1" customHeight="1"/>
    <row r="346" s="39" customFormat="1" customHeight="1"/>
    <row r="347" s="39" customFormat="1" customHeight="1"/>
    <row r="348" s="39" customFormat="1" customHeight="1"/>
    <row r="349" s="39" customFormat="1" customHeight="1"/>
    <row r="350" s="39" customFormat="1" customHeight="1"/>
    <row r="351" s="39" customFormat="1" customHeight="1"/>
    <row r="352" s="39" customFormat="1" customHeight="1"/>
    <row r="353" s="39" customFormat="1" customHeight="1"/>
    <row r="354" s="39" customFormat="1" customHeight="1"/>
    <row r="355" s="39" customFormat="1" customHeight="1"/>
    <row r="356" s="39" customFormat="1" customHeight="1"/>
    <row r="357" s="39" customFormat="1" customHeight="1"/>
    <row r="358" s="39" customFormat="1" customHeight="1"/>
    <row r="359" s="39" customFormat="1" customHeight="1"/>
    <row r="360" s="39" customFormat="1" customHeight="1"/>
    <row r="361" s="39" customFormat="1" customHeight="1"/>
    <row r="362" s="39" customFormat="1" customHeight="1"/>
    <row r="363" s="39" customFormat="1" customHeight="1"/>
    <row r="364" s="39" customFormat="1" customHeight="1"/>
    <row r="365" s="39" customFormat="1" customHeight="1"/>
    <row r="366" s="39" customFormat="1" customHeight="1"/>
    <row r="367" s="39" customFormat="1" customHeight="1"/>
    <row r="368" s="39" customFormat="1" customHeight="1"/>
    <row r="369" s="39" customFormat="1" customHeight="1"/>
    <row r="370" s="39" customFormat="1" customHeight="1"/>
    <row r="371" s="39" customFormat="1" customHeight="1"/>
    <row r="372" s="39" customFormat="1" customHeight="1"/>
    <row r="373" s="39" customFormat="1" customHeight="1"/>
    <row r="374" s="39" customFormat="1" customHeight="1"/>
    <row r="375" s="39" customFormat="1" customHeight="1"/>
    <row r="376" s="39" customFormat="1" customHeight="1"/>
    <row r="377" s="39" customFormat="1" customHeight="1"/>
    <row r="378" s="39" customFormat="1" customHeight="1"/>
    <row r="379" s="39" customFormat="1" customHeight="1"/>
    <row r="380" s="39" customFormat="1" customHeight="1"/>
    <row r="381" s="39" customFormat="1" customHeight="1"/>
    <row r="382" s="39" customFormat="1" customHeight="1"/>
    <row r="383" s="39" customFormat="1" customHeight="1"/>
    <row r="384" s="39" customFormat="1" customHeight="1"/>
    <row r="385" s="39" customFormat="1" customHeight="1"/>
    <row r="386" s="39" customFormat="1" customHeight="1"/>
    <row r="387" s="39" customFormat="1" customHeight="1"/>
    <row r="388" s="39" customFormat="1" customHeight="1"/>
    <row r="389" s="39" customFormat="1" customHeight="1"/>
    <row r="390" s="39" customFormat="1" customHeight="1"/>
    <row r="391" s="39" customFormat="1" customHeight="1"/>
    <row r="392" s="39" customFormat="1" customHeight="1"/>
    <row r="393" s="39" customFormat="1" customHeight="1"/>
    <row r="394" s="39" customFormat="1" customHeight="1"/>
    <row r="395" s="39" customFormat="1" customHeight="1"/>
    <row r="396" s="39" customFormat="1" customHeight="1"/>
    <row r="397" s="39" customFormat="1" customHeight="1"/>
    <row r="398" s="39" customFormat="1" customHeight="1"/>
    <row r="399" s="39" customFormat="1" customHeight="1"/>
    <row r="400" s="39" customFormat="1" customHeight="1"/>
    <row r="401" s="39" customFormat="1" customHeight="1"/>
    <row r="402" s="39" customFormat="1" customHeight="1"/>
    <row r="403" s="39" customFormat="1" customHeight="1"/>
    <row r="404" s="39" customFormat="1" customHeight="1"/>
    <row r="405" s="39" customFormat="1" customHeight="1"/>
    <row r="406" s="39" customFormat="1" customHeight="1"/>
    <row r="407" s="39" customFormat="1" customHeight="1"/>
    <row r="408" s="39" customFormat="1" customHeight="1"/>
    <row r="409" s="39" customFormat="1" customHeight="1"/>
    <row r="410" s="39" customFormat="1" customHeight="1"/>
    <row r="411" s="39" customFormat="1" customHeight="1"/>
    <row r="412" s="39" customFormat="1" customHeight="1"/>
    <row r="413" s="39" customFormat="1" customHeight="1"/>
    <row r="414" s="39" customFormat="1" customHeight="1"/>
    <row r="415" s="39" customFormat="1" customHeight="1"/>
    <row r="416" s="39" customFormat="1" customHeight="1"/>
    <row r="417" s="39" customFormat="1" customHeight="1"/>
    <row r="418" s="39" customFormat="1" customHeight="1"/>
    <row r="419" s="39" customFormat="1" customHeight="1"/>
    <row r="420" s="39" customFormat="1" customHeight="1"/>
    <row r="421" s="39" customFormat="1" customHeight="1"/>
    <row r="422" s="39" customFormat="1" customHeight="1"/>
    <row r="423" s="39" customFormat="1" customHeight="1"/>
    <row r="424" s="39" customFormat="1" customHeight="1"/>
    <row r="425" s="39" customFormat="1" customHeight="1"/>
    <row r="426" s="39" customFormat="1" customHeight="1"/>
    <row r="427" s="39" customFormat="1" customHeight="1"/>
    <row r="428" s="39" customFormat="1" customHeight="1"/>
    <row r="429" s="39" customFormat="1" customHeight="1"/>
    <row r="430" s="39" customFormat="1" customHeight="1"/>
    <row r="431" s="39" customFormat="1" customHeight="1"/>
    <row r="432" s="39" customFormat="1" customHeight="1"/>
    <row r="433" s="39" customFormat="1" customHeight="1"/>
    <row r="434" s="39" customFormat="1" customHeight="1"/>
    <row r="435" s="39" customFormat="1" customHeight="1"/>
    <row r="436" s="39" customFormat="1" customHeight="1"/>
    <row r="437" s="39" customFormat="1" customHeight="1"/>
    <row r="438" s="39" customFormat="1" customHeight="1"/>
    <row r="439" s="39" customFormat="1" customHeight="1"/>
    <row r="440" s="39" customFormat="1" customHeight="1"/>
    <row r="441" s="39" customFormat="1" customHeight="1"/>
    <row r="442" s="39" customFormat="1" customHeight="1"/>
    <row r="443" s="39" customFormat="1" customHeight="1"/>
    <row r="444" s="39" customFormat="1" customHeight="1"/>
    <row r="445" s="39" customFormat="1" customHeight="1"/>
    <row r="446" s="39" customFormat="1" customHeight="1"/>
    <row r="447" s="39" customFormat="1" customHeight="1"/>
    <row r="448" s="39" customFormat="1" customHeight="1"/>
    <row r="449" s="39" customFormat="1" customHeight="1"/>
    <row r="450" s="39" customFormat="1" customHeight="1"/>
    <row r="451" s="39" customFormat="1" customHeight="1"/>
    <row r="452" s="39" customFormat="1" customHeight="1"/>
    <row r="453" s="39" customFormat="1" customHeight="1"/>
    <row r="454" s="39" customFormat="1" customHeight="1"/>
    <row r="455" s="39" customFormat="1" customHeight="1"/>
    <row r="456" s="39" customFormat="1" customHeight="1"/>
    <row r="457" s="39" customFormat="1" customHeight="1"/>
    <row r="458" s="39" customFormat="1" customHeight="1"/>
    <row r="459" s="39" customFormat="1" customHeight="1"/>
    <row r="460" s="39" customFormat="1" customHeight="1"/>
    <row r="461" s="39" customFormat="1" customHeight="1"/>
    <row r="462" s="39" customFormat="1" customHeight="1"/>
    <row r="463" s="39" customFormat="1" customHeight="1"/>
    <row r="464" s="39" customFormat="1" customHeight="1"/>
    <row r="465" s="39" customFormat="1" customHeight="1"/>
    <row r="466" s="39" customFormat="1" customHeight="1"/>
    <row r="467" s="39" customFormat="1" customHeight="1"/>
    <row r="468" s="39" customFormat="1" customHeight="1"/>
    <row r="469" s="39" customFormat="1" customHeight="1"/>
    <row r="470" s="39" customFormat="1" customHeight="1"/>
    <row r="471" s="39" customFormat="1" customHeight="1"/>
    <row r="472" s="39" customFormat="1" customHeight="1"/>
    <row r="473" s="39" customFormat="1" customHeight="1"/>
    <row r="474" s="39" customFormat="1" customHeight="1"/>
    <row r="475" s="39" customFormat="1" customHeight="1"/>
    <row r="476" s="39" customFormat="1" customHeight="1"/>
    <row r="477" s="39" customFormat="1" customHeight="1"/>
    <row r="478" s="39" customFormat="1" customHeight="1"/>
    <row r="479" s="39" customFormat="1" customHeight="1"/>
    <row r="480" s="39" customFormat="1" customHeight="1"/>
    <row r="481" s="39" customFormat="1" customHeight="1"/>
    <row r="482" s="39" customFormat="1" customHeight="1"/>
    <row r="483" s="39" customFormat="1" customHeight="1"/>
    <row r="484" s="39" customFormat="1" customHeight="1"/>
    <row r="485" s="39" customFormat="1" customHeight="1"/>
    <row r="486" s="39" customFormat="1" customHeight="1"/>
    <row r="487" s="39" customFormat="1" customHeight="1"/>
    <row r="488" s="39" customFormat="1" customHeight="1"/>
    <row r="489" s="39" customFormat="1" customHeight="1"/>
    <row r="490" s="39" customFormat="1" customHeight="1"/>
    <row r="491" s="39" customFormat="1" customHeight="1"/>
    <row r="492" s="39" customFormat="1" customHeight="1"/>
    <row r="493" s="39" customFormat="1" customHeight="1"/>
    <row r="494" s="39" customFormat="1" customHeight="1"/>
    <row r="495" s="39" customFormat="1" customHeight="1"/>
    <row r="496" s="39" customFormat="1" customHeight="1"/>
    <row r="497" s="39" customFormat="1" customHeight="1"/>
    <row r="498" s="39" customFormat="1" customHeight="1"/>
    <row r="499" s="39" customFormat="1" customHeight="1"/>
    <row r="500" s="39" customFormat="1" customHeight="1"/>
    <row r="501" s="39" customFormat="1" customHeight="1"/>
    <row r="502" s="39" customFormat="1" customHeight="1"/>
    <row r="503" s="39" customFormat="1" customHeight="1"/>
    <row r="504" s="39" customFormat="1" customHeight="1"/>
    <row r="505" s="39" customFormat="1" customHeight="1"/>
    <row r="506" s="39" customFormat="1" customHeight="1"/>
    <row r="507" s="39" customFormat="1" customHeight="1"/>
    <row r="508" s="39" customFormat="1" customHeight="1"/>
    <row r="509" s="39" customFormat="1" customHeight="1"/>
    <row r="510" s="39" customFormat="1" customHeight="1"/>
    <row r="511" s="39" customFormat="1" customHeight="1"/>
    <row r="512" s="39" customFormat="1" customHeight="1"/>
    <row r="513" s="39" customFormat="1" customHeight="1"/>
    <row r="514" s="39" customFormat="1" customHeight="1"/>
    <row r="515" s="39" customFormat="1" customHeight="1"/>
    <row r="516" s="39" customFormat="1" customHeight="1"/>
    <row r="517" s="39" customFormat="1" customHeight="1"/>
    <row r="518" s="39" customFormat="1" customHeight="1"/>
    <row r="519" s="39" customFormat="1" customHeight="1"/>
    <row r="520" s="39" customFormat="1" customHeight="1"/>
    <row r="521" s="39" customFormat="1" customHeight="1"/>
    <row r="522" s="39" customFormat="1" customHeight="1"/>
    <row r="523" s="39" customFormat="1" customHeight="1"/>
    <row r="524" s="39" customFormat="1" customHeight="1"/>
    <row r="525" s="39" customFormat="1" customHeight="1"/>
    <row r="526" s="39" customFormat="1" customHeight="1"/>
    <row r="527" s="39" customFormat="1" customHeight="1"/>
    <row r="528" s="39" customFormat="1" customHeight="1"/>
    <row r="529" s="39" customFormat="1" customHeight="1"/>
    <row r="530" s="39" customFormat="1" customHeight="1"/>
    <row r="531" s="39" customFormat="1" customHeight="1"/>
    <row r="532" s="39" customFormat="1" customHeight="1"/>
    <row r="533" s="39" customFormat="1" customHeight="1"/>
    <row r="534" s="39" customFormat="1" customHeight="1"/>
    <row r="535" s="39" customFormat="1" customHeight="1"/>
    <row r="536" s="39" customFormat="1" customHeight="1"/>
    <row r="537" s="39" customFormat="1" customHeight="1"/>
    <row r="538" s="39" customFormat="1" customHeight="1"/>
    <row r="539" s="39" customFormat="1" customHeight="1"/>
    <row r="540" s="39" customFormat="1" customHeight="1"/>
    <row r="541" s="39" customFormat="1" customHeight="1"/>
    <row r="542" s="39" customFormat="1" customHeight="1"/>
    <row r="543" s="39" customFormat="1" customHeight="1"/>
    <row r="544" s="39" customFormat="1" customHeight="1"/>
    <row r="545" s="39" customFormat="1" customHeight="1"/>
    <row r="546" s="39" customFormat="1" customHeight="1"/>
    <row r="547" s="39" customFormat="1" customHeight="1"/>
    <row r="548" s="39" customFormat="1" customHeight="1"/>
    <row r="549" s="39" customFormat="1" customHeight="1"/>
    <row r="550" s="39" customFormat="1" customHeight="1"/>
    <row r="551" s="39" customFormat="1" customHeight="1"/>
    <row r="552" s="39" customFormat="1" customHeight="1"/>
    <row r="553" s="39" customFormat="1" customHeight="1"/>
    <row r="554" s="39" customFormat="1" customHeight="1"/>
    <row r="555" s="39" customFormat="1" customHeight="1"/>
    <row r="556" s="39" customFormat="1" customHeight="1"/>
    <row r="557" s="39" customFormat="1" customHeight="1"/>
    <row r="558" s="39" customFormat="1" customHeight="1"/>
    <row r="559" s="39" customFormat="1" customHeight="1"/>
    <row r="560" s="39" customFormat="1" customHeight="1"/>
    <row r="561" s="39" customFormat="1" customHeight="1"/>
    <row r="562" s="39" customFormat="1" customHeight="1"/>
    <row r="563" s="39" customFormat="1" customHeight="1"/>
    <row r="564" s="39" customFormat="1" customHeight="1"/>
    <row r="565" s="39" customFormat="1" customHeight="1"/>
    <row r="566" s="39" customFormat="1" customHeight="1"/>
    <row r="567" s="39" customFormat="1" customHeight="1"/>
    <row r="568" s="39" customFormat="1" customHeight="1"/>
    <row r="569" s="39" customFormat="1" customHeight="1"/>
    <row r="570" s="39" customFormat="1" customHeight="1"/>
    <row r="571" s="39" customFormat="1" customHeight="1"/>
    <row r="572" s="39" customFormat="1" customHeight="1"/>
    <row r="573" s="39" customFormat="1" customHeight="1"/>
    <row r="574" s="39" customFormat="1" customHeight="1"/>
    <row r="575" s="39" customFormat="1" customHeight="1"/>
    <row r="576" s="39" customFormat="1" customHeight="1"/>
    <row r="577" s="39" customFormat="1" customHeight="1"/>
    <row r="578" s="39" customFormat="1" customHeight="1"/>
    <row r="579" s="39" customFormat="1" customHeight="1"/>
    <row r="580" s="39" customFormat="1" customHeight="1"/>
    <row r="581" s="39" customFormat="1" customHeight="1"/>
    <row r="582" s="39" customFormat="1" customHeight="1"/>
    <row r="583" s="39" customFormat="1" customHeight="1"/>
    <row r="584" s="39" customFormat="1" customHeight="1"/>
    <row r="585" s="39" customFormat="1" customHeight="1"/>
    <row r="586" s="39" customFormat="1" customHeight="1"/>
    <row r="587" s="39" customFormat="1" customHeight="1"/>
    <row r="588" s="39" customFormat="1" customHeight="1"/>
    <row r="589" s="39" customFormat="1" customHeight="1"/>
    <row r="590" s="39" customFormat="1" customHeight="1"/>
    <row r="591" s="39" customFormat="1" customHeight="1"/>
    <row r="592" s="39" customFormat="1" customHeight="1"/>
    <row r="593" s="39" customFormat="1" customHeight="1"/>
    <row r="594" s="39" customFormat="1" customHeight="1"/>
    <row r="595" s="39" customFormat="1" customHeight="1"/>
    <row r="596" s="39" customFormat="1" customHeight="1"/>
    <row r="597" s="39" customFormat="1" customHeight="1"/>
    <row r="598" s="39" customFormat="1" customHeight="1"/>
    <row r="599" s="39" customFormat="1" customHeight="1"/>
    <row r="600" s="39" customFormat="1" customHeight="1"/>
    <row r="601" s="39" customFormat="1" customHeight="1"/>
    <row r="602" s="39" customFormat="1" customHeight="1"/>
    <row r="603" s="39" customFormat="1" customHeight="1"/>
    <row r="604" s="39" customFormat="1" customHeight="1"/>
    <row r="605" s="39" customFormat="1" customHeight="1"/>
    <row r="606" s="39" customFormat="1" customHeight="1"/>
    <row r="607" s="39" customFormat="1" customHeight="1"/>
    <row r="608" s="39" customFormat="1" customHeight="1"/>
    <row r="609" s="39" customFormat="1" customHeight="1"/>
    <row r="610" s="39" customFormat="1" customHeight="1"/>
    <row r="611" s="39" customFormat="1" customHeight="1"/>
    <row r="612" s="39" customFormat="1" customHeight="1"/>
    <row r="613" s="39" customFormat="1" customHeight="1"/>
    <row r="614" s="39" customFormat="1" customHeight="1"/>
    <row r="615" s="39" customFormat="1" customHeight="1"/>
    <row r="616" s="39" customFormat="1" customHeight="1"/>
    <row r="617" s="39" customFormat="1" customHeight="1"/>
    <row r="618" s="39" customFormat="1" customHeight="1"/>
    <row r="619" s="39" customFormat="1" customHeight="1"/>
    <row r="620" s="39" customFormat="1" customHeight="1"/>
    <row r="621" s="39" customFormat="1" customHeight="1"/>
    <row r="622" s="39" customFormat="1" customHeight="1"/>
    <row r="623" s="39" customFormat="1" customHeight="1"/>
    <row r="624" s="39" customFormat="1" customHeight="1"/>
    <row r="625" s="39" customFormat="1" customHeight="1"/>
    <row r="626" s="39" customFormat="1" customHeight="1"/>
    <row r="627" s="39" customFormat="1" customHeight="1"/>
    <row r="628" s="39" customFormat="1" customHeight="1"/>
    <row r="629" s="39" customFormat="1" customHeight="1"/>
    <row r="630" s="39" customFormat="1" customHeight="1"/>
    <row r="631" s="39" customFormat="1" customHeight="1"/>
    <row r="632" s="39" customFormat="1" customHeight="1"/>
    <row r="633" s="39" customFormat="1" customHeight="1"/>
    <row r="634" s="39" customFormat="1" customHeight="1"/>
    <row r="635" s="39" customFormat="1" customHeight="1"/>
    <row r="636" s="39" customFormat="1" customHeight="1"/>
    <row r="637" s="39" customFormat="1" customHeight="1"/>
    <row r="638" s="39" customFormat="1" customHeight="1"/>
    <row r="639" s="39" customFormat="1" customHeight="1"/>
    <row r="640" s="39" customFormat="1" customHeight="1"/>
    <row r="641" s="39" customFormat="1" customHeight="1"/>
    <row r="642" s="39" customFormat="1" customHeight="1"/>
    <row r="643" s="39" customFormat="1" customHeight="1"/>
    <row r="644" s="39" customFormat="1" customHeight="1"/>
    <row r="645" s="39" customFormat="1" customHeight="1"/>
    <row r="646" s="39" customFormat="1" customHeight="1"/>
    <row r="647" s="39" customFormat="1" customHeight="1"/>
    <row r="648" s="39" customFormat="1" customHeight="1"/>
    <row r="649" s="39" customFormat="1" customHeight="1"/>
    <row r="650" s="39" customFormat="1" customHeight="1"/>
    <row r="651" s="39" customFormat="1" customHeight="1"/>
    <row r="652" s="39" customFormat="1" customHeight="1"/>
    <row r="653" s="39" customFormat="1" customHeight="1"/>
    <row r="654" s="39" customFormat="1" customHeight="1"/>
    <row r="655" s="39" customFormat="1" customHeight="1"/>
    <row r="656" s="39" customFormat="1" customHeight="1"/>
    <row r="657" s="39" customFormat="1" customHeight="1"/>
    <row r="658" s="39" customFormat="1" customHeight="1"/>
    <row r="659" s="39" customFormat="1" customHeight="1"/>
    <row r="660" s="39" customFormat="1" customHeight="1"/>
    <row r="661" s="39" customFormat="1" customHeight="1"/>
    <row r="662" s="39" customFormat="1" customHeight="1"/>
    <row r="663" s="39" customFormat="1" customHeight="1"/>
    <row r="664" s="39" customFormat="1" customHeight="1"/>
    <row r="665" s="39" customFormat="1" customHeight="1"/>
    <row r="666" s="39" customFormat="1" customHeight="1"/>
    <row r="667" s="39" customFormat="1" customHeight="1"/>
    <row r="668" s="39" customFormat="1" customHeight="1"/>
    <row r="669" s="39" customFormat="1" customHeight="1"/>
    <row r="670" s="39" customFormat="1" customHeight="1"/>
    <row r="671" s="39" customFormat="1" customHeight="1"/>
    <row r="672" s="39" customFormat="1" customHeight="1"/>
    <row r="673" s="39" customFormat="1" customHeight="1"/>
    <row r="674" s="39" customFormat="1" customHeight="1"/>
    <row r="675" s="39" customFormat="1" customHeight="1"/>
    <row r="676" s="39" customFormat="1" customHeight="1"/>
    <row r="677" s="39" customFormat="1" customHeight="1"/>
    <row r="678" s="39" customFormat="1" customHeight="1"/>
    <row r="679" s="39" customFormat="1" customHeight="1"/>
    <row r="680" s="39" customFormat="1" customHeight="1"/>
    <row r="681" s="39" customFormat="1" customHeight="1"/>
    <row r="682" s="39" customFormat="1" customHeight="1"/>
    <row r="683" s="39" customFormat="1" customHeight="1"/>
    <row r="684" s="39" customFormat="1" customHeight="1"/>
    <row r="685" s="39" customFormat="1" customHeight="1"/>
    <row r="686" s="39" customFormat="1" customHeight="1"/>
    <row r="687" s="39" customFormat="1" customHeight="1"/>
    <row r="688" s="39" customFormat="1" customHeight="1"/>
    <row r="689" s="39" customFormat="1" customHeight="1"/>
    <row r="690" s="39" customFormat="1" customHeight="1"/>
    <row r="691" s="39" customFormat="1" customHeight="1"/>
    <row r="692" s="39" customFormat="1" customHeight="1"/>
    <row r="693" s="39" customFormat="1" customHeight="1"/>
    <row r="694" s="39" customFormat="1" customHeight="1"/>
    <row r="695" s="39" customFormat="1" customHeight="1"/>
    <row r="696" s="39" customFormat="1" customHeight="1"/>
    <row r="697" s="39" customFormat="1" customHeight="1"/>
    <row r="698" s="39" customFormat="1" customHeight="1"/>
    <row r="699" s="39" customFormat="1" customHeight="1"/>
    <row r="700" s="39" customFormat="1" customHeight="1"/>
    <row r="701" s="39" customFormat="1" customHeight="1"/>
    <row r="702" s="39" customFormat="1" customHeight="1"/>
    <row r="703" s="39" customFormat="1" customHeight="1"/>
    <row r="704" s="39" customFormat="1" customHeight="1"/>
    <row r="705" s="39" customFormat="1" customHeight="1"/>
    <row r="706" s="39" customFormat="1" customHeight="1"/>
    <row r="707" s="39" customFormat="1" customHeight="1"/>
    <row r="708" s="39" customFormat="1" customHeight="1"/>
    <row r="709" s="39" customFormat="1" customHeight="1"/>
    <row r="710" s="39" customFormat="1" customHeight="1"/>
    <row r="711" s="39" customFormat="1" customHeight="1"/>
    <row r="712" s="39" customFormat="1" customHeight="1"/>
    <row r="713" s="39" customFormat="1" customHeight="1"/>
    <row r="714" s="39" customFormat="1" customHeight="1"/>
    <row r="715" s="39" customFormat="1" customHeight="1"/>
    <row r="716" s="39" customFormat="1" customHeight="1"/>
    <row r="717" s="39" customFormat="1" customHeight="1"/>
    <row r="718" s="39" customFormat="1" customHeight="1"/>
    <row r="719" s="39" customFormat="1" customHeight="1"/>
    <row r="720" s="39" customFormat="1" customHeight="1"/>
    <row r="721" s="39" customFormat="1" customHeight="1"/>
    <row r="722" s="39" customFormat="1" customHeight="1"/>
    <row r="723" s="39" customFormat="1" customHeight="1"/>
    <row r="724" s="39" customFormat="1" customHeight="1"/>
    <row r="725" s="39" customFormat="1" customHeight="1"/>
    <row r="726" s="39" customFormat="1" customHeight="1"/>
    <row r="727" s="39" customFormat="1" customHeight="1"/>
    <row r="728" s="39" customFormat="1" customHeight="1"/>
    <row r="729" s="39" customFormat="1" customHeight="1"/>
    <row r="730" s="39" customFormat="1" customHeight="1"/>
    <row r="731" s="39" customFormat="1" customHeight="1"/>
    <row r="732" s="39" customFormat="1" customHeight="1"/>
    <row r="733" s="39" customFormat="1" customHeight="1"/>
    <row r="734" s="39" customFormat="1" customHeight="1"/>
    <row r="735" s="39" customFormat="1" customHeight="1"/>
    <row r="736" s="39" customFormat="1" customHeight="1"/>
    <row r="737" s="39" customFormat="1" customHeight="1"/>
    <row r="738" s="39" customFormat="1" customHeight="1"/>
    <row r="739" s="39" customFormat="1" customHeight="1"/>
    <row r="740" s="39" customFormat="1" customHeight="1"/>
    <row r="741" s="39" customFormat="1" customHeight="1"/>
    <row r="742" s="39" customFormat="1" customHeight="1"/>
    <row r="743" s="39" customFormat="1" customHeight="1"/>
    <row r="744" s="39" customFormat="1" customHeight="1"/>
    <row r="745" s="39" customFormat="1" customHeight="1"/>
    <row r="746" s="39" customFormat="1" customHeight="1"/>
    <row r="747" s="39" customFormat="1" customHeight="1"/>
    <row r="748" s="39" customFormat="1" customHeight="1"/>
    <row r="749" s="39" customFormat="1" customHeight="1"/>
    <row r="750" s="39" customFormat="1" customHeight="1"/>
    <row r="751" s="39" customFormat="1" customHeight="1"/>
    <row r="752" s="39" customFormat="1" customHeight="1"/>
    <row r="753" s="39" customFormat="1" customHeight="1"/>
    <row r="754" s="39" customFormat="1" customHeight="1"/>
    <row r="755" s="39" customFormat="1" customHeight="1"/>
    <row r="756" s="39" customFormat="1" customHeight="1"/>
    <row r="757" s="39" customFormat="1" customHeight="1"/>
    <row r="758" s="39" customFormat="1" customHeight="1"/>
    <row r="759" s="39" customFormat="1" customHeight="1"/>
    <row r="760" s="39" customFormat="1" customHeight="1"/>
    <row r="761" s="39" customFormat="1" customHeight="1"/>
    <row r="762" s="39" customFormat="1" customHeight="1"/>
    <row r="763" s="39" customFormat="1" customHeight="1"/>
    <row r="764" s="39" customFormat="1" customHeight="1"/>
    <row r="765" s="39" customFormat="1" customHeight="1"/>
    <row r="766" s="39" customFormat="1" customHeight="1"/>
    <row r="767" s="39" customFormat="1" customHeight="1"/>
    <row r="768" s="39" customFormat="1" customHeight="1"/>
    <row r="769" s="39" customFormat="1" customHeight="1"/>
    <row r="770" s="39" customFormat="1" customHeight="1"/>
    <row r="771" s="39" customFormat="1" customHeight="1"/>
    <row r="772" s="39" customFormat="1" customHeight="1"/>
    <row r="773" s="39" customFormat="1" customHeight="1"/>
    <row r="774" s="39" customFormat="1" customHeight="1"/>
    <row r="775" s="39" customFormat="1" customHeight="1"/>
    <row r="776" s="39" customFormat="1" customHeight="1"/>
    <row r="777" s="39" customFormat="1" customHeight="1"/>
    <row r="778" s="39" customFormat="1" customHeight="1"/>
    <row r="779" s="39" customFormat="1" customHeight="1"/>
    <row r="780" s="39" customFormat="1" customHeight="1"/>
    <row r="781" s="39" customFormat="1" customHeight="1"/>
    <row r="782" s="39" customFormat="1" customHeight="1"/>
    <row r="783" s="39" customFormat="1" customHeight="1"/>
    <row r="784" s="39" customFormat="1" customHeight="1"/>
    <row r="785" s="39" customFormat="1" customHeight="1"/>
    <row r="786" s="39" customFormat="1" customHeight="1"/>
    <row r="787" s="39" customFormat="1" customHeight="1"/>
    <row r="788" s="39" customFormat="1" customHeight="1"/>
    <row r="789" s="39" customFormat="1" customHeight="1"/>
    <row r="790" s="39" customFormat="1" customHeight="1"/>
    <row r="791" s="39" customFormat="1" customHeight="1"/>
    <row r="792" s="39" customFormat="1" customHeight="1"/>
    <row r="793" s="39" customFormat="1" customHeight="1"/>
    <row r="794" s="39" customFormat="1" customHeight="1"/>
    <row r="795" s="39" customFormat="1" customHeight="1"/>
    <row r="796" s="39" customFormat="1" customHeight="1"/>
    <row r="797" s="39" customFormat="1" customHeight="1"/>
    <row r="798" s="39" customFormat="1" customHeight="1"/>
    <row r="799" s="39" customFormat="1" customHeight="1"/>
    <row r="800" s="39" customFormat="1" customHeight="1"/>
    <row r="801" s="39" customFormat="1" customHeight="1"/>
    <row r="802" s="39" customFormat="1" customHeight="1"/>
    <row r="803" s="39" customFormat="1" customHeight="1"/>
    <row r="804" s="39" customFormat="1" customHeight="1"/>
    <row r="805" s="39" customFormat="1" customHeight="1"/>
    <row r="806" s="39" customFormat="1" customHeight="1"/>
    <row r="807" s="39" customFormat="1" customHeight="1"/>
    <row r="808" s="39" customFormat="1" customHeight="1"/>
    <row r="809" s="39" customFormat="1" customHeight="1"/>
    <row r="810" s="39" customFormat="1" customHeight="1"/>
    <row r="811" s="39" customFormat="1" customHeight="1"/>
    <row r="812" s="39" customFormat="1" customHeight="1"/>
    <row r="813" s="39" customFormat="1" customHeight="1"/>
    <row r="814" s="39" customFormat="1" customHeight="1"/>
    <row r="815" s="39" customFormat="1" customHeight="1"/>
    <row r="816" s="39" customFormat="1" customHeight="1"/>
    <row r="817" s="39" customFormat="1" customHeight="1"/>
    <row r="818" s="39" customFormat="1" customHeight="1"/>
    <row r="819" s="39" customFormat="1" customHeight="1"/>
    <row r="820" s="39" customFormat="1" customHeight="1"/>
    <row r="821" s="39" customFormat="1" customHeight="1"/>
    <row r="822" s="39" customFormat="1" customHeight="1"/>
    <row r="823" s="39" customFormat="1" customHeight="1"/>
    <row r="824" s="39" customFormat="1" customHeight="1"/>
    <row r="825" s="39" customFormat="1" customHeight="1"/>
    <row r="826" s="39" customFormat="1" customHeight="1"/>
    <row r="827" s="39" customFormat="1" customHeight="1"/>
    <row r="828" s="39" customFormat="1" customHeight="1"/>
    <row r="829" s="39" customFormat="1" customHeight="1"/>
    <row r="830" s="39" customFormat="1" customHeight="1"/>
    <row r="831" s="39" customFormat="1" customHeight="1"/>
    <row r="832" s="39" customFormat="1" customHeight="1"/>
    <row r="833" s="39" customFormat="1" customHeight="1"/>
    <row r="834" s="39" customFormat="1" customHeight="1"/>
    <row r="835" s="39" customFormat="1" customHeight="1"/>
    <row r="836" s="39" customFormat="1" customHeight="1"/>
    <row r="837" s="39" customFormat="1" customHeight="1"/>
    <row r="838" s="39" customFormat="1" customHeight="1"/>
    <row r="839" s="39" customFormat="1" customHeight="1"/>
    <row r="840" s="39" customFormat="1" customHeight="1"/>
    <row r="841" s="39" customFormat="1" customHeight="1"/>
    <row r="842" s="39" customFormat="1" customHeight="1"/>
    <row r="843" s="39" customFormat="1" customHeight="1"/>
    <row r="844" s="39" customFormat="1" customHeight="1"/>
    <row r="845" s="39" customFormat="1" customHeight="1"/>
    <row r="846" s="39" customFormat="1" customHeight="1"/>
    <row r="847" s="39" customFormat="1" customHeight="1"/>
    <row r="848" s="39" customFormat="1" customHeight="1"/>
    <row r="849" s="39" customFormat="1" customHeight="1"/>
    <row r="850" s="39" customFormat="1" customHeight="1"/>
    <row r="851" s="39" customFormat="1" customHeight="1"/>
    <row r="852" s="39" customFormat="1" customHeight="1"/>
    <row r="853" s="39" customFormat="1" customHeight="1"/>
    <row r="854" s="39" customFormat="1" customHeight="1"/>
    <row r="855" s="39" customFormat="1" customHeight="1"/>
    <row r="856" s="39" customFormat="1" customHeight="1"/>
    <row r="857" s="39" customFormat="1" customHeight="1"/>
    <row r="858" s="39" customFormat="1" customHeight="1"/>
    <row r="859" s="39" customFormat="1" customHeight="1"/>
    <row r="860" s="39" customFormat="1" customHeight="1"/>
    <row r="861" s="39" customFormat="1" customHeight="1"/>
    <row r="862" s="39" customFormat="1" customHeight="1"/>
    <row r="863" s="39" customFormat="1" customHeight="1"/>
    <row r="864" s="39" customFormat="1" customHeight="1"/>
    <row r="865" s="39" customFormat="1" customHeight="1"/>
    <row r="866" s="39" customFormat="1" customHeight="1"/>
    <row r="867" s="39" customFormat="1" customHeight="1"/>
    <row r="868" s="39" customFormat="1" customHeight="1"/>
    <row r="869" s="39" customFormat="1" customHeight="1"/>
    <row r="870" s="39" customFormat="1" customHeight="1"/>
    <row r="871" s="39" customFormat="1" customHeight="1"/>
    <row r="872" s="39" customFormat="1" customHeight="1"/>
    <row r="873" s="39" customFormat="1" customHeight="1"/>
    <row r="874" s="39" customFormat="1" customHeight="1"/>
    <row r="875" s="39" customFormat="1" customHeight="1"/>
    <row r="876" s="39" customFormat="1" customHeight="1"/>
    <row r="877" s="39" customFormat="1" customHeight="1"/>
    <row r="878" s="39" customFormat="1" customHeight="1"/>
    <row r="879" s="39" customFormat="1" customHeight="1"/>
    <row r="880" s="39" customFormat="1" customHeight="1"/>
    <row r="881" s="39" customFormat="1" customHeight="1"/>
    <row r="882" s="39" customFormat="1" customHeight="1"/>
    <row r="883" s="39" customFormat="1" customHeight="1"/>
    <row r="884" s="39" customFormat="1" customHeight="1"/>
    <row r="885" s="39" customFormat="1" customHeight="1"/>
    <row r="886" s="39" customFormat="1" customHeight="1"/>
    <row r="887" s="39" customFormat="1" customHeight="1"/>
    <row r="888" s="39" customFormat="1" customHeight="1"/>
    <row r="889" s="39" customFormat="1" customHeight="1"/>
    <row r="890" s="39" customFormat="1" customHeight="1"/>
    <row r="891" s="39" customFormat="1" customHeight="1"/>
    <row r="892" s="39" customFormat="1" customHeight="1"/>
    <row r="893" s="39" customFormat="1" customHeight="1"/>
    <row r="894" s="39" customFormat="1" customHeight="1"/>
    <row r="895" s="39" customFormat="1" customHeight="1"/>
    <row r="896" s="39" customFormat="1" customHeight="1"/>
    <row r="897" s="39" customFormat="1" customHeight="1"/>
    <row r="898" s="39" customFormat="1" customHeight="1"/>
    <row r="899" s="39" customFormat="1" customHeight="1"/>
    <row r="900" s="39" customFormat="1" customHeight="1"/>
    <row r="901" s="39" customFormat="1" customHeight="1"/>
    <row r="902" s="39" customFormat="1" customHeight="1"/>
    <row r="903" s="39" customFormat="1" customHeight="1"/>
    <row r="904" s="39" customFormat="1" customHeight="1"/>
    <row r="905" s="39" customFormat="1" customHeight="1"/>
    <row r="906" s="39" customFormat="1" customHeight="1"/>
    <row r="907" s="39" customFormat="1" customHeight="1"/>
    <row r="908" s="39" customFormat="1" customHeight="1"/>
    <row r="909" s="39" customFormat="1" customHeight="1"/>
    <row r="910" s="39" customFormat="1" customHeight="1"/>
    <row r="911" s="39" customFormat="1" customHeight="1"/>
    <row r="912" s="39" customFormat="1" customHeight="1"/>
    <row r="913" s="39" customFormat="1" customHeight="1"/>
    <row r="914" s="39" customFormat="1" customHeight="1"/>
    <row r="915" s="39" customFormat="1" customHeight="1"/>
    <row r="916" s="39" customFormat="1" customHeight="1"/>
    <row r="917" s="39" customFormat="1" customHeight="1"/>
    <row r="918" s="39" customFormat="1" customHeight="1"/>
    <row r="919" s="39" customFormat="1" customHeight="1"/>
    <row r="920" s="39" customFormat="1" customHeight="1"/>
    <row r="921" s="39" customFormat="1" customHeight="1"/>
    <row r="922" s="39" customFormat="1" customHeight="1"/>
    <row r="923" s="39" customFormat="1" customHeight="1"/>
    <row r="924" s="39" customFormat="1" customHeight="1"/>
    <row r="925" s="39" customFormat="1" customHeight="1"/>
    <row r="926" s="39" customFormat="1" customHeight="1"/>
    <row r="927" s="39" customFormat="1" customHeight="1"/>
    <row r="928" s="39" customFormat="1" customHeight="1"/>
    <row r="929" s="39" customFormat="1" customHeight="1"/>
    <row r="930" s="39" customFormat="1" customHeight="1"/>
    <row r="931" s="39" customFormat="1" customHeight="1"/>
    <row r="932" s="39" customFormat="1" customHeight="1"/>
    <row r="933" s="39" customFormat="1" customHeight="1"/>
    <row r="934" s="39" customFormat="1" customHeight="1"/>
    <row r="935" s="39" customFormat="1" customHeight="1"/>
    <row r="936" s="39" customFormat="1" customHeight="1"/>
    <row r="937" s="39" customFormat="1" customHeight="1"/>
    <row r="938" s="39" customFormat="1" customHeight="1"/>
    <row r="939" s="39" customFormat="1" customHeight="1"/>
    <row r="940" s="39" customFormat="1" customHeight="1"/>
    <row r="941" s="39" customFormat="1" customHeight="1"/>
    <row r="942" s="39" customFormat="1" customHeight="1"/>
    <row r="943" s="39" customFormat="1" customHeight="1"/>
    <row r="944" s="39" customFormat="1" customHeight="1"/>
    <row r="945" s="39" customFormat="1" customHeight="1"/>
    <row r="946" s="39" customFormat="1" customHeight="1"/>
    <row r="947" s="39" customFormat="1" customHeight="1"/>
    <row r="948" s="39" customFormat="1" customHeight="1"/>
    <row r="949" s="39" customFormat="1" customHeight="1"/>
    <row r="950" s="39" customFormat="1" customHeight="1"/>
    <row r="951" s="39" customFormat="1" customHeight="1"/>
    <row r="952" s="39" customFormat="1" customHeight="1"/>
    <row r="953" s="39" customFormat="1" customHeight="1"/>
    <row r="954" s="39" customFormat="1" customHeight="1"/>
    <row r="955" s="39" customFormat="1" customHeight="1"/>
    <row r="956" s="39" customFormat="1" customHeight="1"/>
    <row r="957" s="39" customFormat="1" customHeight="1"/>
    <row r="958" s="39" customFormat="1" customHeight="1"/>
    <row r="959" s="39" customFormat="1" customHeight="1"/>
    <row r="960" s="39" customFormat="1" customHeight="1"/>
    <row r="961" s="39" customFormat="1" customHeight="1"/>
    <row r="962" s="39" customFormat="1" customHeight="1"/>
    <row r="963" s="39" customFormat="1" customHeight="1"/>
    <row r="964" s="39" customFormat="1" customHeight="1"/>
    <row r="965" s="39" customFormat="1" customHeight="1"/>
    <row r="966" s="39" customFormat="1" customHeight="1"/>
    <row r="967" s="39" customFormat="1" customHeight="1"/>
    <row r="968" s="39" customFormat="1" customHeight="1"/>
    <row r="969" s="39" customFormat="1" customHeight="1"/>
    <row r="970" s="39" customFormat="1" customHeight="1"/>
    <row r="971" s="39" customFormat="1" customHeight="1"/>
    <row r="972" s="39" customFormat="1" customHeight="1"/>
    <row r="973" s="39" customFormat="1" customHeight="1"/>
    <row r="974" s="39" customFormat="1" customHeight="1"/>
    <row r="975" s="39" customFormat="1" customHeight="1"/>
    <row r="976" s="39" customFormat="1" customHeight="1"/>
    <row r="977" s="39" customFormat="1" customHeight="1"/>
    <row r="978" s="39" customFormat="1" customHeight="1"/>
    <row r="979" s="39" customFormat="1" customHeight="1"/>
    <row r="980" s="39" customFormat="1" customHeight="1"/>
    <row r="981" s="39" customFormat="1" customHeight="1"/>
    <row r="982" s="39" customFormat="1" customHeight="1"/>
    <row r="983" s="39" customFormat="1" customHeight="1"/>
    <row r="984" s="39" customFormat="1" customHeight="1"/>
    <row r="985" s="39" customFormat="1" customHeight="1"/>
    <row r="986" s="39" customFormat="1" customHeight="1"/>
    <row r="987" s="39" customFormat="1" customHeight="1"/>
    <row r="988" s="39" customFormat="1" customHeight="1"/>
    <row r="989" s="39" customFormat="1" customHeight="1"/>
    <row r="990" s="39" customFormat="1" customHeight="1"/>
    <row r="991" s="39" customFormat="1" customHeight="1"/>
    <row r="992" s="39" customFormat="1" customHeight="1"/>
    <row r="993" s="39" customFormat="1" customHeight="1"/>
    <row r="994" s="39" customFormat="1" customHeight="1"/>
    <row r="995" s="39" customFormat="1" customHeight="1"/>
    <row r="996" s="39" customFormat="1" customHeight="1"/>
    <row r="997" s="39" customFormat="1" customHeight="1"/>
    <row r="998" s="39" customFormat="1" customHeight="1"/>
  </sheetData>
  <mergeCells count="1">
    <mergeCell ref="A2:B2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98"/>
  <sheetViews>
    <sheetView workbookViewId="0">
      <selection activeCell="I9" sqref="I9"/>
    </sheetView>
  </sheetViews>
  <sheetFormatPr defaultColWidth="8.75206611570248" defaultRowHeight="21" customHeight="1" outlineLevelCol="1"/>
  <cols>
    <col min="1" max="1" width="37.7520661157025" style="40" customWidth="1"/>
    <col min="2" max="2" width="26.6280991735537" style="40" customWidth="1"/>
    <col min="3" max="32" width="9" style="40"/>
    <col min="33" max="16384" width="8.75206611570248" style="40"/>
  </cols>
  <sheetData>
    <row r="1" s="35" customFormat="1" ht="20.45" customHeight="1" spans="1:2">
      <c r="A1" s="41" t="s">
        <v>2678</v>
      </c>
      <c r="B1" s="42"/>
    </row>
    <row r="2" s="36" customFormat="1" ht="26" spans="1:2">
      <c r="A2" s="43" t="s">
        <v>2679</v>
      </c>
      <c r="B2" s="43"/>
    </row>
    <row r="3" s="37" customFormat="1" customHeight="1" spans="1:2">
      <c r="A3" s="44"/>
      <c r="B3" s="45" t="s">
        <v>2</v>
      </c>
    </row>
    <row r="4" s="38" customFormat="1" ht="29.25" customHeight="1" spans="1:2">
      <c r="A4" s="46" t="s">
        <v>2632</v>
      </c>
      <c r="B4" s="46" t="s">
        <v>5</v>
      </c>
    </row>
    <row r="5" s="37" customFormat="1" ht="29.25" customHeight="1" spans="1:2">
      <c r="A5" s="47" t="s">
        <v>2634</v>
      </c>
      <c r="B5" s="48"/>
    </row>
    <row r="6" s="37" customFormat="1" ht="29.25" customHeight="1" spans="1:2">
      <c r="A6" s="49" t="s">
        <v>2636</v>
      </c>
      <c r="B6" s="50"/>
    </row>
    <row r="7" s="37" customFormat="1" ht="29.25" customHeight="1" spans="1:2">
      <c r="A7" s="49" t="s">
        <v>2638</v>
      </c>
      <c r="B7" s="50"/>
    </row>
    <row r="8" s="37" customFormat="1" ht="29.25" customHeight="1" spans="1:2">
      <c r="A8" s="49" t="s">
        <v>2640</v>
      </c>
      <c r="B8" s="50"/>
    </row>
    <row r="9" s="37" customFormat="1" ht="29.25" customHeight="1" spans="1:2">
      <c r="A9" s="49" t="s">
        <v>2642</v>
      </c>
      <c r="B9" s="50"/>
    </row>
    <row r="10" s="37" customFormat="1" ht="29.25" customHeight="1" spans="1:2">
      <c r="A10" s="49" t="s">
        <v>2644</v>
      </c>
      <c r="B10" s="50"/>
    </row>
    <row r="11" s="37" customFormat="1" ht="29.25" customHeight="1" spans="1:2">
      <c r="A11" s="49" t="s">
        <v>2646</v>
      </c>
      <c r="B11" s="50">
        <f>B18</f>
        <v>0</v>
      </c>
    </row>
    <row r="12" s="37" customFormat="1" ht="29.25" customHeight="1" spans="1:2">
      <c r="A12" s="49" t="s">
        <v>2648</v>
      </c>
      <c r="B12" s="50"/>
    </row>
    <row r="13" s="37" customFormat="1" ht="29.25" customHeight="1" spans="1:2">
      <c r="A13" s="49" t="s">
        <v>2650</v>
      </c>
      <c r="B13" s="50"/>
    </row>
    <row r="14" s="37" customFormat="1" ht="29.25" customHeight="1" spans="1:2">
      <c r="A14" s="49" t="s">
        <v>2652</v>
      </c>
      <c r="B14" s="50"/>
    </row>
    <row r="15" s="37" customFormat="1" ht="29.25" customHeight="1" spans="1:2">
      <c r="A15" s="49" t="s">
        <v>2654</v>
      </c>
      <c r="B15" s="50"/>
    </row>
    <row r="16" s="37" customFormat="1" ht="29.25" customHeight="1" spans="1:2">
      <c r="A16" s="49" t="s">
        <v>2656</v>
      </c>
      <c r="B16" s="50"/>
    </row>
    <row r="17" s="37" customFormat="1" ht="29.25" customHeight="1" spans="1:2">
      <c r="A17" s="49" t="s">
        <v>2658</v>
      </c>
      <c r="B17" s="50"/>
    </row>
    <row r="18" s="37" customFormat="1" ht="29.25" customHeight="1" spans="1:2">
      <c r="A18" s="49" t="s">
        <v>2660</v>
      </c>
      <c r="B18" s="50">
        <v>0</v>
      </c>
    </row>
    <row r="19" s="37" customFormat="1" ht="29.25" customHeight="1" spans="1:2">
      <c r="A19" s="49" t="s">
        <v>2662</v>
      </c>
      <c r="B19" s="50"/>
    </row>
    <row r="20" s="37" customFormat="1" ht="29.25" customHeight="1" spans="1:2">
      <c r="A20" s="49" t="s">
        <v>2662</v>
      </c>
      <c r="B20" s="50"/>
    </row>
    <row r="21" s="37" customFormat="1" ht="29.25" customHeight="1" spans="1:2">
      <c r="A21" s="49" t="s">
        <v>2671</v>
      </c>
      <c r="B21" s="50">
        <f>B11</f>
        <v>0</v>
      </c>
    </row>
    <row r="22" s="37" customFormat="1" ht="29.25" customHeight="1" spans="1:2">
      <c r="A22" s="49" t="s">
        <v>20</v>
      </c>
      <c r="B22" s="50"/>
    </row>
    <row r="23" s="37" customFormat="1" ht="29.25" customHeight="1" spans="1:2">
      <c r="A23" s="50" t="s">
        <v>22</v>
      </c>
      <c r="B23" s="50">
        <f>B21+B22</f>
        <v>0</v>
      </c>
    </row>
    <row r="24" s="37" customFormat="1" customHeight="1"/>
    <row r="25" s="37" customFormat="1" customHeight="1"/>
    <row r="26" s="37" customFormat="1" customHeight="1"/>
    <row r="27" s="37" customFormat="1" customHeight="1"/>
    <row r="28" s="37" customFormat="1" customHeight="1"/>
    <row r="29" s="37" customFormat="1" customHeight="1"/>
    <row r="30" s="37" customFormat="1" customHeight="1"/>
    <row r="31" s="37" customFormat="1" customHeight="1"/>
    <row r="32" s="37" customFormat="1" customHeight="1"/>
    <row r="33" s="37" customFormat="1" customHeight="1"/>
    <row r="34" s="37" customFormat="1" customHeight="1"/>
    <row r="35" s="37" customFormat="1" customHeight="1"/>
    <row r="36" s="37" customFormat="1" customHeight="1"/>
    <row r="37" s="37" customFormat="1" customHeight="1"/>
    <row r="38" s="37" customFormat="1" customHeight="1"/>
    <row r="39" s="37" customFormat="1" customHeight="1"/>
    <row r="40" s="37" customFormat="1" customHeight="1"/>
    <row r="41" s="37" customFormat="1" customHeight="1"/>
    <row r="42" s="37" customFormat="1" customHeight="1"/>
    <row r="43" s="37" customFormat="1" customHeight="1"/>
    <row r="44" s="37" customFormat="1" customHeight="1"/>
    <row r="45" s="37" customFormat="1" customHeight="1"/>
    <row r="46" s="37" customFormat="1" customHeight="1"/>
    <row r="47" s="37" customFormat="1" customHeight="1"/>
    <row r="48" s="37" customFormat="1" customHeight="1"/>
    <row r="49" s="37" customFormat="1" customHeight="1"/>
    <row r="50" s="37" customFormat="1" customHeight="1"/>
    <row r="51" s="37" customFormat="1" customHeight="1"/>
    <row r="52" s="37" customFormat="1" customHeight="1"/>
    <row r="53" s="37" customFormat="1" customHeight="1"/>
    <row r="54" s="37" customFormat="1" customHeight="1"/>
    <row r="55" s="37" customFormat="1" customHeight="1"/>
    <row r="56" s="37" customFormat="1" customHeight="1"/>
    <row r="57" s="37" customFormat="1" customHeight="1"/>
    <row r="58" s="37" customFormat="1" customHeight="1"/>
    <row r="59" s="37" customFormat="1" customHeight="1"/>
    <row r="60" s="37" customFormat="1" customHeight="1"/>
    <row r="61" s="37" customFormat="1" customHeight="1"/>
    <row r="62" s="37" customFormat="1" customHeight="1"/>
    <row r="63" s="37" customFormat="1" customHeight="1"/>
    <row r="64" s="37" customFormat="1" customHeight="1"/>
    <row r="65" s="37" customFormat="1" customHeight="1"/>
    <row r="66" s="37" customFormat="1" customHeight="1"/>
    <row r="67" s="37" customFormat="1" customHeight="1"/>
    <row r="68" s="37" customFormat="1" customHeight="1"/>
    <row r="69" s="37" customFormat="1" customHeight="1"/>
    <row r="70" s="37" customFormat="1" customHeight="1"/>
    <row r="71" s="37" customFormat="1" customHeight="1"/>
    <row r="72" s="37" customFormat="1" customHeight="1"/>
    <row r="73" s="37" customFormat="1" customHeight="1"/>
    <row r="74" s="37" customFormat="1" customHeight="1"/>
    <row r="75" s="37" customFormat="1" customHeight="1"/>
    <row r="76" s="37" customFormat="1" customHeight="1"/>
    <row r="77" s="37" customFormat="1" customHeight="1"/>
    <row r="78" s="37" customFormat="1" customHeight="1"/>
    <row r="79" s="37" customFormat="1" customHeight="1"/>
    <row r="80" s="37" customFormat="1" customHeight="1"/>
    <row r="81" s="37" customFormat="1" customHeight="1"/>
    <row r="82" s="37" customFormat="1" customHeight="1"/>
    <row r="83" s="37" customFormat="1" customHeight="1"/>
    <row r="84" s="37" customFormat="1" customHeight="1"/>
    <row r="85" s="37" customFormat="1" customHeight="1"/>
    <row r="86" s="37" customFormat="1" customHeight="1"/>
    <row r="87" s="37" customFormat="1" customHeight="1"/>
    <row r="88" s="37" customFormat="1" customHeight="1"/>
    <row r="89" s="37" customFormat="1" customHeight="1"/>
    <row r="90" s="37" customFormat="1" customHeight="1"/>
    <row r="91" s="37" customFormat="1" customHeight="1"/>
    <row r="92" s="37" customFormat="1" customHeight="1"/>
    <row r="93" s="37" customFormat="1" customHeight="1"/>
    <row r="94" s="37" customFormat="1" customHeight="1"/>
    <row r="95" s="37" customFormat="1" customHeight="1"/>
    <row r="96" s="37" customFormat="1" customHeight="1"/>
    <row r="97" s="37" customFormat="1" customHeight="1"/>
    <row r="98" s="37" customFormat="1" customHeight="1"/>
    <row r="99" s="37" customFormat="1" customHeight="1"/>
    <row r="100" s="37" customFormat="1" customHeight="1"/>
    <row r="101" s="37" customFormat="1" customHeight="1"/>
    <row r="102" s="37" customFormat="1" customHeight="1"/>
    <row r="103" s="37" customFormat="1" customHeight="1"/>
    <row r="104" s="37" customFormat="1" customHeight="1"/>
    <row r="105" s="37" customFormat="1" customHeight="1"/>
    <row r="106" s="37" customFormat="1" customHeight="1"/>
    <row r="107" s="37" customFormat="1" customHeight="1"/>
    <row r="108" s="37" customFormat="1" customHeight="1"/>
    <row r="109" s="37" customFormat="1" customHeight="1"/>
    <row r="110" s="37" customFormat="1" customHeight="1"/>
    <row r="111" s="37" customFormat="1" customHeight="1"/>
    <row r="112" s="37" customFormat="1" customHeight="1"/>
    <row r="113" s="37" customFormat="1" customHeight="1"/>
    <row r="114" s="37" customFormat="1" customHeight="1"/>
    <row r="115" s="37" customFormat="1" customHeight="1"/>
    <row r="116" s="37" customFormat="1" customHeight="1"/>
    <row r="117" s="37" customFormat="1" customHeight="1"/>
    <row r="118" s="37" customFormat="1" customHeight="1"/>
    <row r="119" s="37" customFormat="1" customHeight="1"/>
    <row r="120" s="37" customFormat="1" customHeight="1"/>
    <row r="121" s="37" customFormat="1" customHeight="1"/>
    <row r="122" s="37" customFormat="1" customHeight="1"/>
    <row r="123" s="37" customFormat="1" customHeight="1"/>
    <row r="124" s="37" customFormat="1" customHeight="1"/>
    <row r="125" s="37" customFormat="1" customHeight="1"/>
    <row r="126" s="37" customFormat="1" customHeight="1"/>
    <row r="127" s="37" customFormat="1" customHeight="1"/>
    <row r="128" s="37" customFormat="1" customHeight="1"/>
    <row r="129" s="37" customFormat="1" customHeight="1"/>
    <row r="130" s="37" customFormat="1" customHeight="1"/>
    <row r="131" s="37" customFormat="1" customHeight="1"/>
    <row r="132" s="37" customFormat="1" customHeight="1"/>
    <row r="133" s="37" customFormat="1" customHeight="1"/>
    <row r="134" s="37" customFormat="1" customHeight="1"/>
    <row r="135" s="37" customFormat="1" customHeight="1"/>
    <row r="136" s="37" customFormat="1" customHeight="1"/>
    <row r="137" s="37" customFormat="1" customHeight="1"/>
    <row r="138" s="37" customFormat="1" customHeight="1"/>
    <row r="139" s="37" customFormat="1" customHeight="1"/>
    <row r="140" s="37" customFormat="1" customHeight="1"/>
    <row r="141" s="37" customFormat="1" customHeight="1"/>
    <row r="142" s="37" customFormat="1" customHeight="1"/>
    <row r="143" s="37" customFormat="1" customHeight="1"/>
    <row r="144" s="37" customFormat="1" customHeight="1"/>
    <row r="145" s="37" customFormat="1" customHeight="1"/>
    <row r="146" s="37" customFormat="1" customHeight="1"/>
    <row r="147" s="37" customFormat="1" customHeight="1"/>
    <row r="148" s="37" customFormat="1" customHeight="1"/>
    <row r="149" s="37" customFormat="1" customHeight="1"/>
    <row r="150" s="37" customFormat="1" customHeight="1"/>
    <row r="151" s="37" customFormat="1" customHeight="1"/>
    <row r="152" s="37" customFormat="1" customHeight="1"/>
    <row r="153" s="37" customFormat="1" customHeight="1"/>
    <row r="154" s="37" customFormat="1" customHeight="1"/>
    <row r="155" s="37" customFormat="1" customHeight="1"/>
    <row r="156" s="37" customFormat="1" customHeight="1"/>
    <row r="157" s="37" customFormat="1" customHeight="1"/>
    <row r="158" s="37" customFormat="1" customHeight="1"/>
    <row r="159" s="37" customFormat="1" customHeight="1"/>
    <row r="160" s="37" customFormat="1" customHeight="1"/>
    <row r="161" s="37" customFormat="1" customHeight="1"/>
    <row r="162" s="37" customFormat="1" customHeight="1"/>
    <row r="163" s="37" customFormat="1" customHeight="1"/>
    <row r="164" s="37" customFormat="1" customHeight="1"/>
    <row r="165" s="37" customFormat="1" customHeight="1"/>
    <row r="166" s="39" customFormat="1" customHeight="1"/>
    <row r="167" s="39" customFormat="1" customHeight="1"/>
    <row r="168" s="39" customFormat="1" customHeight="1"/>
    <row r="169" s="39" customFormat="1" customHeight="1"/>
    <row r="170" s="39" customFormat="1" customHeight="1"/>
    <row r="171" s="39" customFormat="1" customHeight="1"/>
    <row r="172" s="39" customFormat="1" customHeight="1"/>
    <row r="173" s="39" customFormat="1" customHeight="1"/>
    <row r="174" s="39" customFormat="1" customHeight="1"/>
    <row r="175" s="39" customFormat="1" customHeight="1"/>
    <row r="176" s="39" customFormat="1" customHeight="1"/>
    <row r="177" s="39" customFormat="1" customHeight="1"/>
    <row r="178" s="39" customFormat="1" customHeight="1"/>
    <row r="179" s="39" customFormat="1" customHeight="1"/>
    <row r="180" s="39" customFormat="1" customHeight="1"/>
    <row r="181" s="39" customFormat="1" customHeight="1"/>
    <row r="182" s="39" customFormat="1" customHeight="1"/>
    <row r="183" s="39" customFormat="1" customHeight="1"/>
    <row r="184" s="39" customFormat="1" customHeight="1"/>
    <row r="185" s="39" customFormat="1" customHeight="1"/>
    <row r="186" s="39" customFormat="1" customHeight="1"/>
    <row r="187" s="39" customFormat="1" customHeight="1"/>
    <row r="188" s="39" customFormat="1" customHeight="1"/>
    <row r="189" s="39" customFormat="1" customHeight="1"/>
    <row r="190" s="39" customFormat="1" customHeight="1"/>
    <row r="191" s="39" customFormat="1" customHeight="1"/>
    <row r="192" s="39" customFormat="1" customHeight="1"/>
    <row r="193" s="39" customFormat="1" customHeight="1"/>
    <row r="194" s="39" customFormat="1" customHeight="1"/>
    <row r="195" s="39" customFormat="1" customHeight="1"/>
    <row r="196" s="39" customFormat="1" customHeight="1"/>
    <row r="197" s="39" customFormat="1" customHeight="1"/>
    <row r="198" s="39" customFormat="1" customHeight="1"/>
    <row r="199" s="39" customFormat="1" customHeight="1"/>
    <row r="200" s="39" customFormat="1" customHeight="1"/>
    <row r="201" s="39" customFormat="1" customHeight="1"/>
    <row r="202" s="39" customFormat="1" customHeight="1"/>
    <row r="203" s="39" customFormat="1" customHeight="1"/>
    <row r="204" s="39" customFormat="1" customHeight="1"/>
    <row r="205" s="39" customFormat="1" customHeight="1"/>
    <row r="206" s="39" customFormat="1" customHeight="1"/>
    <row r="207" s="39" customFormat="1" customHeight="1"/>
    <row r="208" s="39" customFormat="1" customHeight="1"/>
    <row r="209" s="39" customFormat="1" customHeight="1"/>
    <row r="210" s="39" customFormat="1" customHeight="1"/>
    <row r="211" s="39" customFormat="1" customHeight="1"/>
    <row r="212" s="39" customFormat="1" customHeight="1"/>
    <row r="213" s="39" customFormat="1" customHeight="1"/>
    <row r="214" s="39" customFormat="1" customHeight="1"/>
    <row r="215" s="39" customFormat="1" customHeight="1"/>
    <row r="216" s="39" customFormat="1" customHeight="1"/>
    <row r="217" s="39" customFormat="1" customHeight="1"/>
    <row r="218" s="39" customFormat="1" customHeight="1"/>
    <row r="219" s="39" customFormat="1" customHeight="1"/>
    <row r="220" s="39" customFormat="1" customHeight="1"/>
    <row r="221" s="39" customFormat="1" customHeight="1"/>
    <row r="222" s="39" customFormat="1" customHeight="1"/>
    <row r="223" s="39" customFormat="1" customHeight="1"/>
    <row r="224" s="39" customFormat="1" customHeight="1"/>
    <row r="225" s="39" customFormat="1" customHeight="1"/>
    <row r="226" s="39" customFormat="1" customHeight="1"/>
    <row r="227" s="39" customFormat="1" customHeight="1"/>
    <row r="228" s="39" customFormat="1" customHeight="1"/>
    <row r="229" s="39" customFormat="1" customHeight="1"/>
    <row r="230" s="39" customFormat="1" customHeight="1"/>
    <row r="231" s="39" customFormat="1" customHeight="1"/>
    <row r="232" s="39" customFormat="1" customHeight="1"/>
    <row r="233" s="39" customFormat="1" customHeight="1"/>
    <row r="234" s="39" customFormat="1" customHeight="1"/>
    <row r="235" s="39" customFormat="1" customHeight="1"/>
    <row r="236" s="39" customFormat="1" customHeight="1"/>
    <row r="237" s="39" customFormat="1" customHeight="1"/>
    <row r="238" s="39" customFormat="1" customHeight="1"/>
    <row r="239" s="39" customFormat="1" customHeight="1"/>
    <row r="240" s="39" customFormat="1" customHeight="1"/>
    <row r="241" s="39" customFormat="1" customHeight="1"/>
    <row r="242" s="39" customFormat="1" customHeight="1"/>
    <row r="243" s="39" customFormat="1" customHeight="1"/>
    <row r="244" s="39" customFormat="1" customHeight="1"/>
    <row r="245" s="39" customFormat="1" customHeight="1"/>
    <row r="246" s="39" customFormat="1" customHeight="1"/>
    <row r="247" s="39" customFormat="1" customHeight="1"/>
    <row r="248" s="39" customFormat="1" customHeight="1"/>
    <row r="249" s="39" customFormat="1" customHeight="1"/>
    <row r="250" s="39" customFormat="1" customHeight="1"/>
    <row r="251" s="39" customFormat="1" customHeight="1"/>
    <row r="252" s="39" customFormat="1" customHeight="1"/>
    <row r="253" s="39" customFormat="1" customHeight="1"/>
    <row r="254" s="39" customFormat="1" customHeight="1"/>
    <row r="255" s="39" customFormat="1" customHeight="1"/>
    <row r="256" s="39" customFormat="1" customHeight="1"/>
    <row r="257" s="39" customFormat="1" customHeight="1"/>
    <row r="258" s="39" customFormat="1" customHeight="1"/>
    <row r="259" s="39" customFormat="1" customHeight="1"/>
    <row r="260" s="39" customFormat="1" customHeight="1"/>
    <row r="261" s="39" customFormat="1" customHeight="1"/>
    <row r="262" s="39" customFormat="1" customHeight="1"/>
    <row r="263" s="39" customFormat="1" customHeight="1"/>
    <row r="264" s="39" customFormat="1" customHeight="1"/>
    <row r="265" s="39" customFormat="1" customHeight="1"/>
    <row r="266" s="39" customFormat="1" customHeight="1"/>
    <row r="267" s="39" customFormat="1" customHeight="1"/>
    <row r="268" s="39" customFormat="1" customHeight="1"/>
    <row r="269" s="39" customFormat="1" customHeight="1"/>
    <row r="270" s="39" customFormat="1" customHeight="1"/>
    <row r="271" s="39" customFormat="1" customHeight="1"/>
    <row r="272" s="39" customFormat="1" customHeight="1"/>
    <row r="273" s="39" customFormat="1" customHeight="1"/>
    <row r="274" s="39" customFormat="1" customHeight="1"/>
    <row r="275" s="39" customFormat="1" customHeight="1"/>
    <row r="276" s="39" customFormat="1" customHeight="1"/>
    <row r="277" s="39" customFormat="1" customHeight="1"/>
    <row r="278" s="39" customFormat="1" customHeight="1"/>
    <row r="279" s="39" customFormat="1" customHeight="1"/>
    <row r="280" s="39" customFormat="1" customHeight="1"/>
    <row r="281" s="39" customFormat="1" customHeight="1"/>
    <row r="282" s="39" customFormat="1" customHeight="1"/>
    <row r="283" s="39" customFormat="1" customHeight="1"/>
    <row r="284" s="39" customFormat="1" customHeight="1"/>
    <row r="285" s="39" customFormat="1" customHeight="1"/>
    <row r="286" s="39" customFormat="1" customHeight="1"/>
    <row r="287" s="39" customFormat="1" customHeight="1"/>
    <row r="288" s="39" customFormat="1" customHeight="1"/>
    <row r="289" s="39" customFormat="1" customHeight="1"/>
    <row r="290" s="39" customFormat="1" customHeight="1"/>
    <row r="291" s="39" customFormat="1" customHeight="1"/>
    <row r="292" s="39" customFormat="1" customHeight="1"/>
    <row r="293" s="39" customFormat="1" customHeight="1"/>
    <row r="294" s="39" customFormat="1" customHeight="1"/>
    <row r="295" s="39" customFormat="1" customHeight="1"/>
    <row r="296" s="39" customFormat="1" customHeight="1"/>
    <row r="297" s="39" customFormat="1" customHeight="1"/>
    <row r="298" s="39" customFormat="1" customHeight="1"/>
    <row r="299" s="39" customFormat="1" customHeight="1"/>
    <row r="300" s="39" customFormat="1" customHeight="1"/>
    <row r="301" s="39" customFormat="1" customHeight="1"/>
    <row r="302" s="39" customFormat="1" customHeight="1"/>
    <row r="303" s="39" customFormat="1" customHeight="1"/>
    <row r="304" s="39" customFormat="1" customHeight="1"/>
    <row r="305" s="39" customFormat="1" customHeight="1"/>
    <row r="306" s="39" customFormat="1" customHeight="1"/>
    <row r="307" s="39" customFormat="1" customHeight="1"/>
    <row r="308" s="39" customFormat="1" customHeight="1"/>
    <row r="309" s="39" customFormat="1" customHeight="1"/>
    <row r="310" s="39" customFormat="1" customHeight="1"/>
    <row r="311" s="39" customFormat="1" customHeight="1"/>
    <row r="312" s="39" customFormat="1" customHeight="1"/>
    <row r="313" s="39" customFormat="1" customHeight="1"/>
    <row r="314" s="39" customFormat="1" customHeight="1"/>
    <row r="315" s="39" customFormat="1" customHeight="1"/>
    <row r="316" s="39" customFormat="1" customHeight="1"/>
    <row r="317" s="39" customFormat="1" customHeight="1"/>
    <row r="318" s="39" customFormat="1" customHeight="1"/>
    <row r="319" s="39" customFormat="1" customHeight="1"/>
    <row r="320" s="39" customFormat="1" customHeight="1"/>
    <row r="321" s="39" customFormat="1" customHeight="1"/>
    <row r="322" s="39" customFormat="1" customHeight="1"/>
    <row r="323" s="39" customFormat="1" customHeight="1"/>
    <row r="324" s="39" customFormat="1" customHeight="1"/>
    <row r="325" s="39" customFormat="1" customHeight="1"/>
    <row r="326" s="39" customFormat="1" customHeight="1"/>
    <row r="327" s="39" customFormat="1" customHeight="1"/>
    <row r="328" s="39" customFormat="1" customHeight="1"/>
    <row r="329" s="39" customFormat="1" customHeight="1"/>
    <row r="330" s="39" customFormat="1" customHeight="1"/>
    <row r="331" s="39" customFormat="1" customHeight="1"/>
    <row r="332" s="39" customFormat="1" customHeight="1"/>
    <row r="333" s="39" customFormat="1" customHeight="1"/>
    <row r="334" s="39" customFormat="1" customHeight="1"/>
    <row r="335" s="39" customFormat="1" customHeight="1"/>
    <row r="336" s="39" customFormat="1" customHeight="1"/>
    <row r="337" s="39" customFormat="1" customHeight="1"/>
    <row r="338" s="39" customFormat="1" customHeight="1"/>
    <row r="339" s="39" customFormat="1" customHeight="1"/>
    <row r="340" s="39" customFormat="1" customHeight="1"/>
    <row r="341" s="39" customFormat="1" customHeight="1"/>
    <row r="342" s="39" customFormat="1" customHeight="1"/>
    <row r="343" s="39" customFormat="1" customHeight="1"/>
    <row r="344" s="39" customFormat="1" customHeight="1"/>
    <row r="345" s="39" customFormat="1" customHeight="1"/>
    <row r="346" s="39" customFormat="1" customHeight="1"/>
    <row r="347" s="39" customFormat="1" customHeight="1"/>
    <row r="348" s="39" customFormat="1" customHeight="1"/>
    <row r="349" s="39" customFormat="1" customHeight="1"/>
    <row r="350" s="39" customFormat="1" customHeight="1"/>
    <row r="351" s="39" customFormat="1" customHeight="1"/>
    <row r="352" s="39" customFormat="1" customHeight="1"/>
    <row r="353" s="39" customFormat="1" customHeight="1"/>
    <row r="354" s="39" customFormat="1" customHeight="1"/>
    <row r="355" s="39" customFormat="1" customHeight="1"/>
    <row r="356" s="39" customFormat="1" customHeight="1"/>
    <row r="357" s="39" customFormat="1" customHeight="1"/>
    <row r="358" s="39" customFormat="1" customHeight="1"/>
    <row r="359" s="39" customFormat="1" customHeight="1"/>
    <row r="360" s="39" customFormat="1" customHeight="1"/>
    <row r="361" s="39" customFormat="1" customHeight="1"/>
    <row r="362" s="39" customFormat="1" customHeight="1"/>
    <row r="363" s="39" customFormat="1" customHeight="1"/>
    <row r="364" s="39" customFormat="1" customHeight="1"/>
    <row r="365" s="39" customFormat="1" customHeight="1"/>
    <row r="366" s="39" customFormat="1" customHeight="1"/>
    <row r="367" s="39" customFormat="1" customHeight="1"/>
    <row r="368" s="39" customFormat="1" customHeight="1"/>
    <row r="369" s="39" customFormat="1" customHeight="1"/>
    <row r="370" s="39" customFormat="1" customHeight="1"/>
    <row r="371" s="39" customFormat="1" customHeight="1"/>
    <row r="372" s="39" customFormat="1" customHeight="1"/>
    <row r="373" s="39" customFormat="1" customHeight="1"/>
    <row r="374" s="39" customFormat="1" customHeight="1"/>
    <row r="375" s="39" customFormat="1" customHeight="1"/>
    <row r="376" s="39" customFormat="1" customHeight="1"/>
    <row r="377" s="39" customFormat="1" customHeight="1"/>
    <row r="378" s="39" customFormat="1" customHeight="1"/>
    <row r="379" s="39" customFormat="1" customHeight="1"/>
    <row r="380" s="39" customFormat="1" customHeight="1"/>
    <row r="381" s="39" customFormat="1" customHeight="1"/>
    <row r="382" s="39" customFormat="1" customHeight="1"/>
    <row r="383" s="39" customFormat="1" customHeight="1"/>
    <row r="384" s="39" customFormat="1" customHeight="1"/>
    <row r="385" s="39" customFormat="1" customHeight="1"/>
    <row r="386" s="39" customFormat="1" customHeight="1"/>
    <row r="387" s="39" customFormat="1" customHeight="1"/>
    <row r="388" s="39" customFormat="1" customHeight="1"/>
    <row r="389" s="39" customFormat="1" customHeight="1"/>
    <row r="390" s="39" customFormat="1" customHeight="1"/>
    <row r="391" s="39" customFormat="1" customHeight="1"/>
    <row r="392" s="39" customFormat="1" customHeight="1"/>
    <row r="393" s="39" customFormat="1" customHeight="1"/>
    <row r="394" s="39" customFormat="1" customHeight="1"/>
    <row r="395" s="39" customFormat="1" customHeight="1"/>
    <row r="396" s="39" customFormat="1" customHeight="1"/>
    <row r="397" s="39" customFormat="1" customHeight="1"/>
    <row r="398" s="39" customFormat="1" customHeight="1"/>
    <row r="399" s="39" customFormat="1" customHeight="1"/>
    <row r="400" s="39" customFormat="1" customHeight="1"/>
    <row r="401" s="39" customFormat="1" customHeight="1"/>
    <row r="402" s="39" customFormat="1" customHeight="1"/>
    <row r="403" s="39" customFormat="1" customHeight="1"/>
    <row r="404" s="39" customFormat="1" customHeight="1"/>
    <row r="405" s="39" customFormat="1" customHeight="1"/>
    <row r="406" s="39" customFormat="1" customHeight="1"/>
    <row r="407" s="39" customFormat="1" customHeight="1"/>
    <row r="408" s="39" customFormat="1" customHeight="1"/>
    <row r="409" s="39" customFormat="1" customHeight="1"/>
    <row r="410" s="39" customFormat="1" customHeight="1"/>
    <row r="411" s="39" customFormat="1" customHeight="1"/>
    <row r="412" s="39" customFormat="1" customHeight="1"/>
    <row r="413" s="39" customFormat="1" customHeight="1"/>
    <row r="414" s="39" customFormat="1" customHeight="1"/>
    <row r="415" s="39" customFormat="1" customHeight="1"/>
    <row r="416" s="39" customFormat="1" customHeight="1"/>
    <row r="417" s="39" customFormat="1" customHeight="1"/>
    <row r="418" s="39" customFormat="1" customHeight="1"/>
    <row r="419" s="39" customFormat="1" customHeight="1"/>
    <row r="420" s="39" customFormat="1" customHeight="1"/>
    <row r="421" s="39" customFormat="1" customHeight="1"/>
    <row r="422" s="39" customFormat="1" customHeight="1"/>
    <row r="423" s="39" customFormat="1" customHeight="1"/>
    <row r="424" s="39" customFormat="1" customHeight="1"/>
    <row r="425" s="39" customFormat="1" customHeight="1"/>
    <row r="426" s="39" customFormat="1" customHeight="1"/>
    <row r="427" s="39" customFormat="1" customHeight="1"/>
    <row r="428" s="39" customFormat="1" customHeight="1"/>
    <row r="429" s="39" customFormat="1" customHeight="1"/>
    <row r="430" s="39" customFormat="1" customHeight="1"/>
    <row r="431" s="39" customFormat="1" customHeight="1"/>
    <row r="432" s="39" customFormat="1" customHeight="1"/>
    <row r="433" s="39" customFormat="1" customHeight="1"/>
    <row r="434" s="39" customFormat="1" customHeight="1"/>
    <row r="435" s="39" customFormat="1" customHeight="1"/>
    <row r="436" s="39" customFormat="1" customHeight="1"/>
    <row r="437" s="39" customFormat="1" customHeight="1"/>
    <row r="438" s="39" customFormat="1" customHeight="1"/>
    <row r="439" s="39" customFormat="1" customHeight="1"/>
    <row r="440" s="39" customFormat="1" customHeight="1"/>
    <row r="441" s="39" customFormat="1" customHeight="1"/>
    <row r="442" s="39" customFormat="1" customHeight="1"/>
    <row r="443" s="39" customFormat="1" customHeight="1"/>
    <row r="444" s="39" customFormat="1" customHeight="1"/>
    <row r="445" s="39" customFormat="1" customHeight="1"/>
    <row r="446" s="39" customFormat="1" customHeight="1"/>
    <row r="447" s="39" customFormat="1" customHeight="1"/>
    <row r="448" s="39" customFormat="1" customHeight="1"/>
    <row r="449" s="39" customFormat="1" customHeight="1"/>
    <row r="450" s="39" customFormat="1" customHeight="1"/>
    <row r="451" s="39" customFormat="1" customHeight="1"/>
    <row r="452" s="39" customFormat="1" customHeight="1"/>
    <row r="453" s="39" customFormat="1" customHeight="1"/>
    <row r="454" s="39" customFormat="1" customHeight="1"/>
    <row r="455" s="39" customFormat="1" customHeight="1"/>
    <row r="456" s="39" customFormat="1" customHeight="1"/>
    <row r="457" s="39" customFormat="1" customHeight="1"/>
    <row r="458" s="39" customFormat="1" customHeight="1"/>
    <row r="459" s="39" customFormat="1" customHeight="1"/>
    <row r="460" s="39" customFormat="1" customHeight="1"/>
    <row r="461" s="39" customFormat="1" customHeight="1"/>
    <row r="462" s="39" customFormat="1" customHeight="1"/>
    <row r="463" s="39" customFormat="1" customHeight="1"/>
    <row r="464" s="39" customFormat="1" customHeight="1"/>
    <row r="465" s="39" customFormat="1" customHeight="1"/>
    <row r="466" s="39" customFormat="1" customHeight="1"/>
    <row r="467" s="39" customFormat="1" customHeight="1"/>
    <row r="468" s="39" customFormat="1" customHeight="1"/>
    <row r="469" s="39" customFormat="1" customHeight="1"/>
    <row r="470" s="39" customFormat="1" customHeight="1"/>
    <row r="471" s="39" customFormat="1" customHeight="1"/>
    <row r="472" s="39" customFormat="1" customHeight="1"/>
    <row r="473" s="39" customFormat="1" customHeight="1"/>
    <row r="474" s="39" customFormat="1" customHeight="1"/>
    <row r="475" s="39" customFormat="1" customHeight="1"/>
    <row r="476" s="39" customFormat="1" customHeight="1"/>
    <row r="477" s="39" customFormat="1" customHeight="1"/>
    <row r="478" s="39" customFormat="1" customHeight="1"/>
    <row r="479" s="39" customFormat="1" customHeight="1"/>
    <row r="480" s="39" customFormat="1" customHeight="1"/>
    <row r="481" s="39" customFormat="1" customHeight="1"/>
    <row r="482" s="39" customFormat="1" customHeight="1"/>
    <row r="483" s="39" customFormat="1" customHeight="1"/>
    <row r="484" s="39" customFormat="1" customHeight="1"/>
    <row r="485" s="39" customFormat="1" customHeight="1"/>
    <row r="486" s="39" customFormat="1" customHeight="1"/>
    <row r="487" s="39" customFormat="1" customHeight="1"/>
    <row r="488" s="39" customFormat="1" customHeight="1"/>
    <row r="489" s="39" customFormat="1" customHeight="1"/>
    <row r="490" s="39" customFormat="1" customHeight="1"/>
    <row r="491" s="39" customFormat="1" customHeight="1"/>
    <row r="492" s="39" customFormat="1" customHeight="1"/>
    <row r="493" s="39" customFormat="1" customHeight="1"/>
    <row r="494" s="39" customFormat="1" customHeight="1"/>
    <row r="495" s="39" customFormat="1" customHeight="1"/>
    <row r="496" s="39" customFormat="1" customHeight="1"/>
    <row r="497" s="39" customFormat="1" customHeight="1"/>
    <row r="498" s="39" customFormat="1" customHeight="1"/>
    <row r="499" s="39" customFormat="1" customHeight="1"/>
    <row r="500" s="39" customFormat="1" customHeight="1"/>
    <row r="501" s="39" customFormat="1" customHeight="1"/>
    <row r="502" s="39" customFormat="1" customHeight="1"/>
    <row r="503" s="39" customFormat="1" customHeight="1"/>
    <row r="504" s="39" customFormat="1" customHeight="1"/>
    <row r="505" s="39" customFormat="1" customHeight="1"/>
    <row r="506" s="39" customFormat="1" customHeight="1"/>
    <row r="507" s="39" customFormat="1" customHeight="1"/>
    <row r="508" s="39" customFormat="1" customHeight="1"/>
    <row r="509" s="39" customFormat="1" customHeight="1"/>
    <row r="510" s="39" customFormat="1" customHeight="1"/>
    <row r="511" s="39" customFormat="1" customHeight="1"/>
    <row r="512" s="39" customFormat="1" customHeight="1"/>
    <row r="513" s="39" customFormat="1" customHeight="1"/>
    <row r="514" s="39" customFormat="1" customHeight="1"/>
    <row r="515" s="39" customFormat="1" customHeight="1"/>
    <row r="516" s="39" customFormat="1" customHeight="1"/>
    <row r="517" s="39" customFormat="1" customHeight="1"/>
    <row r="518" s="39" customFormat="1" customHeight="1"/>
    <row r="519" s="39" customFormat="1" customHeight="1"/>
    <row r="520" s="39" customFormat="1" customHeight="1"/>
    <row r="521" s="39" customFormat="1" customHeight="1"/>
    <row r="522" s="39" customFormat="1" customHeight="1"/>
    <row r="523" s="39" customFormat="1" customHeight="1"/>
    <row r="524" s="39" customFormat="1" customHeight="1"/>
    <row r="525" s="39" customFormat="1" customHeight="1"/>
    <row r="526" s="39" customFormat="1" customHeight="1"/>
    <row r="527" s="39" customFormat="1" customHeight="1"/>
    <row r="528" s="39" customFormat="1" customHeight="1"/>
    <row r="529" s="39" customFormat="1" customHeight="1"/>
    <row r="530" s="39" customFormat="1" customHeight="1"/>
    <row r="531" s="39" customFormat="1" customHeight="1"/>
    <row r="532" s="39" customFormat="1" customHeight="1"/>
    <row r="533" s="39" customFormat="1" customHeight="1"/>
    <row r="534" s="39" customFormat="1" customHeight="1"/>
    <row r="535" s="39" customFormat="1" customHeight="1"/>
    <row r="536" s="39" customFormat="1" customHeight="1"/>
    <row r="537" s="39" customFormat="1" customHeight="1"/>
    <row r="538" s="39" customFormat="1" customHeight="1"/>
    <row r="539" s="39" customFormat="1" customHeight="1"/>
    <row r="540" s="39" customFormat="1" customHeight="1"/>
    <row r="541" s="39" customFormat="1" customHeight="1"/>
    <row r="542" s="39" customFormat="1" customHeight="1"/>
    <row r="543" s="39" customFormat="1" customHeight="1"/>
    <row r="544" s="39" customFormat="1" customHeight="1"/>
    <row r="545" s="39" customFormat="1" customHeight="1"/>
    <row r="546" s="39" customFormat="1" customHeight="1"/>
    <row r="547" s="39" customFormat="1" customHeight="1"/>
    <row r="548" s="39" customFormat="1" customHeight="1"/>
    <row r="549" s="39" customFormat="1" customHeight="1"/>
    <row r="550" s="39" customFormat="1" customHeight="1"/>
    <row r="551" s="39" customFormat="1" customHeight="1"/>
    <row r="552" s="39" customFormat="1" customHeight="1"/>
    <row r="553" s="39" customFormat="1" customHeight="1"/>
    <row r="554" s="39" customFormat="1" customHeight="1"/>
    <row r="555" s="39" customFormat="1" customHeight="1"/>
    <row r="556" s="39" customFormat="1" customHeight="1"/>
    <row r="557" s="39" customFormat="1" customHeight="1"/>
    <row r="558" s="39" customFormat="1" customHeight="1"/>
    <row r="559" s="39" customFormat="1" customHeight="1"/>
    <row r="560" s="39" customFormat="1" customHeight="1"/>
    <row r="561" s="39" customFormat="1" customHeight="1"/>
    <row r="562" s="39" customFormat="1" customHeight="1"/>
    <row r="563" s="39" customFormat="1" customHeight="1"/>
    <row r="564" s="39" customFormat="1" customHeight="1"/>
    <row r="565" s="39" customFormat="1" customHeight="1"/>
    <row r="566" s="39" customFormat="1" customHeight="1"/>
    <row r="567" s="39" customFormat="1" customHeight="1"/>
    <row r="568" s="39" customFormat="1" customHeight="1"/>
    <row r="569" s="39" customFormat="1" customHeight="1"/>
    <row r="570" s="39" customFormat="1" customHeight="1"/>
    <row r="571" s="39" customFormat="1" customHeight="1"/>
    <row r="572" s="39" customFormat="1" customHeight="1"/>
    <row r="573" s="39" customFormat="1" customHeight="1"/>
    <row r="574" s="39" customFormat="1" customHeight="1"/>
    <row r="575" s="39" customFormat="1" customHeight="1"/>
    <row r="576" s="39" customFormat="1" customHeight="1"/>
    <row r="577" s="39" customFormat="1" customHeight="1"/>
    <row r="578" s="39" customFormat="1" customHeight="1"/>
    <row r="579" s="39" customFormat="1" customHeight="1"/>
    <row r="580" s="39" customFormat="1" customHeight="1"/>
    <row r="581" s="39" customFormat="1" customHeight="1"/>
    <row r="582" s="39" customFormat="1" customHeight="1"/>
    <row r="583" s="39" customFormat="1" customHeight="1"/>
    <row r="584" s="39" customFormat="1" customHeight="1"/>
    <row r="585" s="39" customFormat="1" customHeight="1"/>
    <row r="586" s="39" customFormat="1" customHeight="1"/>
    <row r="587" s="39" customFormat="1" customHeight="1"/>
    <row r="588" s="39" customFormat="1" customHeight="1"/>
    <row r="589" s="39" customFormat="1" customHeight="1"/>
    <row r="590" s="39" customFormat="1" customHeight="1"/>
    <row r="591" s="39" customFormat="1" customHeight="1"/>
    <row r="592" s="39" customFormat="1" customHeight="1"/>
    <row r="593" s="39" customFormat="1" customHeight="1"/>
    <row r="594" s="39" customFormat="1" customHeight="1"/>
    <row r="595" s="39" customFormat="1" customHeight="1"/>
    <row r="596" s="39" customFormat="1" customHeight="1"/>
    <row r="597" s="39" customFormat="1" customHeight="1"/>
    <row r="598" s="39" customFormat="1" customHeight="1"/>
    <row r="599" s="39" customFormat="1" customHeight="1"/>
    <row r="600" s="39" customFormat="1" customHeight="1"/>
    <row r="601" s="39" customFormat="1" customHeight="1"/>
    <row r="602" s="39" customFormat="1" customHeight="1"/>
    <row r="603" s="39" customFormat="1" customHeight="1"/>
    <row r="604" s="39" customFormat="1" customHeight="1"/>
    <row r="605" s="39" customFormat="1" customHeight="1"/>
    <row r="606" s="39" customFormat="1" customHeight="1"/>
    <row r="607" s="39" customFormat="1" customHeight="1"/>
    <row r="608" s="39" customFormat="1" customHeight="1"/>
    <row r="609" s="39" customFormat="1" customHeight="1"/>
    <row r="610" s="39" customFormat="1" customHeight="1"/>
    <row r="611" s="39" customFormat="1" customHeight="1"/>
    <row r="612" s="39" customFormat="1" customHeight="1"/>
    <row r="613" s="39" customFormat="1" customHeight="1"/>
    <row r="614" s="39" customFormat="1" customHeight="1"/>
    <row r="615" s="39" customFormat="1" customHeight="1"/>
    <row r="616" s="39" customFormat="1" customHeight="1"/>
    <row r="617" s="39" customFormat="1" customHeight="1"/>
    <row r="618" s="39" customFormat="1" customHeight="1"/>
    <row r="619" s="39" customFormat="1" customHeight="1"/>
    <row r="620" s="39" customFormat="1" customHeight="1"/>
    <row r="621" s="39" customFormat="1" customHeight="1"/>
    <row r="622" s="39" customFormat="1" customHeight="1"/>
    <row r="623" s="39" customFormat="1" customHeight="1"/>
    <row r="624" s="39" customFormat="1" customHeight="1"/>
    <row r="625" s="39" customFormat="1" customHeight="1"/>
    <row r="626" s="39" customFormat="1" customHeight="1"/>
    <row r="627" s="39" customFormat="1" customHeight="1"/>
    <row r="628" s="39" customFormat="1" customHeight="1"/>
    <row r="629" s="39" customFormat="1" customHeight="1"/>
    <row r="630" s="39" customFormat="1" customHeight="1"/>
    <row r="631" s="39" customFormat="1" customHeight="1"/>
    <row r="632" s="39" customFormat="1" customHeight="1"/>
    <row r="633" s="39" customFormat="1" customHeight="1"/>
    <row r="634" s="39" customFormat="1" customHeight="1"/>
    <row r="635" s="39" customFormat="1" customHeight="1"/>
    <row r="636" s="39" customFormat="1" customHeight="1"/>
    <row r="637" s="39" customFormat="1" customHeight="1"/>
    <row r="638" s="39" customFormat="1" customHeight="1"/>
    <row r="639" s="39" customFormat="1" customHeight="1"/>
    <row r="640" s="39" customFormat="1" customHeight="1"/>
    <row r="641" s="39" customFormat="1" customHeight="1"/>
    <row r="642" s="39" customFormat="1" customHeight="1"/>
    <row r="643" s="39" customFormat="1" customHeight="1"/>
    <row r="644" s="39" customFormat="1" customHeight="1"/>
    <row r="645" s="39" customFormat="1" customHeight="1"/>
    <row r="646" s="39" customFormat="1" customHeight="1"/>
    <row r="647" s="39" customFormat="1" customHeight="1"/>
    <row r="648" s="39" customFormat="1" customHeight="1"/>
    <row r="649" s="39" customFormat="1" customHeight="1"/>
    <row r="650" s="39" customFormat="1" customHeight="1"/>
    <row r="651" s="39" customFormat="1" customHeight="1"/>
    <row r="652" s="39" customFormat="1" customHeight="1"/>
    <row r="653" s="39" customFormat="1" customHeight="1"/>
    <row r="654" s="39" customFormat="1" customHeight="1"/>
    <row r="655" s="39" customFormat="1" customHeight="1"/>
    <row r="656" s="39" customFormat="1" customHeight="1"/>
    <row r="657" s="39" customFormat="1" customHeight="1"/>
    <row r="658" s="39" customFormat="1" customHeight="1"/>
    <row r="659" s="39" customFormat="1" customHeight="1"/>
    <row r="660" s="39" customFormat="1" customHeight="1"/>
    <row r="661" s="39" customFormat="1" customHeight="1"/>
    <row r="662" s="39" customFormat="1" customHeight="1"/>
    <row r="663" s="39" customFormat="1" customHeight="1"/>
    <row r="664" s="39" customFormat="1" customHeight="1"/>
    <row r="665" s="39" customFormat="1" customHeight="1"/>
    <row r="666" s="39" customFormat="1" customHeight="1"/>
    <row r="667" s="39" customFormat="1" customHeight="1"/>
    <row r="668" s="39" customFormat="1" customHeight="1"/>
    <row r="669" s="39" customFormat="1" customHeight="1"/>
    <row r="670" s="39" customFormat="1" customHeight="1"/>
    <row r="671" s="39" customFormat="1" customHeight="1"/>
    <row r="672" s="39" customFormat="1" customHeight="1"/>
    <row r="673" s="39" customFormat="1" customHeight="1"/>
    <row r="674" s="39" customFormat="1" customHeight="1"/>
    <row r="675" s="39" customFormat="1" customHeight="1"/>
    <row r="676" s="39" customFormat="1" customHeight="1"/>
    <row r="677" s="39" customFormat="1" customHeight="1"/>
    <row r="678" s="39" customFormat="1" customHeight="1"/>
    <row r="679" s="39" customFormat="1" customHeight="1"/>
    <row r="680" s="39" customFormat="1" customHeight="1"/>
    <row r="681" s="39" customFormat="1" customHeight="1"/>
    <row r="682" s="39" customFormat="1" customHeight="1"/>
    <row r="683" s="39" customFormat="1" customHeight="1"/>
    <row r="684" s="39" customFormat="1" customHeight="1"/>
    <row r="685" s="39" customFormat="1" customHeight="1"/>
    <row r="686" s="39" customFormat="1" customHeight="1"/>
    <row r="687" s="39" customFormat="1" customHeight="1"/>
    <row r="688" s="39" customFormat="1" customHeight="1"/>
    <row r="689" s="39" customFormat="1" customHeight="1"/>
    <row r="690" s="39" customFormat="1" customHeight="1"/>
    <row r="691" s="39" customFormat="1" customHeight="1"/>
    <row r="692" s="39" customFormat="1" customHeight="1"/>
    <row r="693" s="39" customFormat="1" customHeight="1"/>
    <row r="694" s="39" customFormat="1" customHeight="1"/>
    <row r="695" s="39" customFormat="1" customHeight="1"/>
    <row r="696" s="39" customFormat="1" customHeight="1"/>
    <row r="697" s="39" customFormat="1" customHeight="1"/>
    <row r="698" s="39" customFormat="1" customHeight="1"/>
    <row r="699" s="39" customFormat="1" customHeight="1"/>
    <row r="700" s="39" customFormat="1" customHeight="1"/>
    <row r="701" s="39" customFormat="1" customHeight="1"/>
    <row r="702" s="39" customFormat="1" customHeight="1"/>
    <row r="703" s="39" customFormat="1" customHeight="1"/>
    <row r="704" s="39" customFormat="1" customHeight="1"/>
    <row r="705" s="39" customFormat="1" customHeight="1"/>
    <row r="706" s="39" customFormat="1" customHeight="1"/>
    <row r="707" s="39" customFormat="1" customHeight="1"/>
    <row r="708" s="39" customFormat="1" customHeight="1"/>
    <row r="709" s="39" customFormat="1" customHeight="1"/>
    <row r="710" s="39" customFormat="1" customHeight="1"/>
    <row r="711" s="39" customFormat="1" customHeight="1"/>
    <row r="712" s="39" customFormat="1" customHeight="1"/>
    <row r="713" s="39" customFormat="1" customHeight="1"/>
    <row r="714" s="39" customFormat="1" customHeight="1"/>
    <row r="715" s="39" customFormat="1" customHeight="1"/>
    <row r="716" s="39" customFormat="1" customHeight="1"/>
    <row r="717" s="39" customFormat="1" customHeight="1"/>
    <row r="718" s="39" customFormat="1" customHeight="1"/>
    <row r="719" s="39" customFormat="1" customHeight="1"/>
    <row r="720" s="39" customFormat="1" customHeight="1"/>
    <row r="721" s="39" customFormat="1" customHeight="1"/>
    <row r="722" s="39" customFormat="1" customHeight="1"/>
    <row r="723" s="39" customFormat="1" customHeight="1"/>
    <row r="724" s="39" customFormat="1" customHeight="1"/>
    <row r="725" s="39" customFormat="1" customHeight="1"/>
    <row r="726" s="39" customFormat="1" customHeight="1"/>
    <row r="727" s="39" customFormat="1" customHeight="1"/>
    <row r="728" s="39" customFormat="1" customHeight="1"/>
    <row r="729" s="39" customFormat="1" customHeight="1"/>
    <row r="730" s="39" customFormat="1" customHeight="1"/>
    <row r="731" s="39" customFormat="1" customHeight="1"/>
    <row r="732" s="39" customFormat="1" customHeight="1"/>
    <row r="733" s="39" customFormat="1" customHeight="1"/>
    <row r="734" s="39" customFormat="1" customHeight="1"/>
    <row r="735" s="39" customFormat="1" customHeight="1"/>
    <row r="736" s="39" customFormat="1" customHeight="1"/>
    <row r="737" s="39" customFormat="1" customHeight="1"/>
    <row r="738" s="39" customFormat="1" customHeight="1"/>
    <row r="739" s="39" customFormat="1" customHeight="1"/>
    <row r="740" s="39" customFormat="1" customHeight="1"/>
    <row r="741" s="39" customFormat="1" customHeight="1"/>
    <row r="742" s="39" customFormat="1" customHeight="1"/>
    <row r="743" s="39" customFormat="1" customHeight="1"/>
    <row r="744" s="39" customFormat="1" customHeight="1"/>
    <row r="745" s="39" customFormat="1" customHeight="1"/>
    <row r="746" s="39" customFormat="1" customHeight="1"/>
    <row r="747" s="39" customFormat="1" customHeight="1"/>
    <row r="748" s="39" customFormat="1" customHeight="1"/>
    <row r="749" s="39" customFormat="1" customHeight="1"/>
    <row r="750" s="39" customFormat="1" customHeight="1"/>
    <row r="751" s="39" customFormat="1" customHeight="1"/>
    <row r="752" s="39" customFormat="1" customHeight="1"/>
    <row r="753" s="39" customFormat="1" customHeight="1"/>
    <row r="754" s="39" customFormat="1" customHeight="1"/>
    <row r="755" s="39" customFormat="1" customHeight="1"/>
    <row r="756" s="39" customFormat="1" customHeight="1"/>
    <row r="757" s="39" customFormat="1" customHeight="1"/>
    <row r="758" s="39" customFormat="1" customHeight="1"/>
    <row r="759" s="39" customFormat="1" customHeight="1"/>
    <row r="760" s="39" customFormat="1" customHeight="1"/>
    <row r="761" s="39" customFormat="1" customHeight="1"/>
    <row r="762" s="39" customFormat="1" customHeight="1"/>
    <row r="763" s="39" customFormat="1" customHeight="1"/>
    <row r="764" s="39" customFormat="1" customHeight="1"/>
    <row r="765" s="39" customFormat="1" customHeight="1"/>
    <row r="766" s="39" customFormat="1" customHeight="1"/>
    <row r="767" s="39" customFormat="1" customHeight="1"/>
    <row r="768" s="39" customFormat="1" customHeight="1"/>
    <row r="769" s="39" customFormat="1" customHeight="1"/>
    <row r="770" s="39" customFormat="1" customHeight="1"/>
    <row r="771" s="39" customFormat="1" customHeight="1"/>
    <row r="772" s="39" customFormat="1" customHeight="1"/>
    <row r="773" s="39" customFormat="1" customHeight="1"/>
    <row r="774" s="39" customFormat="1" customHeight="1"/>
    <row r="775" s="39" customFormat="1" customHeight="1"/>
    <row r="776" s="39" customFormat="1" customHeight="1"/>
    <row r="777" s="39" customFormat="1" customHeight="1"/>
    <row r="778" s="39" customFormat="1" customHeight="1"/>
    <row r="779" s="39" customFormat="1" customHeight="1"/>
    <row r="780" s="39" customFormat="1" customHeight="1"/>
    <row r="781" s="39" customFormat="1" customHeight="1"/>
    <row r="782" s="39" customFormat="1" customHeight="1"/>
    <row r="783" s="39" customFormat="1" customHeight="1"/>
    <row r="784" s="39" customFormat="1" customHeight="1"/>
    <row r="785" s="39" customFormat="1" customHeight="1"/>
    <row r="786" s="39" customFormat="1" customHeight="1"/>
    <row r="787" s="39" customFormat="1" customHeight="1"/>
    <row r="788" s="39" customFormat="1" customHeight="1"/>
    <row r="789" s="39" customFormat="1" customHeight="1"/>
    <row r="790" s="39" customFormat="1" customHeight="1"/>
    <row r="791" s="39" customFormat="1" customHeight="1"/>
    <row r="792" s="39" customFormat="1" customHeight="1"/>
    <row r="793" s="39" customFormat="1" customHeight="1"/>
    <row r="794" s="39" customFormat="1" customHeight="1"/>
    <row r="795" s="39" customFormat="1" customHeight="1"/>
    <row r="796" s="39" customFormat="1" customHeight="1"/>
    <row r="797" s="39" customFormat="1" customHeight="1"/>
    <row r="798" s="39" customFormat="1" customHeight="1"/>
    <row r="799" s="39" customFormat="1" customHeight="1"/>
    <row r="800" s="39" customFormat="1" customHeight="1"/>
    <row r="801" s="39" customFormat="1" customHeight="1"/>
    <row r="802" s="39" customFormat="1" customHeight="1"/>
    <row r="803" s="39" customFormat="1" customHeight="1"/>
    <row r="804" s="39" customFormat="1" customHeight="1"/>
    <row r="805" s="39" customFormat="1" customHeight="1"/>
    <row r="806" s="39" customFormat="1" customHeight="1"/>
    <row r="807" s="39" customFormat="1" customHeight="1"/>
    <row r="808" s="39" customFormat="1" customHeight="1"/>
    <row r="809" s="39" customFormat="1" customHeight="1"/>
    <row r="810" s="39" customFormat="1" customHeight="1"/>
    <row r="811" s="39" customFormat="1" customHeight="1"/>
    <row r="812" s="39" customFormat="1" customHeight="1"/>
    <row r="813" s="39" customFormat="1" customHeight="1"/>
    <row r="814" s="39" customFormat="1" customHeight="1"/>
    <row r="815" s="39" customFormat="1" customHeight="1"/>
    <row r="816" s="39" customFormat="1" customHeight="1"/>
    <row r="817" s="39" customFormat="1" customHeight="1"/>
    <row r="818" s="39" customFormat="1" customHeight="1"/>
    <row r="819" s="39" customFormat="1" customHeight="1"/>
    <row r="820" s="39" customFormat="1" customHeight="1"/>
    <row r="821" s="39" customFormat="1" customHeight="1"/>
    <row r="822" s="39" customFormat="1" customHeight="1"/>
    <row r="823" s="39" customFormat="1" customHeight="1"/>
    <row r="824" s="39" customFormat="1" customHeight="1"/>
    <row r="825" s="39" customFormat="1" customHeight="1"/>
    <row r="826" s="39" customFormat="1" customHeight="1"/>
    <row r="827" s="39" customFormat="1" customHeight="1"/>
    <row r="828" s="39" customFormat="1" customHeight="1"/>
    <row r="829" s="39" customFormat="1" customHeight="1"/>
    <row r="830" s="39" customFormat="1" customHeight="1"/>
    <row r="831" s="39" customFormat="1" customHeight="1"/>
    <row r="832" s="39" customFormat="1" customHeight="1"/>
    <row r="833" s="39" customFormat="1" customHeight="1"/>
    <row r="834" s="39" customFormat="1" customHeight="1"/>
    <row r="835" s="39" customFormat="1" customHeight="1"/>
    <row r="836" s="39" customFormat="1" customHeight="1"/>
    <row r="837" s="39" customFormat="1" customHeight="1"/>
    <row r="838" s="39" customFormat="1" customHeight="1"/>
    <row r="839" s="39" customFormat="1" customHeight="1"/>
    <row r="840" s="39" customFormat="1" customHeight="1"/>
    <row r="841" s="39" customFormat="1" customHeight="1"/>
    <row r="842" s="39" customFormat="1" customHeight="1"/>
    <row r="843" s="39" customFormat="1" customHeight="1"/>
    <row r="844" s="39" customFormat="1" customHeight="1"/>
    <row r="845" s="39" customFormat="1" customHeight="1"/>
    <row r="846" s="39" customFormat="1" customHeight="1"/>
    <row r="847" s="39" customFormat="1" customHeight="1"/>
    <row r="848" s="39" customFormat="1" customHeight="1"/>
    <row r="849" s="39" customFormat="1" customHeight="1"/>
    <row r="850" s="39" customFormat="1" customHeight="1"/>
    <row r="851" s="39" customFormat="1" customHeight="1"/>
    <row r="852" s="39" customFormat="1" customHeight="1"/>
    <row r="853" s="39" customFormat="1" customHeight="1"/>
    <row r="854" s="39" customFormat="1" customHeight="1"/>
    <row r="855" s="39" customFormat="1" customHeight="1"/>
    <row r="856" s="39" customFormat="1" customHeight="1"/>
    <row r="857" s="39" customFormat="1" customHeight="1"/>
    <row r="858" s="39" customFormat="1" customHeight="1"/>
    <row r="859" s="39" customFormat="1" customHeight="1"/>
    <row r="860" s="39" customFormat="1" customHeight="1"/>
    <row r="861" s="39" customFormat="1" customHeight="1"/>
    <row r="862" s="39" customFormat="1" customHeight="1"/>
    <row r="863" s="39" customFormat="1" customHeight="1"/>
    <row r="864" s="39" customFormat="1" customHeight="1"/>
    <row r="865" s="39" customFormat="1" customHeight="1"/>
    <row r="866" s="39" customFormat="1" customHeight="1"/>
    <row r="867" s="39" customFormat="1" customHeight="1"/>
    <row r="868" s="39" customFormat="1" customHeight="1"/>
    <row r="869" s="39" customFormat="1" customHeight="1"/>
    <row r="870" s="39" customFormat="1" customHeight="1"/>
    <row r="871" s="39" customFormat="1" customHeight="1"/>
    <row r="872" s="39" customFormat="1" customHeight="1"/>
    <row r="873" s="39" customFormat="1" customHeight="1"/>
    <row r="874" s="39" customFormat="1" customHeight="1"/>
    <row r="875" s="39" customFormat="1" customHeight="1"/>
    <row r="876" s="39" customFormat="1" customHeight="1"/>
    <row r="877" s="39" customFormat="1" customHeight="1"/>
    <row r="878" s="39" customFormat="1" customHeight="1"/>
    <row r="879" s="39" customFormat="1" customHeight="1"/>
    <row r="880" s="39" customFormat="1" customHeight="1"/>
    <row r="881" s="39" customFormat="1" customHeight="1"/>
    <row r="882" s="39" customFormat="1" customHeight="1"/>
    <row r="883" s="39" customFormat="1" customHeight="1"/>
    <row r="884" s="39" customFormat="1" customHeight="1"/>
    <row r="885" s="39" customFormat="1" customHeight="1"/>
    <row r="886" s="39" customFormat="1" customHeight="1"/>
    <row r="887" s="39" customFormat="1" customHeight="1"/>
    <row r="888" s="39" customFormat="1" customHeight="1"/>
    <row r="889" s="39" customFormat="1" customHeight="1"/>
    <row r="890" s="39" customFormat="1" customHeight="1"/>
    <row r="891" s="39" customFormat="1" customHeight="1"/>
    <row r="892" s="39" customFormat="1" customHeight="1"/>
    <row r="893" s="39" customFormat="1" customHeight="1"/>
    <row r="894" s="39" customFormat="1" customHeight="1"/>
    <row r="895" s="39" customFormat="1" customHeight="1"/>
    <row r="896" s="39" customFormat="1" customHeight="1"/>
    <row r="897" s="39" customFormat="1" customHeight="1"/>
    <row r="898" s="39" customFormat="1" customHeight="1"/>
    <row r="899" s="39" customFormat="1" customHeight="1"/>
    <row r="900" s="39" customFormat="1" customHeight="1"/>
    <row r="901" s="39" customFormat="1" customHeight="1"/>
    <row r="902" s="39" customFormat="1" customHeight="1"/>
    <row r="903" s="39" customFormat="1" customHeight="1"/>
    <row r="904" s="39" customFormat="1" customHeight="1"/>
    <row r="905" s="39" customFormat="1" customHeight="1"/>
    <row r="906" s="39" customFormat="1" customHeight="1"/>
    <row r="907" s="39" customFormat="1" customHeight="1"/>
    <row r="908" s="39" customFormat="1" customHeight="1"/>
    <row r="909" s="39" customFormat="1" customHeight="1"/>
    <row r="910" s="39" customFormat="1" customHeight="1"/>
    <row r="911" s="39" customFormat="1" customHeight="1"/>
    <row r="912" s="39" customFormat="1" customHeight="1"/>
    <row r="913" s="39" customFormat="1" customHeight="1"/>
    <row r="914" s="39" customFormat="1" customHeight="1"/>
    <row r="915" s="39" customFormat="1" customHeight="1"/>
    <row r="916" s="39" customFormat="1" customHeight="1"/>
    <row r="917" s="39" customFormat="1" customHeight="1"/>
    <row r="918" s="39" customFormat="1" customHeight="1"/>
    <row r="919" s="39" customFormat="1" customHeight="1"/>
    <row r="920" s="39" customFormat="1" customHeight="1"/>
    <row r="921" s="39" customFormat="1" customHeight="1"/>
    <row r="922" s="39" customFormat="1" customHeight="1"/>
    <row r="923" s="39" customFormat="1" customHeight="1"/>
    <row r="924" s="39" customFormat="1" customHeight="1"/>
    <row r="925" s="39" customFormat="1" customHeight="1"/>
    <row r="926" s="39" customFormat="1" customHeight="1"/>
    <row r="927" s="39" customFormat="1" customHeight="1"/>
    <row r="928" s="39" customFormat="1" customHeight="1"/>
    <row r="929" s="39" customFormat="1" customHeight="1"/>
    <row r="930" s="39" customFormat="1" customHeight="1"/>
    <row r="931" s="39" customFormat="1" customHeight="1"/>
    <row r="932" s="39" customFormat="1" customHeight="1"/>
    <row r="933" s="39" customFormat="1" customHeight="1"/>
    <row r="934" s="39" customFormat="1" customHeight="1"/>
    <row r="935" s="39" customFormat="1" customHeight="1"/>
    <row r="936" s="39" customFormat="1" customHeight="1"/>
    <row r="937" s="39" customFormat="1" customHeight="1"/>
    <row r="938" s="39" customFormat="1" customHeight="1"/>
    <row r="939" s="39" customFormat="1" customHeight="1"/>
    <row r="940" s="39" customFormat="1" customHeight="1"/>
    <row r="941" s="39" customFormat="1" customHeight="1"/>
    <row r="942" s="39" customFormat="1" customHeight="1"/>
    <row r="943" s="39" customFormat="1" customHeight="1"/>
    <row r="944" s="39" customFormat="1" customHeight="1"/>
    <row r="945" s="39" customFormat="1" customHeight="1"/>
    <row r="946" s="39" customFormat="1" customHeight="1"/>
    <row r="947" s="39" customFormat="1" customHeight="1"/>
    <row r="948" s="39" customFormat="1" customHeight="1"/>
    <row r="949" s="39" customFormat="1" customHeight="1"/>
    <row r="950" s="39" customFormat="1" customHeight="1"/>
    <row r="951" s="39" customFormat="1" customHeight="1"/>
    <row r="952" s="39" customFormat="1" customHeight="1"/>
    <row r="953" s="39" customFormat="1" customHeight="1"/>
    <row r="954" s="39" customFormat="1" customHeight="1"/>
    <row r="955" s="39" customFormat="1" customHeight="1"/>
    <row r="956" s="39" customFormat="1" customHeight="1"/>
    <row r="957" s="39" customFormat="1" customHeight="1"/>
    <row r="958" s="39" customFormat="1" customHeight="1"/>
    <row r="959" s="39" customFormat="1" customHeight="1"/>
    <row r="960" s="39" customFormat="1" customHeight="1"/>
    <row r="961" s="39" customFormat="1" customHeight="1"/>
    <row r="962" s="39" customFormat="1" customHeight="1"/>
    <row r="963" s="39" customFormat="1" customHeight="1"/>
    <row r="964" s="39" customFormat="1" customHeight="1"/>
    <row r="965" s="39" customFormat="1" customHeight="1"/>
    <row r="966" s="39" customFormat="1" customHeight="1"/>
    <row r="967" s="39" customFormat="1" customHeight="1"/>
    <row r="968" s="39" customFormat="1" customHeight="1"/>
    <row r="969" s="39" customFormat="1" customHeight="1"/>
    <row r="970" s="39" customFormat="1" customHeight="1"/>
    <row r="971" s="39" customFormat="1" customHeight="1"/>
    <row r="972" s="39" customFormat="1" customHeight="1"/>
    <row r="973" s="39" customFormat="1" customHeight="1"/>
    <row r="974" s="39" customFormat="1" customHeight="1"/>
    <row r="975" s="39" customFormat="1" customHeight="1"/>
    <row r="976" s="39" customFormat="1" customHeight="1"/>
    <row r="977" s="39" customFormat="1" customHeight="1"/>
    <row r="978" s="39" customFormat="1" customHeight="1"/>
    <row r="979" s="39" customFormat="1" customHeight="1"/>
    <row r="980" s="39" customFormat="1" customHeight="1"/>
    <row r="981" s="39" customFormat="1" customHeight="1"/>
    <row r="982" s="39" customFormat="1" customHeight="1"/>
    <row r="983" s="39" customFormat="1" customHeight="1"/>
    <row r="984" s="39" customFormat="1" customHeight="1"/>
    <row r="985" s="39" customFormat="1" customHeight="1"/>
    <row r="986" s="39" customFormat="1" customHeight="1"/>
    <row r="987" s="39" customFormat="1" customHeight="1"/>
    <row r="988" s="39" customFormat="1" customHeight="1"/>
    <row r="989" s="39" customFormat="1" customHeight="1"/>
    <row r="990" s="39" customFormat="1" customHeight="1"/>
    <row r="991" s="39" customFormat="1" customHeight="1"/>
    <row r="992" s="39" customFormat="1" customHeight="1"/>
    <row r="993" s="39" customFormat="1" customHeight="1"/>
    <row r="994" s="39" customFormat="1" customHeight="1"/>
    <row r="995" s="39" customFormat="1" customHeight="1"/>
    <row r="996" s="39" customFormat="1" customHeight="1"/>
    <row r="997" s="39" customFormat="1" customHeight="1"/>
    <row r="998" s="39" customFormat="1" customHeight="1"/>
  </sheetData>
  <mergeCells count="1">
    <mergeCell ref="A2:B2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G14" sqref="G14"/>
    </sheetView>
  </sheetViews>
  <sheetFormatPr defaultColWidth="8.79338842975207" defaultRowHeight="15.7" outlineLevelCol="3"/>
  <cols>
    <col min="1" max="1" width="23.595041322314" customWidth="1"/>
    <col min="2" max="2" width="15.8925619834711" customWidth="1"/>
    <col min="3" max="3" width="36.2066115702479" customWidth="1"/>
    <col min="4" max="4" width="20.8925619834711" customWidth="1"/>
  </cols>
  <sheetData>
    <row r="1" spans="1:4">
      <c r="A1" s="30" t="s">
        <v>2680</v>
      </c>
      <c r="B1" s="30"/>
      <c r="C1" s="30"/>
      <c r="D1" s="30"/>
    </row>
    <row r="2" ht="50" customHeight="1" spans="1:4">
      <c r="A2" s="31" t="s">
        <v>2681</v>
      </c>
      <c r="B2" s="31"/>
      <c r="C2" s="31"/>
      <c r="D2" s="31"/>
    </row>
    <row r="3" ht="25" customHeight="1" spans="1:4">
      <c r="A3" s="32" t="s">
        <v>2682</v>
      </c>
      <c r="B3" s="32"/>
      <c r="C3" s="32"/>
      <c r="D3" s="33"/>
    </row>
    <row r="4" ht="25" customHeight="1" spans="1:4">
      <c r="A4" s="34" t="s">
        <v>2632</v>
      </c>
      <c r="B4" s="34" t="s">
        <v>4</v>
      </c>
      <c r="C4" s="34" t="s">
        <v>2632</v>
      </c>
      <c r="D4" s="34" t="s">
        <v>5</v>
      </c>
    </row>
    <row r="5" ht="25" customHeight="1" spans="1:4">
      <c r="A5" s="34" t="s">
        <v>2633</v>
      </c>
      <c r="B5" s="34"/>
      <c r="C5" s="34" t="s">
        <v>2634</v>
      </c>
      <c r="D5" s="34"/>
    </row>
    <row r="6" ht="25" customHeight="1" spans="1:4">
      <c r="A6" s="34" t="s">
        <v>2664</v>
      </c>
      <c r="B6" s="34"/>
      <c r="C6" s="34" t="s">
        <v>2646</v>
      </c>
      <c r="D6" s="34"/>
    </row>
    <row r="7" ht="25" customHeight="1" spans="1:4">
      <c r="A7" s="34" t="s">
        <v>2668</v>
      </c>
      <c r="B7" s="34"/>
      <c r="C7" s="34" t="s">
        <v>2683</v>
      </c>
      <c r="D7" s="34"/>
    </row>
    <row r="8" ht="25" customHeight="1" spans="1:4">
      <c r="A8" s="34" t="s">
        <v>2684</v>
      </c>
      <c r="B8" s="34"/>
      <c r="C8" s="34" t="s">
        <v>2685</v>
      </c>
      <c r="D8" s="34"/>
    </row>
    <row r="9" ht="25" customHeight="1" spans="1:4">
      <c r="A9" s="34"/>
      <c r="B9" s="34"/>
      <c r="C9" s="34"/>
      <c r="D9" s="34"/>
    </row>
    <row r="10" ht="25" customHeight="1" spans="1:4">
      <c r="A10" s="34" t="s">
        <v>2670</v>
      </c>
      <c r="B10" s="34">
        <v>0</v>
      </c>
      <c r="C10" s="34" t="s">
        <v>2671</v>
      </c>
      <c r="D10" s="34">
        <v>0</v>
      </c>
    </row>
    <row r="11" ht="25" customHeight="1" spans="1:4">
      <c r="A11" s="34" t="s">
        <v>2672</v>
      </c>
      <c r="B11" s="34"/>
      <c r="C11" s="34" t="s">
        <v>20</v>
      </c>
      <c r="D11" s="34"/>
    </row>
    <row r="12" ht="25" customHeight="1" spans="1:4">
      <c r="A12" s="34" t="s">
        <v>2673</v>
      </c>
      <c r="B12" s="34"/>
      <c r="C12" s="34" t="s">
        <v>2686</v>
      </c>
      <c r="D12" s="34"/>
    </row>
    <row r="13" ht="25" customHeight="1" spans="1:4">
      <c r="A13" s="34"/>
      <c r="B13" s="34"/>
      <c r="C13" s="34"/>
      <c r="D13" s="34"/>
    </row>
    <row r="14" ht="25" customHeight="1" spans="1:4">
      <c r="A14" s="34" t="s">
        <v>21</v>
      </c>
      <c r="B14" s="34">
        <v>0</v>
      </c>
      <c r="C14" s="34" t="s">
        <v>22</v>
      </c>
      <c r="D14" s="34">
        <v>0</v>
      </c>
    </row>
  </sheetData>
  <mergeCells count="3">
    <mergeCell ref="A1:D1"/>
    <mergeCell ref="A2:D2"/>
    <mergeCell ref="A3:D3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zoomScale="66" zoomScaleNormal="66" zoomScaleSheetLayoutView="60" workbookViewId="0">
      <selection activeCell="A1" sqref="A1"/>
    </sheetView>
  </sheetViews>
  <sheetFormatPr defaultColWidth="35.8760330578512" defaultRowHeight="15.7" outlineLevelCol="7"/>
  <cols>
    <col min="1" max="4" width="35.8760330578512" style="12" customWidth="1"/>
    <col min="5" max="16384" width="35.8760330578512" style="13"/>
  </cols>
  <sheetData>
    <row r="1" spans="1:1">
      <c r="A1" s="14" t="s">
        <v>2687</v>
      </c>
    </row>
    <row r="2" s="11" customFormat="1" ht="87" customHeight="1" spans="1:6">
      <c r="A2" s="15" t="s">
        <v>2688</v>
      </c>
      <c r="B2" s="16"/>
      <c r="C2" s="16"/>
      <c r="D2" s="16"/>
      <c r="E2" s="16"/>
      <c r="F2" s="16"/>
    </row>
    <row r="3" ht="17.5" spans="1:6">
      <c r="A3" s="17" t="s">
        <v>2689</v>
      </c>
      <c r="B3" s="18"/>
      <c r="C3" s="18"/>
      <c r="D3" s="18"/>
      <c r="E3" s="18"/>
      <c r="F3" s="19"/>
    </row>
    <row r="4" ht="36" customHeight="1" spans="1:6">
      <c r="A4" s="20" t="s">
        <v>2690</v>
      </c>
      <c r="B4" s="20" t="s">
        <v>26</v>
      </c>
      <c r="C4" s="20" t="s">
        <v>27</v>
      </c>
      <c r="D4" s="20" t="s">
        <v>2690</v>
      </c>
      <c r="E4" s="20" t="s">
        <v>26</v>
      </c>
      <c r="F4" s="20" t="s">
        <v>27</v>
      </c>
    </row>
    <row r="5" ht="24.95" customHeight="1" spans="1:6">
      <c r="A5" s="21" t="s">
        <v>2691</v>
      </c>
      <c r="B5" s="22">
        <v>59310300</v>
      </c>
      <c r="C5" s="22">
        <v>59376300</v>
      </c>
      <c r="D5" s="21" t="s">
        <v>2692</v>
      </c>
      <c r="E5" s="22">
        <v>194165388</v>
      </c>
      <c r="F5" s="22">
        <v>197035050</v>
      </c>
    </row>
    <row r="6" ht="24.95" customHeight="1" spans="1:8">
      <c r="A6" s="23" t="s">
        <v>2693</v>
      </c>
      <c r="B6" s="22">
        <v>1516200</v>
      </c>
      <c r="C6" s="22">
        <v>1535600</v>
      </c>
      <c r="D6" s="21" t="s">
        <v>2694</v>
      </c>
      <c r="E6" s="22">
        <v>7192837.86</v>
      </c>
      <c r="F6" s="22">
        <v>8270705.46</v>
      </c>
      <c r="H6" s="24"/>
    </row>
    <row r="7" ht="24.95" customHeight="1" spans="1:6">
      <c r="A7" s="21" t="s">
        <v>2695</v>
      </c>
      <c r="B7" s="22">
        <v>202391140</v>
      </c>
      <c r="C7" s="22">
        <v>213418480</v>
      </c>
      <c r="D7" s="21" t="s">
        <v>2696</v>
      </c>
      <c r="E7" s="25"/>
      <c r="F7" s="22">
        <v>7920000</v>
      </c>
    </row>
    <row r="8" ht="24.95" customHeight="1" spans="1:6">
      <c r="A8" s="23" t="s">
        <v>2697</v>
      </c>
      <c r="B8" s="22">
        <v>194196910</v>
      </c>
      <c r="C8" s="22">
        <v>197037520</v>
      </c>
      <c r="D8" s="21" t="s">
        <v>2698</v>
      </c>
      <c r="E8" s="22">
        <v>184300</v>
      </c>
      <c r="F8" s="22">
        <v>220000</v>
      </c>
    </row>
    <row r="9" ht="24.95" customHeight="1" spans="1:6">
      <c r="A9" s="23" t="s">
        <v>2699</v>
      </c>
      <c r="B9" s="22">
        <v>8194230</v>
      </c>
      <c r="C9" s="22">
        <v>8460960</v>
      </c>
      <c r="D9" s="21" t="s">
        <v>2700</v>
      </c>
      <c r="E9" s="25"/>
      <c r="F9" s="25"/>
    </row>
    <row r="10" ht="24.95" customHeight="1" spans="1:6">
      <c r="A10" s="21" t="s">
        <v>2701</v>
      </c>
      <c r="B10" s="25"/>
      <c r="C10" s="25"/>
      <c r="D10" s="20" t="s">
        <v>2702</v>
      </c>
      <c r="E10" s="20" t="s">
        <v>2702</v>
      </c>
      <c r="F10" s="20" t="s">
        <v>2702</v>
      </c>
    </row>
    <row r="11" ht="24.95" customHeight="1" spans="1:6">
      <c r="A11" s="21" t="s">
        <v>2703</v>
      </c>
      <c r="B11" s="22">
        <v>9699636.07</v>
      </c>
      <c r="C11" s="22">
        <v>12960000</v>
      </c>
      <c r="D11" s="20" t="s">
        <v>2702</v>
      </c>
      <c r="E11" s="20" t="s">
        <v>2702</v>
      </c>
      <c r="F11" s="20" t="s">
        <v>2702</v>
      </c>
    </row>
    <row r="12" ht="24.95" customHeight="1" spans="1:6">
      <c r="A12" s="21" t="s">
        <v>2704</v>
      </c>
      <c r="B12" s="22">
        <v>12538418.82</v>
      </c>
      <c r="C12" s="22">
        <v>17071038.9</v>
      </c>
      <c r="D12" s="20" t="s">
        <v>2702</v>
      </c>
      <c r="E12" s="20" t="s">
        <v>2702</v>
      </c>
      <c r="F12" s="20" t="s">
        <v>2702</v>
      </c>
    </row>
    <row r="13" ht="24.95" customHeight="1" spans="1:6">
      <c r="A13" s="21" t="s">
        <v>2705</v>
      </c>
      <c r="B13" s="22">
        <v>527120</v>
      </c>
      <c r="C13" s="22">
        <v>560000</v>
      </c>
      <c r="D13" s="20" t="s">
        <v>2702</v>
      </c>
      <c r="E13" s="20" t="s">
        <v>2702</v>
      </c>
      <c r="F13" s="20" t="s">
        <v>2702</v>
      </c>
    </row>
    <row r="14" ht="24.95" customHeight="1" spans="1:6">
      <c r="A14" s="21" t="s">
        <v>2706</v>
      </c>
      <c r="B14" s="25"/>
      <c r="C14" s="25"/>
      <c r="D14" s="20" t="s">
        <v>2702</v>
      </c>
      <c r="E14" s="20" t="s">
        <v>2702</v>
      </c>
      <c r="F14" s="20" t="s">
        <v>2702</v>
      </c>
    </row>
    <row r="15" ht="24.95" customHeight="1" spans="1:6">
      <c r="A15" s="21" t="s">
        <v>2707</v>
      </c>
      <c r="B15" s="22">
        <v>284466614.89</v>
      </c>
      <c r="C15" s="22">
        <v>303385818.9</v>
      </c>
      <c r="D15" s="21" t="s">
        <v>2708</v>
      </c>
      <c r="E15" s="22">
        <v>201542525.86</v>
      </c>
      <c r="F15" s="22">
        <v>213445755.46</v>
      </c>
    </row>
    <row r="16" ht="24.95" customHeight="1" spans="1:6">
      <c r="A16" s="21" t="s">
        <v>2709</v>
      </c>
      <c r="B16" s="25"/>
      <c r="C16" s="25"/>
      <c r="D16" s="21" t="s">
        <v>2710</v>
      </c>
      <c r="E16" s="25"/>
      <c r="F16" s="25"/>
    </row>
    <row r="17" ht="24.95" customHeight="1" spans="1:6">
      <c r="A17" s="21" t="s">
        <v>2711</v>
      </c>
      <c r="B17" s="25"/>
      <c r="C17" s="25"/>
      <c r="D17" s="21" t="s">
        <v>2712</v>
      </c>
      <c r="E17" s="25"/>
      <c r="F17" s="25"/>
    </row>
    <row r="18" ht="24.95" customHeight="1" spans="1:6">
      <c r="A18" s="21" t="s">
        <v>2713</v>
      </c>
      <c r="B18" s="22">
        <v>284466614.89</v>
      </c>
      <c r="C18" s="22">
        <v>303385818.9</v>
      </c>
      <c r="D18" s="21" t="s">
        <v>2714</v>
      </c>
      <c r="E18" s="22">
        <v>201542525.86</v>
      </c>
      <c r="F18" s="22">
        <v>213445755.46</v>
      </c>
    </row>
    <row r="19" ht="24.95" customHeight="1" spans="1:6">
      <c r="A19" s="20" t="s">
        <v>2702</v>
      </c>
      <c r="B19" s="20" t="s">
        <v>2702</v>
      </c>
      <c r="C19" s="20" t="s">
        <v>2702</v>
      </c>
      <c r="D19" s="21" t="s">
        <v>2715</v>
      </c>
      <c r="E19" s="22">
        <v>82924089.03</v>
      </c>
      <c r="F19" s="22">
        <v>89940063.44</v>
      </c>
    </row>
    <row r="20" ht="24.95" customHeight="1" spans="1:6">
      <c r="A20" s="21" t="s">
        <v>2716</v>
      </c>
      <c r="B20" s="22">
        <v>594394365.49</v>
      </c>
      <c r="C20" s="22">
        <v>677318454.52</v>
      </c>
      <c r="D20" s="21" t="s">
        <v>2717</v>
      </c>
      <c r="E20" s="22">
        <v>677318454.52</v>
      </c>
      <c r="F20" s="22">
        <v>767258517.96</v>
      </c>
    </row>
    <row r="21" ht="24.95" customHeight="1" spans="1:6">
      <c r="A21" s="20" t="s">
        <v>2718</v>
      </c>
      <c r="B21" s="22">
        <v>878860980.38</v>
      </c>
      <c r="C21" s="22">
        <v>980704273.42</v>
      </c>
      <c r="D21" s="20" t="s">
        <v>2718</v>
      </c>
      <c r="E21" s="22">
        <v>878860980.38</v>
      </c>
      <c r="F21" s="22">
        <v>980704273.42</v>
      </c>
    </row>
    <row r="22" ht="24.95" customHeight="1" spans="1:4">
      <c r="A22" s="26"/>
      <c r="B22" s="27"/>
      <c r="C22" s="28"/>
      <c r="D22" s="29"/>
    </row>
    <row r="23" ht="24.95" customHeight="1"/>
  </sheetData>
  <mergeCells count="2">
    <mergeCell ref="A2:F2"/>
    <mergeCell ref="A3:F3"/>
  </mergeCells>
  <pageMargins left="0.7" right="0.7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19" sqref="E19"/>
    </sheetView>
  </sheetViews>
  <sheetFormatPr defaultColWidth="9" defaultRowHeight="15.7" outlineLevelRow="4" outlineLevelCol="4"/>
  <cols>
    <col min="1" max="1" width="47.6942148760331" customWidth="1"/>
    <col min="2" max="2" width="21.0909090909091" customWidth="1"/>
    <col min="3" max="3" width="17.702479338843" customWidth="1"/>
    <col min="4" max="4" width="23.198347107438" customWidth="1"/>
    <col min="5" max="5" width="23.404958677686" customWidth="1"/>
  </cols>
  <sheetData>
    <row r="1" ht="33" customHeight="1" spans="1:5">
      <c r="A1" s="10" t="s">
        <v>2719</v>
      </c>
      <c r="B1" s="10"/>
      <c r="C1" s="10"/>
      <c r="D1" s="10"/>
      <c r="E1" s="10"/>
    </row>
    <row r="2" ht="49" customHeight="1" spans="1:5">
      <c r="A2" s="3" t="s">
        <v>2720</v>
      </c>
      <c r="B2" s="3"/>
      <c r="C2" s="3"/>
      <c r="D2" s="3"/>
      <c r="E2" s="3"/>
    </row>
    <row r="3" ht="17.5" spans="1:5">
      <c r="A3" s="4" t="s">
        <v>2721</v>
      </c>
      <c r="B3" s="5"/>
      <c r="C3" s="5"/>
      <c r="D3" s="5"/>
      <c r="E3" s="6"/>
    </row>
    <row r="4" ht="29" customHeight="1" spans="1:5">
      <c r="A4" s="7" t="s">
        <v>2722</v>
      </c>
      <c r="B4" s="7" t="s">
        <v>2723</v>
      </c>
      <c r="C4" s="7" t="s">
        <v>26</v>
      </c>
      <c r="D4" s="7" t="s">
        <v>2724</v>
      </c>
      <c r="E4" s="7" t="s">
        <v>2725</v>
      </c>
    </row>
    <row r="5" ht="22" customHeight="1" spans="1:5">
      <c r="A5" s="7" t="s">
        <v>2726</v>
      </c>
      <c r="B5" s="8">
        <v>870338420</v>
      </c>
      <c r="C5" s="8">
        <v>878860980</v>
      </c>
      <c r="D5" s="8">
        <v>980704273</v>
      </c>
      <c r="E5" s="9">
        <v>0.12</v>
      </c>
    </row>
  </sheetData>
  <mergeCells count="3">
    <mergeCell ref="A1:E1"/>
    <mergeCell ref="A2:E2"/>
    <mergeCell ref="A3:E3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E18" sqref="E18"/>
    </sheetView>
  </sheetViews>
  <sheetFormatPr defaultColWidth="9" defaultRowHeight="15.7" outlineLevelRow="4" outlineLevelCol="4"/>
  <cols>
    <col min="1" max="1" width="47.6942148760331" customWidth="1"/>
    <col min="2" max="2" width="21.0909090909091" customWidth="1"/>
    <col min="3" max="3" width="17.702479338843" customWidth="1"/>
    <col min="4" max="4" width="23.198347107438" customWidth="1"/>
    <col min="5" max="5" width="23.404958677686" customWidth="1"/>
  </cols>
  <sheetData>
    <row r="1" ht="15" customHeight="1" spans="1:5">
      <c r="A1" s="1" t="s">
        <v>2727</v>
      </c>
      <c r="B1" s="2"/>
      <c r="C1" s="2"/>
      <c r="D1" s="2"/>
      <c r="E1" s="2"/>
    </row>
    <row r="2" ht="49" customHeight="1" spans="1:5">
      <c r="A2" s="3" t="s">
        <v>2728</v>
      </c>
      <c r="B2" s="3"/>
      <c r="C2" s="3"/>
      <c r="D2" s="3"/>
      <c r="E2" s="3"/>
    </row>
    <row r="3" ht="17.5" spans="1:5">
      <c r="A3" s="4" t="s">
        <v>2721</v>
      </c>
      <c r="B3" s="5"/>
      <c r="C3" s="5"/>
      <c r="D3" s="5"/>
      <c r="E3" s="6"/>
    </row>
    <row r="4" ht="29" customHeight="1" spans="1:5">
      <c r="A4" s="7" t="s">
        <v>2722</v>
      </c>
      <c r="B4" s="7" t="s">
        <v>2729</v>
      </c>
      <c r="C4" s="7" t="s">
        <v>26</v>
      </c>
      <c r="D4" s="7" t="s">
        <v>2730</v>
      </c>
      <c r="E4" s="7" t="s">
        <v>2725</v>
      </c>
    </row>
    <row r="5" ht="22" customHeight="1" spans="1:5">
      <c r="A5" s="7" t="s">
        <v>2731</v>
      </c>
      <c r="B5" s="8">
        <v>870338420</v>
      </c>
      <c r="C5" s="8">
        <v>878860980</v>
      </c>
      <c r="D5" s="8">
        <v>980704273</v>
      </c>
      <c r="E5" s="9">
        <v>0.12</v>
      </c>
    </row>
  </sheetData>
  <mergeCells count="2">
    <mergeCell ref="A2:E2"/>
    <mergeCell ref="A3:E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C1004"/>
  <sheetViews>
    <sheetView view="pageBreakPreview" zoomScaleNormal="100" workbookViewId="0">
      <selection activeCell="C6" sqref="C6"/>
    </sheetView>
  </sheetViews>
  <sheetFormatPr defaultColWidth="8.75206611570248" defaultRowHeight="16.5" customHeight="1" outlineLevelCol="2"/>
  <cols>
    <col min="1" max="1" width="30.8760330578512" style="278" customWidth="1"/>
    <col min="2" max="2" width="18.2479338842975" style="278" customWidth="1"/>
    <col min="3" max="3" width="22.6280991735537" style="278" customWidth="1"/>
    <col min="4" max="4" width="87.3719008264463" style="278" customWidth="1"/>
    <col min="5" max="30" width="9" style="278"/>
    <col min="31" max="16384" width="8.75206611570248" style="278"/>
  </cols>
  <sheetData>
    <row r="1" s="274" customFormat="1" ht="20.45" customHeight="1"/>
    <row r="2" s="275" customFormat="1" ht="49.5" customHeight="1" spans="1:3">
      <c r="A2" s="279" t="s">
        <v>54</v>
      </c>
      <c r="B2" s="279"/>
      <c r="C2" s="279"/>
    </row>
    <row r="3" s="276" customFormat="1" customHeight="1" spans="1:3">
      <c r="A3" s="280"/>
      <c r="B3" s="280"/>
      <c r="C3" s="280" t="s">
        <v>55</v>
      </c>
    </row>
    <row r="4" s="276" customFormat="1" customHeight="1" spans="1:3">
      <c r="A4" s="70" t="s">
        <v>56</v>
      </c>
      <c r="B4" s="70" t="s">
        <v>57</v>
      </c>
      <c r="C4" s="70" t="s">
        <v>27</v>
      </c>
    </row>
    <row r="5" s="276" customFormat="1" ht="19.5" customHeight="1" spans="1:3">
      <c r="A5" s="70" t="s">
        <v>58</v>
      </c>
      <c r="B5" s="281">
        <v>29873</v>
      </c>
      <c r="C5" s="281">
        <v>50000</v>
      </c>
    </row>
    <row r="6" s="276" customFormat="1" ht="19.5" customHeight="1" spans="1:3">
      <c r="A6" s="70" t="s">
        <v>59</v>
      </c>
      <c r="B6" s="70"/>
      <c r="C6" s="269">
        <v>13</v>
      </c>
    </row>
    <row r="7" s="276" customFormat="1" ht="19.5" customHeight="1" spans="1:3">
      <c r="A7" s="70" t="s">
        <v>60</v>
      </c>
      <c r="B7" s="281">
        <v>12595</v>
      </c>
      <c r="C7" s="281">
        <v>15280</v>
      </c>
    </row>
    <row r="8" s="276" customFormat="1" ht="19.5" customHeight="1" spans="1:3">
      <c r="A8" s="70" t="s">
        <v>61</v>
      </c>
      <c r="B8" s="281">
        <v>68709</v>
      </c>
      <c r="C8" s="281">
        <v>94721</v>
      </c>
    </row>
    <row r="9" s="276" customFormat="1" ht="19.5" customHeight="1" spans="1:3">
      <c r="A9" s="70" t="s">
        <v>62</v>
      </c>
      <c r="B9" s="281">
        <v>3333</v>
      </c>
      <c r="C9" s="281">
        <v>3827</v>
      </c>
    </row>
    <row r="10" s="276" customFormat="1" ht="19.5" customHeight="1" spans="1:3">
      <c r="A10" s="70" t="s">
        <v>63</v>
      </c>
      <c r="B10" s="281">
        <v>3473</v>
      </c>
      <c r="C10" s="281">
        <v>9147</v>
      </c>
    </row>
    <row r="11" s="276" customFormat="1" ht="19.5" customHeight="1" spans="1:3">
      <c r="A11" s="70" t="s">
        <v>64</v>
      </c>
      <c r="B11" s="281">
        <v>56594</v>
      </c>
      <c r="C11" s="281">
        <v>52833</v>
      </c>
    </row>
    <row r="12" s="276" customFormat="1" ht="19.5" customHeight="1" spans="1:3">
      <c r="A12" s="70" t="s">
        <v>65</v>
      </c>
      <c r="B12" s="281">
        <v>55931</v>
      </c>
      <c r="C12" s="281">
        <v>29742</v>
      </c>
    </row>
    <row r="13" s="276" customFormat="1" ht="19.5" customHeight="1" spans="1:3">
      <c r="A13" s="70" t="s">
        <v>66</v>
      </c>
      <c r="B13" s="281">
        <v>4400</v>
      </c>
      <c r="C13" s="281">
        <v>7331</v>
      </c>
    </row>
    <row r="14" s="276" customFormat="1" ht="19.5" customHeight="1" spans="1:3">
      <c r="A14" s="70" t="s">
        <v>67</v>
      </c>
      <c r="B14" s="281">
        <v>8475</v>
      </c>
      <c r="C14" s="281">
        <v>15366</v>
      </c>
    </row>
    <row r="15" s="276" customFormat="1" ht="19.5" customHeight="1" spans="1:3">
      <c r="A15" s="70" t="s">
        <v>68</v>
      </c>
      <c r="B15" s="281">
        <v>55056</v>
      </c>
      <c r="C15" s="281">
        <v>86103</v>
      </c>
    </row>
    <row r="16" s="276" customFormat="1" ht="19.5" customHeight="1" spans="1:3">
      <c r="A16" s="70" t="s">
        <v>69</v>
      </c>
      <c r="B16" s="281">
        <v>6258</v>
      </c>
      <c r="C16" s="281">
        <v>10128</v>
      </c>
    </row>
    <row r="17" s="276" customFormat="1" ht="19.5" customHeight="1" spans="1:3">
      <c r="A17" s="70" t="s">
        <v>70</v>
      </c>
      <c r="B17" s="269">
        <v>826</v>
      </c>
      <c r="C17" s="269">
        <v>683</v>
      </c>
    </row>
    <row r="18" s="276" customFormat="1" ht="19.5" customHeight="1" spans="1:3">
      <c r="A18" s="70" t="s">
        <v>71</v>
      </c>
      <c r="B18" s="269">
        <v>503</v>
      </c>
      <c r="C18" s="269">
        <v>1487</v>
      </c>
    </row>
    <row r="19" s="276" customFormat="1" ht="19.5" customHeight="1" spans="1:3">
      <c r="A19" s="70" t="s">
        <v>72</v>
      </c>
      <c r="B19" s="70"/>
      <c r="C19" s="70"/>
    </row>
    <row r="20" s="276" customFormat="1" ht="19.5" customHeight="1" spans="1:3">
      <c r="A20" s="70" t="s">
        <v>73</v>
      </c>
      <c r="B20" s="281">
        <v>3494</v>
      </c>
      <c r="C20" s="281">
        <v>4469</v>
      </c>
    </row>
    <row r="21" s="276" customFormat="1" ht="19.5" customHeight="1" spans="1:3">
      <c r="A21" s="70" t="s">
        <v>74</v>
      </c>
      <c r="B21" s="281">
        <v>10672</v>
      </c>
      <c r="C21" s="281">
        <v>10340</v>
      </c>
    </row>
    <row r="22" s="276" customFormat="1" ht="19.5" customHeight="1" spans="1:3">
      <c r="A22" s="70" t="s">
        <v>75</v>
      </c>
      <c r="B22" s="269">
        <v>495</v>
      </c>
      <c r="C22" s="269">
        <v>2952</v>
      </c>
    </row>
    <row r="23" s="276" customFormat="1" ht="19.5" customHeight="1" spans="1:3">
      <c r="A23" s="70" t="s">
        <v>76</v>
      </c>
      <c r="B23" s="281">
        <v>1213</v>
      </c>
      <c r="C23" s="281">
        <v>3968</v>
      </c>
    </row>
    <row r="24" s="276" customFormat="1" ht="19.5" customHeight="1" spans="1:3">
      <c r="A24" s="70" t="s">
        <v>77</v>
      </c>
      <c r="B24" s="281">
        <v>4000</v>
      </c>
      <c r="C24" s="281">
        <v>4000</v>
      </c>
    </row>
    <row r="25" s="276" customFormat="1" ht="19.5" customHeight="1" spans="1:3">
      <c r="A25" s="70" t="s">
        <v>78</v>
      </c>
      <c r="B25" s="281">
        <v>2000</v>
      </c>
      <c r="C25" s="281">
        <v>3564</v>
      </c>
    </row>
    <row r="26" s="276" customFormat="1" ht="19.5" customHeight="1" spans="1:3">
      <c r="A26" s="70" t="s">
        <v>79</v>
      </c>
      <c r="B26" s="70"/>
      <c r="C26" s="70"/>
    </row>
    <row r="27" s="276" customFormat="1" ht="19.5" customHeight="1" spans="1:3">
      <c r="A27" s="70" t="s">
        <v>80</v>
      </c>
      <c r="B27" s="281">
        <v>5264</v>
      </c>
      <c r="C27" s="281">
        <v>5729</v>
      </c>
    </row>
    <row r="28" s="276" customFormat="1" ht="19.5" customHeight="1" spans="1:3">
      <c r="A28" s="70" t="s">
        <v>81</v>
      </c>
      <c r="B28" s="70"/>
      <c r="C28" s="70"/>
    </row>
    <row r="29" s="276" customFormat="1" ht="19.5" customHeight="1" spans="1:3">
      <c r="A29" s="70" t="s">
        <v>82</v>
      </c>
      <c r="B29" s="281">
        <v>333164</v>
      </c>
      <c r="C29" s="281">
        <v>411683</v>
      </c>
    </row>
    <row r="30" s="276" customFormat="1" customHeight="1" spans="1:3">
      <c r="A30" s="282"/>
      <c r="B30" s="282"/>
      <c r="C30" s="282"/>
    </row>
    <row r="31" s="276" customFormat="1" customHeight="1"/>
    <row r="32" s="276" customFormat="1" customHeight="1"/>
    <row r="33" s="276" customFormat="1" customHeight="1"/>
    <row r="34" s="276" customFormat="1" customHeight="1"/>
    <row r="35" s="276" customFormat="1" customHeight="1"/>
    <row r="36" s="276" customFormat="1" customHeight="1"/>
    <row r="37" s="276" customFormat="1" customHeight="1"/>
    <row r="38" s="276" customFormat="1" customHeight="1"/>
    <row r="39" s="276" customFormat="1" customHeight="1"/>
    <row r="40" s="276" customFormat="1" customHeight="1"/>
    <row r="41" s="276" customFormat="1" customHeight="1"/>
    <row r="42" s="276" customFormat="1" customHeight="1"/>
    <row r="43" s="276" customFormat="1" customHeight="1"/>
    <row r="44" s="276" customFormat="1" customHeight="1"/>
    <row r="45" s="276" customFormat="1" customHeight="1"/>
    <row r="46" s="276" customFormat="1" customHeight="1"/>
    <row r="47" s="276" customFormat="1" customHeight="1"/>
    <row r="48" s="276" customFormat="1" customHeight="1"/>
    <row r="49" s="276" customFormat="1" customHeight="1"/>
    <row r="50" s="276" customFormat="1" customHeight="1"/>
    <row r="51" s="276" customFormat="1" customHeight="1"/>
    <row r="52" s="276" customFormat="1" customHeight="1"/>
    <row r="53" s="276" customFormat="1" customHeight="1"/>
    <row r="54" s="276" customFormat="1" customHeight="1"/>
    <row r="55" s="276" customFormat="1" customHeight="1"/>
    <row r="56" s="276" customFormat="1" customHeight="1"/>
    <row r="57" s="276" customFormat="1" customHeight="1"/>
    <row r="58" s="276" customFormat="1" customHeight="1"/>
    <row r="59" s="276" customFormat="1" customHeight="1"/>
    <row r="60" s="276" customFormat="1" customHeight="1"/>
    <row r="61" s="276" customFormat="1" customHeight="1"/>
    <row r="62" s="276" customFormat="1" customHeight="1"/>
    <row r="63" s="276" customFormat="1" customHeight="1"/>
    <row r="64" s="276" customFormat="1" customHeight="1"/>
    <row r="65" s="276" customFormat="1" customHeight="1"/>
    <row r="66" s="276" customFormat="1" customHeight="1"/>
    <row r="67" s="276" customFormat="1" customHeight="1"/>
    <row r="68" s="276" customFormat="1" customHeight="1"/>
    <row r="69" s="276" customFormat="1" customHeight="1"/>
    <row r="70" s="276" customFormat="1" customHeight="1"/>
    <row r="71" s="276" customFormat="1" customHeight="1"/>
    <row r="72" s="276" customFormat="1" customHeight="1"/>
    <row r="73" s="276" customFormat="1" customHeight="1"/>
    <row r="74" s="276" customFormat="1" customHeight="1"/>
    <row r="75" s="276" customFormat="1" customHeight="1"/>
    <row r="76" s="276" customFormat="1" customHeight="1"/>
    <row r="77" s="276" customFormat="1" customHeight="1"/>
    <row r="78" s="276" customFormat="1" customHeight="1"/>
    <row r="79" s="276" customFormat="1" customHeight="1"/>
    <row r="80" s="276" customFormat="1" customHeight="1"/>
    <row r="81" s="276" customFormat="1" customHeight="1"/>
    <row r="82" s="276" customFormat="1" customHeight="1"/>
    <row r="83" s="276" customFormat="1" customHeight="1"/>
    <row r="84" s="276" customFormat="1" customHeight="1"/>
    <row r="85" s="276" customFormat="1" customHeight="1"/>
    <row r="86" s="276" customFormat="1" customHeight="1"/>
    <row r="87" s="276" customFormat="1" customHeight="1"/>
    <row r="88" s="276" customFormat="1" customHeight="1"/>
    <row r="89" s="276" customFormat="1" customHeight="1"/>
    <row r="90" s="276" customFormat="1" customHeight="1"/>
    <row r="91" s="276" customFormat="1" customHeight="1"/>
    <row r="92" s="276" customFormat="1" customHeight="1"/>
    <row r="93" s="276" customFormat="1" customHeight="1"/>
    <row r="94" s="276" customFormat="1" customHeight="1"/>
    <row r="95" s="276" customFormat="1" customHeight="1"/>
    <row r="96" s="276" customFormat="1" customHeight="1"/>
    <row r="97" s="276" customFormat="1" customHeight="1"/>
    <row r="98" s="276" customFormat="1" customHeight="1"/>
    <row r="99" s="276" customFormat="1" customHeight="1"/>
    <row r="100" s="276" customFormat="1" customHeight="1"/>
    <row r="101" s="276" customFormat="1" customHeight="1"/>
    <row r="102" s="276" customFormat="1" customHeight="1"/>
    <row r="103" s="276" customFormat="1" customHeight="1"/>
    <row r="104" s="276" customFormat="1" customHeight="1"/>
    <row r="105" s="276" customFormat="1" customHeight="1"/>
    <row r="106" s="276" customFormat="1" customHeight="1"/>
    <row r="107" s="276" customFormat="1" customHeight="1"/>
    <row r="108" s="276" customFormat="1" customHeight="1"/>
    <row r="109" s="276" customFormat="1" customHeight="1"/>
    <row r="110" s="276" customFormat="1" customHeight="1"/>
    <row r="111" s="276" customFormat="1" customHeight="1"/>
    <row r="112" s="276" customFormat="1" customHeight="1"/>
    <row r="113" s="276" customFormat="1" customHeight="1"/>
    <row r="114" s="276" customFormat="1" customHeight="1"/>
    <row r="115" s="276" customFormat="1" customHeight="1"/>
    <row r="116" s="276" customFormat="1" customHeight="1"/>
    <row r="117" s="276" customFormat="1" customHeight="1"/>
    <row r="118" s="276" customFormat="1" customHeight="1"/>
    <row r="119" s="276" customFormat="1" customHeight="1"/>
    <row r="120" s="276" customFormat="1" customHeight="1"/>
    <row r="121" s="276" customFormat="1" customHeight="1"/>
    <row r="122" s="276" customFormat="1" customHeight="1"/>
    <row r="123" s="276" customFormat="1" customHeight="1"/>
    <row r="124" s="276" customFormat="1" customHeight="1"/>
    <row r="125" s="276" customFormat="1" customHeight="1"/>
    <row r="126" s="276" customFormat="1" customHeight="1"/>
    <row r="127" s="276" customFormat="1" customHeight="1"/>
    <row r="128" s="276" customFormat="1" customHeight="1"/>
    <row r="129" s="276" customFormat="1" customHeight="1"/>
    <row r="130" s="276" customFormat="1" customHeight="1"/>
    <row r="131" s="276" customFormat="1" customHeight="1"/>
    <row r="132" s="276" customFormat="1" customHeight="1"/>
    <row r="133" s="276" customFormat="1" customHeight="1"/>
    <row r="134" s="276" customFormat="1" customHeight="1"/>
    <row r="135" s="276" customFormat="1" customHeight="1"/>
    <row r="136" s="276" customFormat="1" customHeight="1"/>
    <row r="137" s="276" customFormat="1" customHeight="1"/>
    <row r="138" s="276" customFormat="1" customHeight="1"/>
    <row r="139" s="276" customFormat="1" customHeight="1"/>
    <row r="140" s="276" customFormat="1" customHeight="1"/>
    <row r="141" s="276" customFormat="1" customHeight="1"/>
    <row r="142" s="276" customFormat="1" customHeight="1"/>
    <row r="143" s="276" customFormat="1" customHeight="1"/>
    <row r="144" s="276" customFormat="1" customHeight="1"/>
    <row r="145" s="276" customFormat="1" customHeight="1"/>
    <row r="146" s="276" customFormat="1" customHeight="1"/>
    <row r="147" s="276" customFormat="1" customHeight="1"/>
    <row r="148" s="276" customFormat="1" customHeight="1"/>
    <row r="149" s="276" customFormat="1" customHeight="1"/>
    <row r="150" s="276" customFormat="1" customHeight="1"/>
    <row r="151" s="276" customFormat="1" customHeight="1"/>
    <row r="152" s="276" customFormat="1" customHeight="1"/>
    <row r="153" s="276" customFormat="1" customHeight="1"/>
    <row r="154" s="276" customFormat="1" customHeight="1"/>
    <row r="155" s="276" customFormat="1" customHeight="1"/>
    <row r="156" s="276" customFormat="1" customHeight="1"/>
    <row r="157" s="276" customFormat="1" customHeight="1"/>
    <row r="158" s="276" customFormat="1" customHeight="1"/>
    <row r="159" s="276" customFormat="1" customHeight="1"/>
    <row r="160" s="276" customFormat="1" customHeight="1"/>
    <row r="161" s="276" customFormat="1" customHeight="1"/>
    <row r="162" s="276" customFormat="1" customHeight="1"/>
    <row r="163" s="276" customFormat="1" customHeight="1"/>
    <row r="164" s="276" customFormat="1" customHeight="1"/>
    <row r="165" s="276" customFormat="1" customHeight="1"/>
    <row r="166" s="276" customFormat="1" customHeight="1"/>
    <row r="167" s="276" customFormat="1" customHeight="1"/>
    <row r="168" s="276" customFormat="1" customHeight="1"/>
    <row r="169" s="276" customFormat="1" customHeight="1"/>
    <row r="170" s="276" customFormat="1" customHeight="1"/>
    <row r="171" s="276" customFormat="1" customHeight="1"/>
    <row r="172" s="277" customFormat="1" customHeight="1"/>
    <row r="173" s="277" customFormat="1" customHeight="1"/>
    <row r="174" s="277" customFormat="1" customHeight="1"/>
    <row r="175" s="277" customFormat="1" customHeight="1"/>
    <row r="176" s="277" customFormat="1" customHeight="1"/>
    <row r="177" s="277" customFormat="1" customHeight="1"/>
    <row r="178" s="277" customFormat="1" customHeight="1"/>
    <row r="179" s="277" customFormat="1" customHeight="1"/>
    <row r="180" s="277" customFormat="1" customHeight="1"/>
    <row r="181" s="277" customFormat="1" customHeight="1"/>
    <row r="182" s="277" customFormat="1" customHeight="1"/>
    <row r="183" s="277" customFormat="1" customHeight="1"/>
    <row r="184" s="277" customFormat="1" customHeight="1"/>
    <row r="185" s="277" customFormat="1" customHeight="1"/>
    <row r="186" s="277" customFormat="1" customHeight="1"/>
    <row r="187" s="277" customFormat="1" customHeight="1"/>
    <row r="188" s="277" customFormat="1" customHeight="1"/>
    <row r="189" s="277" customFormat="1" customHeight="1"/>
    <row r="190" s="277" customFormat="1" customHeight="1"/>
    <row r="191" s="277" customFormat="1" customHeight="1"/>
    <row r="192" s="277" customFormat="1" customHeight="1"/>
    <row r="193" s="277" customFormat="1" customHeight="1"/>
    <row r="194" s="277" customFormat="1" customHeight="1"/>
    <row r="195" s="277" customFormat="1" customHeight="1"/>
    <row r="196" s="277" customFormat="1" customHeight="1"/>
    <row r="197" s="277" customFormat="1" customHeight="1"/>
    <row r="198" s="277" customFormat="1" customHeight="1"/>
    <row r="199" s="277" customFormat="1" customHeight="1"/>
    <row r="200" s="277" customFormat="1" customHeight="1"/>
    <row r="201" s="277" customFormat="1" customHeight="1"/>
    <row r="202" s="277" customFormat="1" customHeight="1"/>
    <row r="203" s="277" customFormat="1" customHeight="1"/>
    <row r="204" s="277" customFormat="1" customHeight="1"/>
    <row r="205" s="277" customFormat="1" customHeight="1"/>
    <row r="206" s="277" customFormat="1" customHeight="1"/>
    <row r="207" s="277" customFormat="1" customHeight="1"/>
    <row r="208" s="277" customFormat="1" customHeight="1"/>
    <row r="209" s="277" customFormat="1" customHeight="1"/>
    <row r="210" s="277" customFormat="1" customHeight="1"/>
    <row r="211" s="277" customFormat="1" customHeight="1"/>
    <row r="212" s="277" customFormat="1" customHeight="1"/>
    <row r="213" s="277" customFormat="1" customHeight="1"/>
    <row r="214" s="277" customFormat="1" customHeight="1"/>
    <row r="215" s="277" customFormat="1" customHeight="1"/>
    <row r="216" s="277" customFormat="1" customHeight="1"/>
    <row r="217" s="277" customFormat="1" customHeight="1"/>
    <row r="218" s="277" customFormat="1" customHeight="1"/>
    <row r="219" s="277" customFormat="1" customHeight="1"/>
    <row r="220" s="277" customFormat="1" customHeight="1"/>
    <row r="221" s="277" customFormat="1" customHeight="1"/>
    <row r="222" s="277" customFormat="1" customHeight="1"/>
    <row r="223" s="277" customFormat="1" customHeight="1"/>
    <row r="224" s="277" customFormat="1" customHeight="1"/>
    <row r="225" s="277" customFormat="1" customHeight="1"/>
    <row r="226" s="277" customFormat="1" customHeight="1"/>
    <row r="227" s="277" customFormat="1" customHeight="1"/>
    <row r="228" s="277" customFormat="1" customHeight="1"/>
    <row r="229" s="277" customFormat="1" customHeight="1"/>
    <row r="230" s="277" customFormat="1" customHeight="1"/>
    <row r="231" s="277" customFormat="1" customHeight="1"/>
    <row r="232" s="277" customFormat="1" customHeight="1"/>
    <row r="233" s="277" customFormat="1" customHeight="1"/>
    <row r="234" s="277" customFormat="1" customHeight="1"/>
    <row r="235" s="277" customFormat="1" customHeight="1"/>
    <row r="236" s="277" customFormat="1" customHeight="1"/>
    <row r="237" s="277" customFormat="1" customHeight="1"/>
    <row r="238" s="277" customFormat="1" customHeight="1"/>
    <row r="239" s="277" customFormat="1" customHeight="1"/>
    <row r="240" s="277" customFormat="1" customHeight="1"/>
    <row r="241" s="277" customFormat="1" customHeight="1"/>
    <row r="242" s="277" customFormat="1" customHeight="1"/>
    <row r="243" s="277" customFormat="1" customHeight="1"/>
    <row r="244" s="277" customFormat="1" customHeight="1"/>
    <row r="245" s="277" customFormat="1" customHeight="1"/>
    <row r="246" s="277" customFormat="1" customHeight="1"/>
    <row r="247" s="277" customFormat="1" customHeight="1"/>
    <row r="248" s="277" customFormat="1" customHeight="1"/>
    <row r="249" s="277" customFormat="1" customHeight="1"/>
    <row r="250" s="277" customFormat="1" customHeight="1"/>
    <row r="251" s="277" customFormat="1" customHeight="1"/>
    <row r="252" s="277" customFormat="1" customHeight="1"/>
    <row r="253" s="277" customFormat="1" customHeight="1"/>
    <row r="254" s="277" customFormat="1" customHeight="1"/>
    <row r="255" s="277" customFormat="1" customHeight="1"/>
    <row r="256" s="277" customFormat="1" customHeight="1"/>
    <row r="257" s="277" customFormat="1" customHeight="1"/>
    <row r="258" s="277" customFormat="1" customHeight="1"/>
    <row r="259" s="277" customFormat="1" customHeight="1"/>
    <row r="260" s="277" customFormat="1" customHeight="1"/>
    <row r="261" s="277" customFormat="1" customHeight="1"/>
    <row r="262" s="277" customFormat="1" customHeight="1"/>
    <row r="263" s="277" customFormat="1" customHeight="1"/>
    <row r="264" s="277" customFormat="1" customHeight="1"/>
    <row r="265" s="277" customFormat="1" customHeight="1"/>
    <row r="266" s="277" customFormat="1" customHeight="1"/>
    <row r="267" s="277" customFormat="1" customHeight="1"/>
    <row r="268" s="277" customFormat="1" customHeight="1"/>
    <row r="269" s="277" customFormat="1" customHeight="1"/>
    <row r="270" s="277" customFormat="1" customHeight="1"/>
    <row r="271" s="277" customFormat="1" customHeight="1"/>
    <row r="272" s="277" customFormat="1" customHeight="1"/>
    <row r="273" s="277" customFormat="1" customHeight="1"/>
    <row r="274" s="277" customFormat="1" customHeight="1"/>
    <row r="275" s="277" customFormat="1" customHeight="1"/>
    <row r="276" s="277" customFormat="1" customHeight="1"/>
    <row r="277" s="277" customFormat="1" customHeight="1"/>
    <row r="278" s="277" customFormat="1" customHeight="1"/>
    <row r="279" s="277" customFormat="1" customHeight="1"/>
    <row r="280" s="277" customFormat="1" customHeight="1"/>
    <row r="281" s="277" customFormat="1" customHeight="1"/>
    <row r="282" s="277" customFormat="1" customHeight="1"/>
    <row r="283" s="277" customFormat="1" customHeight="1"/>
    <row r="284" s="277" customFormat="1" customHeight="1"/>
    <row r="285" s="277" customFormat="1" customHeight="1"/>
    <row r="286" s="277" customFormat="1" customHeight="1"/>
    <row r="287" s="277" customFormat="1" customHeight="1"/>
    <row r="288" s="277" customFormat="1" customHeight="1"/>
    <row r="289" s="277" customFormat="1" customHeight="1"/>
    <row r="290" s="277" customFormat="1" customHeight="1"/>
    <row r="291" s="277" customFormat="1" customHeight="1"/>
    <row r="292" s="277" customFormat="1" customHeight="1"/>
    <row r="293" s="277" customFormat="1" customHeight="1"/>
    <row r="294" s="277" customFormat="1" customHeight="1"/>
    <row r="295" s="277" customFormat="1" customHeight="1"/>
    <row r="296" s="277" customFormat="1" customHeight="1"/>
    <row r="297" s="277" customFormat="1" customHeight="1"/>
    <row r="298" s="277" customFormat="1" customHeight="1"/>
    <row r="299" s="277" customFormat="1" customHeight="1"/>
    <row r="300" s="277" customFormat="1" customHeight="1"/>
    <row r="301" s="277" customFormat="1" customHeight="1"/>
    <row r="302" s="277" customFormat="1" customHeight="1"/>
    <row r="303" s="277" customFormat="1" customHeight="1"/>
    <row r="304" s="277" customFormat="1" customHeight="1"/>
    <row r="305" s="277" customFormat="1" customHeight="1"/>
    <row r="306" s="277" customFormat="1" customHeight="1"/>
    <row r="307" s="277" customFormat="1" customHeight="1"/>
    <row r="308" s="277" customFormat="1" customHeight="1"/>
    <row r="309" s="277" customFormat="1" customHeight="1"/>
    <row r="310" s="277" customFormat="1" customHeight="1"/>
    <row r="311" s="277" customFormat="1" customHeight="1"/>
    <row r="312" s="277" customFormat="1" customHeight="1"/>
    <row r="313" s="277" customFormat="1" customHeight="1"/>
    <row r="314" s="277" customFormat="1" customHeight="1"/>
    <row r="315" s="277" customFormat="1" customHeight="1"/>
    <row r="316" s="277" customFormat="1" customHeight="1"/>
    <row r="317" s="277" customFormat="1" customHeight="1"/>
    <row r="318" s="277" customFormat="1" customHeight="1"/>
    <row r="319" s="277" customFormat="1" customHeight="1"/>
    <row r="320" s="277" customFormat="1" customHeight="1"/>
    <row r="321" s="277" customFormat="1" customHeight="1"/>
    <row r="322" s="277" customFormat="1" customHeight="1"/>
    <row r="323" s="277" customFormat="1" customHeight="1"/>
    <row r="324" s="277" customFormat="1" customHeight="1"/>
    <row r="325" s="277" customFormat="1" customHeight="1"/>
    <row r="326" s="277" customFormat="1" customHeight="1"/>
    <row r="327" s="277" customFormat="1" customHeight="1"/>
    <row r="328" s="277" customFormat="1" customHeight="1"/>
    <row r="329" s="277" customFormat="1" customHeight="1"/>
    <row r="330" s="277" customFormat="1" customHeight="1"/>
    <row r="331" s="277" customFormat="1" customHeight="1"/>
    <row r="332" s="277" customFormat="1" customHeight="1"/>
    <row r="333" s="277" customFormat="1" customHeight="1"/>
    <row r="334" s="277" customFormat="1" customHeight="1"/>
    <row r="335" s="277" customFormat="1" customHeight="1"/>
    <row r="336" s="277" customFormat="1" customHeight="1"/>
    <row r="337" s="277" customFormat="1" customHeight="1"/>
    <row r="338" s="277" customFormat="1" customHeight="1"/>
    <row r="339" s="277" customFormat="1" customHeight="1"/>
    <row r="340" s="277" customFormat="1" customHeight="1"/>
    <row r="341" s="277" customFormat="1" customHeight="1"/>
    <row r="342" s="277" customFormat="1" customHeight="1"/>
    <row r="343" s="277" customFormat="1" customHeight="1"/>
    <row r="344" s="277" customFormat="1" customHeight="1"/>
    <row r="345" s="277" customFormat="1" customHeight="1"/>
    <row r="346" s="277" customFormat="1" customHeight="1"/>
    <row r="347" s="277" customFormat="1" customHeight="1"/>
    <row r="348" s="277" customFormat="1" customHeight="1"/>
    <row r="349" s="277" customFormat="1" customHeight="1"/>
    <row r="350" s="277" customFormat="1" customHeight="1"/>
    <row r="351" s="277" customFormat="1" customHeight="1"/>
    <row r="352" s="277" customFormat="1" customHeight="1"/>
    <row r="353" s="277" customFormat="1" customHeight="1"/>
    <row r="354" s="277" customFormat="1" customHeight="1"/>
    <row r="355" s="277" customFormat="1" customHeight="1"/>
    <row r="356" s="277" customFormat="1" customHeight="1"/>
    <row r="357" s="277" customFormat="1" customHeight="1"/>
    <row r="358" s="277" customFormat="1" customHeight="1"/>
    <row r="359" s="277" customFormat="1" customHeight="1"/>
    <row r="360" s="277" customFormat="1" customHeight="1"/>
    <row r="361" s="277" customFormat="1" customHeight="1"/>
    <row r="362" s="277" customFormat="1" customHeight="1"/>
    <row r="363" s="277" customFormat="1" customHeight="1"/>
    <row r="364" s="277" customFormat="1" customHeight="1"/>
    <row r="365" s="277" customFormat="1" customHeight="1"/>
    <row r="366" s="277" customFormat="1" customHeight="1"/>
    <row r="367" s="277" customFormat="1" customHeight="1"/>
    <row r="368" s="277" customFormat="1" customHeight="1"/>
    <row r="369" s="277" customFormat="1" customHeight="1"/>
    <row r="370" s="277" customFormat="1" customHeight="1"/>
    <row r="371" s="277" customFormat="1" customHeight="1"/>
    <row r="372" s="277" customFormat="1" customHeight="1"/>
    <row r="373" s="277" customFormat="1" customHeight="1"/>
    <row r="374" s="277" customFormat="1" customHeight="1"/>
    <row r="375" s="277" customFormat="1" customHeight="1"/>
    <row r="376" s="277" customFormat="1" customHeight="1"/>
    <row r="377" s="277" customFormat="1" customHeight="1"/>
    <row r="378" s="277" customFormat="1" customHeight="1"/>
    <row r="379" s="277" customFormat="1" customHeight="1"/>
    <row r="380" s="277" customFormat="1" customHeight="1"/>
    <row r="381" s="277" customFormat="1" customHeight="1"/>
    <row r="382" s="277" customFormat="1" customHeight="1"/>
    <row r="383" s="277" customFormat="1" customHeight="1"/>
    <row r="384" s="277" customFormat="1" customHeight="1"/>
    <row r="385" s="277" customFormat="1" customHeight="1"/>
    <row r="386" s="277" customFormat="1" customHeight="1"/>
    <row r="387" s="277" customFormat="1" customHeight="1"/>
    <row r="388" s="277" customFormat="1" customHeight="1"/>
    <row r="389" s="277" customFormat="1" customHeight="1"/>
    <row r="390" s="277" customFormat="1" customHeight="1"/>
    <row r="391" s="277" customFormat="1" customHeight="1"/>
    <row r="392" s="277" customFormat="1" customHeight="1"/>
    <row r="393" s="277" customFormat="1" customHeight="1"/>
    <row r="394" s="277" customFormat="1" customHeight="1"/>
    <row r="395" s="277" customFormat="1" customHeight="1"/>
    <row r="396" s="277" customFormat="1" customHeight="1"/>
    <row r="397" s="277" customFormat="1" customHeight="1"/>
    <row r="398" s="277" customFormat="1" customHeight="1"/>
    <row r="399" s="277" customFormat="1" customHeight="1"/>
    <row r="400" s="277" customFormat="1" customHeight="1"/>
    <row r="401" s="277" customFormat="1" customHeight="1"/>
    <row r="402" s="277" customFormat="1" customHeight="1"/>
    <row r="403" s="277" customFormat="1" customHeight="1"/>
    <row r="404" s="277" customFormat="1" customHeight="1"/>
    <row r="405" s="277" customFormat="1" customHeight="1"/>
    <row r="406" s="277" customFormat="1" customHeight="1"/>
    <row r="407" s="277" customFormat="1" customHeight="1"/>
    <row r="408" s="277" customFormat="1" customHeight="1"/>
    <row r="409" s="277" customFormat="1" customHeight="1"/>
    <row r="410" s="277" customFormat="1" customHeight="1"/>
    <row r="411" s="277" customFormat="1" customHeight="1"/>
    <row r="412" s="277" customFormat="1" customHeight="1"/>
    <row r="413" s="277" customFormat="1" customHeight="1"/>
    <row r="414" s="277" customFormat="1" customHeight="1"/>
    <row r="415" s="277" customFormat="1" customHeight="1"/>
    <row r="416" s="277" customFormat="1" customHeight="1"/>
    <row r="417" s="277" customFormat="1" customHeight="1"/>
    <row r="418" s="277" customFormat="1" customHeight="1"/>
    <row r="419" s="277" customFormat="1" customHeight="1"/>
    <row r="420" s="277" customFormat="1" customHeight="1"/>
    <row r="421" s="277" customFormat="1" customHeight="1"/>
    <row r="422" s="277" customFormat="1" customHeight="1"/>
    <row r="423" s="277" customFormat="1" customHeight="1"/>
    <row r="424" s="277" customFormat="1" customHeight="1"/>
    <row r="425" s="277" customFormat="1" customHeight="1"/>
    <row r="426" s="277" customFormat="1" customHeight="1"/>
    <row r="427" s="277" customFormat="1" customHeight="1"/>
    <row r="428" s="277" customFormat="1" customHeight="1"/>
    <row r="429" s="277" customFormat="1" customHeight="1"/>
    <row r="430" s="277" customFormat="1" customHeight="1"/>
    <row r="431" s="277" customFormat="1" customHeight="1"/>
    <row r="432" s="277" customFormat="1" customHeight="1"/>
    <row r="433" s="277" customFormat="1" customHeight="1"/>
    <row r="434" s="277" customFormat="1" customHeight="1"/>
    <row r="435" s="277" customFormat="1" customHeight="1"/>
    <row r="436" s="277" customFormat="1" customHeight="1"/>
    <row r="437" s="277" customFormat="1" customHeight="1"/>
    <row r="438" s="277" customFormat="1" customHeight="1"/>
    <row r="439" s="277" customFormat="1" customHeight="1"/>
    <row r="440" s="277" customFormat="1" customHeight="1"/>
    <row r="441" s="277" customFormat="1" customHeight="1"/>
    <row r="442" s="277" customFormat="1" customHeight="1"/>
    <row r="443" s="277" customFormat="1" customHeight="1"/>
    <row r="444" s="277" customFormat="1" customHeight="1"/>
    <row r="445" s="277" customFormat="1" customHeight="1"/>
    <row r="446" s="277" customFormat="1" customHeight="1"/>
    <row r="447" s="277" customFormat="1" customHeight="1"/>
    <row r="448" s="277" customFormat="1" customHeight="1"/>
    <row r="449" s="277" customFormat="1" customHeight="1"/>
    <row r="450" s="277" customFormat="1" customHeight="1"/>
    <row r="451" s="277" customFormat="1" customHeight="1"/>
    <row r="452" s="277" customFormat="1" customHeight="1"/>
    <row r="453" s="277" customFormat="1" customHeight="1"/>
    <row r="454" s="277" customFormat="1" customHeight="1"/>
    <row r="455" s="277" customFormat="1" customHeight="1"/>
    <row r="456" s="277" customFormat="1" customHeight="1"/>
    <row r="457" s="277" customFormat="1" customHeight="1"/>
    <row r="458" s="277" customFormat="1" customHeight="1"/>
    <row r="459" s="277" customFormat="1" customHeight="1"/>
    <row r="460" s="277" customFormat="1" customHeight="1"/>
    <row r="461" s="277" customFormat="1" customHeight="1"/>
    <row r="462" s="277" customFormat="1" customHeight="1"/>
    <row r="463" s="277" customFormat="1" customHeight="1"/>
    <row r="464" s="277" customFormat="1" customHeight="1"/>
    <row r="465" s="277" customFormat="1" customHeight="1"/>
    <row r="466" s="277" customFormat="1" customHeight="1"/>
    <row r="467" s="277" customFormat="1" customHeight="1"/>
    <row r="468" s="277" customFormat="1" customHeight="1"/>
    <row r="469" s="277" customFormat="1" customHeight="1"/>
    <row r="470" s="277" customFormat="1" customHeight="1"/>
    <row r="471" s="277" customFormat="1" customHeight="1"/>
    <row r="472" s="277" customFormat="1" customHeight="1"/>
    <row r="473" s="277" customFormat="1" customHeight="1"/>
    <row r="474" s="277" customFormat="1" customHeight="1"/>
    <row r="475" s="277" customFormat="1" customHeight="1"/>
    <row r="476" s="277" customFormat="1" customHeight="1"/>
    <row r="477" s="277" customFormat="1" customHeight="1"/>
    <row r="478" s="277" customFormat="1" customHeight="1"/>
    <row r="479" s="277" customFormat="1" customHeight="1"/>
    <row r="480" s="277" customFormat="1" customHeight="1"/>
    <row r="481" s="277" customFormat="1" customHeight="1"/>
    <row r="482" s="277" customFormat="1" customHeight="1"/>
    <row r="483" s="277" customFormat="1" customHeight="1"/>
    <row r="484" s="277" customFormat="1" customHeight="1"/>
    <row r="485" s="277" customFormat="1" customHeight="1"/>
    <row r="486" s="277" customFormat="1" customHeight="1"/>
    <row r="487" s="277" customFormat="1" customHeight="1"/>
    <row r="488" s="277" customFormat="1" customHeight="1"/>
    <row r="489" s="277" customFormat="1" customHeight="1"/>
    <row r="490" s="277" customFormat="1" customHeight="1"/>
    <row r="491" s="277" customFormat="1" customHeight="1"/>
    <row r="492" s="277" customFormat="1" customHeight="1"/>
    <row r="493" s="277" customFormat="1" customHeight="1"/>
    <row r="494" s="277" customFormat="1" customHeight="1"/>
    <row r="495" s="277" customFormat="1" customHeight="1"/>
    <row r="496" s="277" customFormat="1" customHeight="1"/>
    <row r="497" s="277" customFormat="1" customHeight="1"/>
    <row r="498" s="277" customFormat="1" customHeight="1"/>
    <row r="499" s="277" customFormat="1" customHeight="1"/>
    <row r="500" s="277" customFormat="1" customHeight="1"/>
    <row r="501" s="277" customFormat="1" customHeight="1"/>
    <row r="502" s="277" customFormat="1" customHeight="1"/>
    <row r="503" s="277" customFormat="1" customHeight="1"/>
    <row r="504" s="277" customFormat="1" customHeight="1"/>
    <row r="505" s="277" customFormat="1" customHeight="1"/>
    <row r="506" s="277" customFormat="1" customHeight="1"/>
    <row r="507" s="277" customFormat="1" customHeight="1"/>
    <row r="508" s="277" customFormat="1" customHeight="1"/>
    <row r="509" s="277" customFormat="1" customHeight="1"/>
    <row r="510" s="277" customFormat="1" customHeight="1"/>
    <row r="511" s="277" customFormat="1" customHeight="1"/>
    <row r="512" s="277" customFormat="1" customHeight="1"/>
    <row r="513" s="277" customFormat="1" customHeight="1"/>
    <row r="514" s="277" customFormat="1" customHeight="1"/>
    <row r="515" s="277" customFormat="1" customHeight="1"/>
    <row r="516" s="277" customFormat="1" customHeight="1"/>
    <row r="517" s="277" customFormat="1" customHeight="1"/>
    <row r="518" s="277" customFormat="1" customHeight="1"/>
    <row r="519" s="277" customFormat="1" customHeight="1"/>
    <row r="520" s="277" customFormat="1" customHeight="1"/>
    <row r="521" s="277" customFormat="1" customHeight="1"/>
    <row r="522" s="277" customFormat="1" customHeight="1"/>
    <row r="523" s="277" customFormat="1" customHeight="1"/>
    <row r="524" s="277" customFormat="1" customHeight="1"/>
    <row r="525" s="277" customFormat="1" customHeight="1"/>
    <row r="526" s="277" customFormat="1" customHeight="1"/>
    <row r="527" s="277" customFormat="1" customHeight="1"/>
    <row r="528" s="277" customFormat="1" customHeight="1"/>
    <row r="529" s="277" customFormat="1" customHeight="1"/>
    <row r="530" s="277" customFormat="1" customHeight="1"/>
    <row r="531" s="277" customFormat="1" customHeight="1"/>
    <row r="532" s="277" customFormat="1" customHeight="1"/>
    <row r="533" s="277" customFormat="1" customHeight="1"/>
    <row r="534" s="277" customFormat="1" customHeight="1"/>
    <row r="535" s="277" customFormat="1" customHeight="1"/>
    <row r="536" s="277" customFormat="1" customHeight="1"/>
    <row r="537" s="277" customFormat="1" customHeight="1"/>
    <row r="538" s="277" customFormat="1" customHeight="1"/>
    <row r="539" s="277" customFormat="1" customHeight="1"/>
    <row r="540" s="277" customFormat="1" customHeight="1"/>
    <row r="541" s="277" customFormat="1" customHeight="1"/>
    <row r="542" s="277" customFormat="1" customHeight="1"/>
    <row r="543" s="277" customFormat="1" customHeight="1"/>
    <row r="544" s="277" customFormat="1" customHeight="1"/>
    <row r="545" s="277" customFormat="1" customHeight="1"/>
    <row r="546" s="277" customFormat="1" customHeight="1"/>
    <row r="547" s="277" customFormat="1" customHeight="1"/>
    <row r="548" s="277" customFormat="1" customHeight="1"/>
    <row r="549" s="277" customFormat="1" customHeight="1"/>
    <row r="550" s="277" customFormat="1" customHeight="1"/>
    <row r="551" s="277" customFormat="1" customHeight="1"/>
    <row r="552" s="277" customFormat="1" customHeight="1"/>
    <row r="553" s="277" customFormat="1" customHeight="1"/>
    <row r="554" s="277" customFormat="1" customHeight="1"/>
    <row r="555" s="277" customFormat="1" customHeight="1"/>
    <row r="556" s="277" customFormat="1" customHeight="1"/>
    <row r="557" s="277" customFormat="1" customHeight="1"/>
    <row r="558" s="277" customFormat="1" customHeight="1"/>
    <row r="559" s="277" customFormat="1" customHeight="1"/>
    <row r="560" s="277" customFormat="1" customHeight="1"/>
    <row r="561" s="277" customFormat="1" customHeight="1"/>
    <row r="562" s="277" customFormat="1" customHeight="1"/>
    <row r="563" s="277" customFormat="1" customHeight="1"/>
    <row r="564" s="277" customFormat="1" customHeight="1"/>
    <row r="565" s="277" customFormat="1" customHeight="1"/>
    <row r="566" s="277" customFormat="1" customHeight="1"/>
    <row r="567" s="277" customFormat="1" customHeight="1"/>
    <row r="568" s="277" customFormat="1" customHeight="1"/>
    <row r="569" s="277" customFormat="1" customHeight="1"/>
    <row r="570" s="277" customFormat="1" customHeight="1"/>
    <row r="571" s="277" customFormat="1" customHeight="1"/>
    <row r="572" s="277" customFormat="1" customHeight="1"/>
    <row r="573" s="277" customFormat="1" customHeight="1"/>
    <row r="574" s="277" customFormat="1" customHeight="1"/>
    <row r="575" s="277" customFormat="1" customHeight="1"/>
    <row r="576" s="277" customFormat="1" customHeight="1"/>
    <row r="577" s="277" customFormat="1" customHeight="1"/>
    <row r="578" s="277" customFormat="1" customHeight="1"/>
    <row r="579" s="277" customFormat="1" customHeight="1"/>
    <row r="580" s="277" customFormat="1" customHeight="1"/>
    <row r="581" s="277" customFormat="1" customHeight="1"/>
    <row r="582" s="277" customFormat="1" customHeight="1"/>
    <row r="583" s="277" customFormat="1" customHeight="1"/>
    <row r="584" s="277" customFormat="1" customHeight="1"/>
    <row r="585" s="277" customFormat="1" customHeight="1"/>
    <row r="586" s="277" customFormat="1" customHeight="1"/>
    <row r="587" s="277" customFormat="1" customHeight="1"/>
    <row r="588" s="277" customFormat="1" customHeight="1"/>
    <row r="589" s="277" customFormat="1" customHeight="1"/>
    <row r="590" s="277" customFormat="1" customHeight="1"/>
    <row r="591" s="277" customFormat="1" customHeight="1"/>
    <row r="592" s="277" customFormat="1" customHeight="1"/>
    <row r="593" s="277" customFormat="1" customHeight="1"/>
    <row r="594" s="277" customFormat="1" customHeight="1"/>
    <row r="595" s="277" customFormat="1" customHeight="1"/>
    <row r="596" s="277" customFormat="1" customHeight="1"/>
    <row r="597" s="277" customFormat="1" customHeight="1"/>
    <row r="598" s="277" customFormat="1" customHeight="1"/>
    <row r="599" s="277" customFormat="1" customHeight="1"/>
    <row r="600" s="277" customFormat="1" customHeight="1"/>
    <row r="601" s="277" customFormat="1" customHeight="1"/>
    <row r="602" s="277" customFormat="1" customHeight="1"/>
    <row r="603" s="277" customFormat="1" customHeight="1"/>
    <row r="604" s="277" customFormat="1" customHeight="1"/>
    <row r="605" s="277" customFormat="1" customHeight="1"/>
    <row r="606" s="277" customFormat="1" customHeight="1"/>
    <row r="607" s="277" customFormat="1" customHeight="1"/>
    <row r="608" s="277" customFormat="1" customHeight="1"/>
    <row r="609" s="277" customFormat="1" customHeight="1"/>
    <row r="610" s="277" customFormat="1" customHeight="1"/>
    <row r="611" s="277" customFormat="1" customHeight="1"/>
    <row r="612" s="277" customFormat="1" customHeight="1"/>
    <row r="613" s="277" customFormat="1" customHeight="1"/>
    <row r="614" s="277" customFormat="1" customHeight="1"/>
    <row r="615" s="277" customFormat="1" customHeight="1"/>
    <row r="616" s="277" customFormat="1" customHeight="1"/>
    <row r="617" s="277" customFormat="1" customHeight="1"/>
    <row r="618" s="277" customFormat="1" customHeight="1"/>
    <row r="619" s="277" customFormat="1" customHeight="1"/>
    <row r="620" s="277" customFormat="1" customHeight="1"/>
    <row r="621" s="277" customFormat="1" customHeight="1"/>
    <row r="622" s="277" customFormat="1" customHeight="1"/>
    <row r="623" s="277" customFormat="1" customHeight="1"/>
    <row r="624" s="277" customFormat="1" customHeight="1"/>
    <row r="625" s="277" customFormat="1" customHeight="1"/>
    <row r="626" s="277" customFormat="1" customHeight="1"/>
    <row r="627" s="277" customFormat="1" customHeight="1"/>
    <row r="628" s="277" customFormat="1" customHeight="1"/>
    <row r="629" s="277" customFormat="1" customHeight="1"/>
    <row r="630" s="277" customFormat="1" customHeight="1"/>
    <row r="631" s="277" customFormat="1" customHeight="1"/>
    <row r="632" s="277" customFormat="1" customHeight="1"/>
    <row r="633" s="277" customFormat="1" customHeight="1"/>
    <row r="634" s="277" customFormat="1" customHeight="1"/>
    <row r="635" s="277" customFormat="1" customHeight="1"/>
    <row r="636" s="277" customFormat="1" customHeight="1"/>
    <row r="637" s="277" customFormat="1" customHeight="1"/>
    <row r="638" s="277" customFormat="1" customHeight="1"/>
    <row r="639" s="277" customFormat="1" customHeight="1"/>
    <row r="640" s="277" customFormat="1" customHeight="1"/>
    <row r="641" s="277" customFormat="1" customHeight="1"/>
    <row r="642" s="277" customFormat="1" customHeight="1"/>
    <row r="643" s="277" customFormat="1" customHeight="1"/>
    <row r="644" s="277" customFormat="1" customHeight="1"/>
    <row r="645" s="277" customFormat="1" customHeight="1"/>
    <row r="646" s="277" customFormat="1" customHeight="1"/>
    <row r="647" s="277" customFormat="1" customHeight="1"/>
    <row r="648" s="277" customFormat="1" customHeight="1"/>
    <row r="649" s="277" customFormat="1" customHeight="1"/>
    <row r="650" s="277" customFormat="1" customHeight="1"/>
    <row r="651" s="277" customFormat="1" customHeight="1"/>
    <row r="652" s="277" customFormat="1" customHeight="1"/>
    <row r="653" s="277" customFormat="1" customHeight="1"/>
    <row r="654" s="277" customFormat="1" customHeight="1"/>
    <row r="655" s="277" customFormat="1" customHeight="1"/>
    <row r="656" s="277" customFormat="1" customHeight="1"/>
    <row r="657" s="277" customFormat="1" customHeight="1"/>
    <row r="658" s="277" customFormat="1" customHeight="1"/>
    <row r="659" s="277" customFormat="1" customHeight="1"/>
    <row r="660" s="277" customFormat="1" customHeight="1"/>
    <row r="661" s="277" customFormat="1" customHeight="1"/>
    <row r="662" s="277" customFormat="1" customHeight="1"/>
    <row r="663" s="277" customFormat="1" customHeight="1"/>
    <row r="664" s="277" customFormat="1" customHeight="1"/>
    <row r="665" s="277" customFormat="1" customHeight="1"/>
    <row r="666" s="277" customFormat="1" customHeight="1"/>
    <row r="667" s="277" customFormat="1" customHeight="1"/>
    <row r="668" s="277" customFormat="1" customHeight="1"/>
    <row r="669" s="277" customFormat="1" customHeight="1"/>
    <row r="670" s="277" customFormat="1" customHeight="1"/>
    <row r="671" s="277" customFormat="1" customHeight="1"/>
    <row r="672" s="277" customFormat="1" customHeight="1"/>
    <row r="673" s="277" customFormat="1" customHeight="1"/>
    <row r="674" s="277" customFormat="1" customHeight="1"/>
    <row r="675" s="277" customFormat="1" customHeight="1"/>
    <row r="676" s="277" customFormat="1" customHeight="1"/>
    <row r="677" s="277" customFormat="1" customHeight="1"/>
    <row r="678" s="277" customFormat="1" customHeight="1"/>
    <row r="679" s="277" customFormat="1" customHeight="1"/>
    <row r="680" s="277" customFormat="1" customHeight="1"/>
    <row r="681" s="277" customFormat="1" customHeight="1"/>
    <row r="682" s="277" customFormat="1" customHeight="1"/>
    <row r="683" s="277" customFormat="1" customHeight="1"/>
    <row r="684" s="277" customFormat="1" customHeight="1"/>
    <row r="685" s="277" customFormat="1" customHeight="1"/>
    <row r="686" s="277" customFormat="1" customHeight="1"/>
    <row r="687" s="277" customFormat="1" customHeight="1"/>
    <row r="688" s="277" customFormat="1" customHeight="1"/>
    <row r="689" s="277" customFormat="1" customHeight="1"/>
    <row r="690" s="277" customFormat="1" customHeight="1"/>
    <row r="691" s="277" customFormat="1" customHeight="1"/>
    <row r="692" s="277" customFormat="1" customHeight="1"/>
    <row r="693" s="277" customFormat="1" customHeight="1"/>
    <row r="694" s="277" customFormat="1" customHeight="1"/>
    <row r="695" s="277" customFormat="1" customHeight="1"/>
    <row r="696" s="277" customFormat="1" customHeight="1"/>
    <row r="697" s="277" customFormat="1" customHeight="1"/>
    <row r="698" s="277" customFormat="1" customHeight="1"/>
    <row r="699" s="277" customFormat="1" customHeight="1"/>
    <row r="700" s="277" customFormat="1" customHeight="1"/>
    <row r="701" s="277" customFormat="1" customHeight="1"/>
    <row r="702" s="277" customFormat="1" customHeight="1"/>
    <row r="703" s="277" customFormat="1" customHeight="1"/>
    <row r="704" s="277" customFormat="1" customHeight="1"/>
    <row r="705" s="277" customFormat="1" customHeight="1"/>
    <row r="706" s="277" customFormat="1" customHeight="1"/>
    <row r="707" s="277" customFormat="1" customHeight="1"/>
    <row r="708" s="277" customFormat="1" customHeight="1"/>
    <row r="709" s="277" customFormat="1" customHeight="1"/>
    <row r="710" s="277" customFormat="1" customHeight="1"/>
    <row r="711" s="277" customFormat="1" customHeight="1"/>
    <row r="712" s="277" customFormat="1" customHeight="1"/>
    <row r="713" s="277" customFormat="1" customHeight="1"/>
    <row r="714" s="277" customFormat="1" customHeight="1"/>
    <row r="715" s="277" customFormat="1" customHeight="1"/>
    <row r="716" s="277" customFormat="1" customHeight="1"/>
    <row r="717" s="277" customFormat="1" customHeight="1"/>
    <row r="718" s="277" customFormat="1" customHeight="1"/>
    <row r="719" s="277" customFormat="1" customHeight="1"/>
    <row r="720" s="277" customFormat="1" customHeight="1"/>
    <row r="721" s="277" customFormat="1" customHeight="1"/>
    <row r="722" s="277" customFormat="1" customHeight="1"/>
    <row r="723" s="277" customFormat="1" customHeight="1"/>
    <row r="724" s="277" customFormat="1" customHeight="1"/>
    <row r="725" s="277" customFormat="1" customHeight="1"/>
    <row r="726" s="277" customFormat="1" customHeight="1"/>
    <row r="727" s="277" customFormat="1" customHeight="1"/>
    <row r="728" s="277" customFormat="1" customHeight="1"/>
    <row r="729" s="277" customFormat="1" customHeight="1"/>
    <row r="730" s="277" customFormat="1" customHeight="1"/>
    <row r="731" s="277" customFormat="1" customHeight="1"/>
    <row r="732" s="277" customFormat="1" customHeight="1"/>
    <row r="733" s="277" customFormat="1" customHeight="1"/>
    <row r="734" s="277" customFormat="1" customHeight="1"/>
    <row r="735" s="277" customFormat="1" customHeight="1"/>
    <row r="736" s="277" customFormat="1" customHeight="1"/>
    <row r="737" s="277" customFormat="1" customHeight="1"/>
    <row r="738" s="277" customFormat="1" customHeight="1"/>
    <row r="739" s="277" customFormat="1" customHeight="1"/>
    <row r="740" s="277" customFormat="1" customHeight="1"/>
    <row r="741" s="277" customFormat="1" customHeight="1"/>
    <row r="742" s="277" customFormat="1" customHeight="1"/>
    <row r="743" s="277" customFormat="1" customHeight="1"/>
    <row r="744" s="277" customFormat="1" customHeight="1"/>
    <row r="745" s="277" customFormat="1" customHeight="1"/>
    <row r="746" s="277" customFormat="1" customHeight="1"/>
    <row r="747" s="277" customFormat="1" customHeight="1"/>
    <row r="748" s="277" customFormat="1" customHeight="1"/>
    <row r="749" s="277" customFormat="1" customHeight="1"/>
    <row r="750" s="277" customFormat="1" customHeight="1"/>
    <row r="751" s="277" customFormat="1" customHeight="1"/>
    <row r="752" s="277" customFormat="1" customHeight="1"/>
    <row r="753" s="277" customFormat="1" customHeight="1"/>
    <row r="754" s="277" customFormat="1" customHeight="1"/>
    <row r="755" s="277" customFormat="1" customHeight="1"/>
    <row r="756" s="277" customFormat="1" customHeight="1"/>
    <row r="757" s="277" customFormat="1" customHeight="1"/>
    <row r="758" s="277" customFormat="1" customHeight="1"/>
    <row r="759" s="277" customFormat="1" customHeight="1"/>
    <row r="760" s="277" customFormat="1" customHeight="1"/>
    <row r="761" s="277" customFormat="1" customHeight="1"/>
    <row r="762" s="277" customFormat="1" customHeight="1"/>
    <row r="763" s="277" customFormat="1" customHeight="1"/>
    <row r="764" s="277" customFormat="1" customHeight="1"/>
    <row r="765" s="277" customFormat="1" customHeight="1"/>
    <row r="766" s="277" customFormat="1" customHeight="1"/>
    <row r="767" s="277" customFormat="1" customHeight="1"/>
    <row r="768" s="277" customFormat="1" customHeight="1"/>
    <row r="769" s="277" customFormat="1" customHeight="1"/>
    <row r="770" s="277" customFormat="1" customHeight="1"/>
    <row r="771" s="277" customFormat="1" customHeight="1"/>
    <row r="772" s="277" customFormat="1" customHeight="1"/>
    <row r="773" s="277" customFormat="1" customHeight="1"/>
    <row r="774" s="277" customFormat="1" customHeight="1"/>
    <row r="775" s="277" customFormat="1" customHeight="1"/>
    <row r="776" s="277" customFormat="1" customHeight="1"/>
    <row r="777" s="277" customFormat="1" customHeight="1"/>
    <row r="778" s="277" customFormat="1" customHeight="1"/>
    <row r="779" s="277" customFormat="1" customHeight="1"/>
    <row r="780" s="277" customFormat="1" customHeight="1"/>
    <row r="781" s="277" customFormat="1" customHeight="1"/>
    <row r="782" s="277" customFormat="1" customHeight="1"/>
    <row r="783" s="277" customFormat="1" customHeight="1"/>
    <row r="784" s="277" customFormat="1" customHeight="1"/>
    <row r="785" s="277" customFormat="1" customHeight="1"/>
    <row r="786" s="277" customFormat="1" customHeight="1"/>
    <row r="787" s="277" customFormat="1" customHeight="1"/>
    <row r="788" s="277" customFormat="1" customHeight="1"/>
    <row r="789" s="277" customFormat="1" customHeight="1"/>
    <row r="790" s="277" customFormat="1" customHeight="1"/>
    <row r="791" s="277" customFormat="1" customHeight="1"/>
    <row r="792" s="277" customFormat="1" customHeight="1"/>
    <row r="793" s="277" customFormat="1" customHeight="1"/>
    <row r="794" s="277" customFormat="1" customHeight="1"/>
    <row r="795" s="277" customFormat="1" customHeight="1"/>
    <row r="796" s="277" customFormat="1" customHeight="1"/>
    <row r="797" s="277" customFormat="1" customHeight="1"/>
    <row r="798" s="277" customFormat="1" customHeight="1"/>
    <row r="799" s="277" customFormat="1" customHeight="1"/>
    <row r="800" s="277" customFormat="1" customHeight="1"/>
    <row r="801" s="277" customFormat="1" customHeight="1"/>
    <row r="802" s="277" customFormat="1" customHeight="1"/>
    <row r="803" s="277" customFormat="1" customHeight="1"/>
    <row r="804" s="277" customFormat="1" customHeight="1"/>
    <row r="805" s="277" customFormat="1" customHeight="1"/>
    <row r="806" s="277" customFormat="1" customHeight="1"/>
    <row r="807" s="277" customFormat="1" customHeight="1"/>
    <row r="808" s="277" customFormat="1" customHeight="1"/>
    <row r="809" s="277" customFormat="1" customHeight="1"/>
    <row r="810" s="277" customFormat="1" customHeight="1"/>
    <row r="811" s="277" customFormat="1" customHeight="1"/>
    <row r="812" s="277" customFormat="1" customHeight="1"/>
    <row r="813" s="277" customFormat="1" customHeight="1"/>
    <row r="814" s="277" customFormat="1" customHeight="1"/>
    <row r="815" s="277" customFormat="1" customHeight="1"/>
    <row r="816" s="277" customFormat="1" customHeight="1"/>
    <row r="817" s="277" customFormat="1" customHeight="1"/>
    <row r="818" s="277" customFormat="1" customHeight="1"/>
    <row r="819" s="277" customFormat="1" customHeight="1"/>
    <row r="820" s="277" customFormat="1" customHeight="1"/>
    <row r="821" s="277" customFormat="1" customHeight="1"/>
    <row r="822" s="277" customFormat="1" customHeight="1"/>
    <row r="823" s="277" customFormat="1" customHeight="1"/>
    <row r="824" s="277" customFormat="1" customHeight="1"/>
    <row r="825" s="277" customFormat="1" customHeight="1"/>
    <row r="826" s="277" customFormat="1" customHeight="1"/>
    <row r="827" s="277" customFormat="1" customHeight="1"/>
    <row r="828" s="277" customFormat="1" customHeight="1"/>
    <row r="829" s="277" customFormat="1" customHeight="1"/>
    <row r="830" s="277" customFormat="1" customHeight="1"/>
    <row r="831" s="277" customFormat="1" customHeight="1"/>
    <row r="832" s="277" customFormat="1" customHeight="1"/>
    <row r="833" s="277" customFormat="1" customHeight="1"/>
    <row r="834" s="277" customFormat="1" customHeight="1"/>
    <row r="835" s="277" customFormat="1" customHeight="1"/>
    <row r="836" s="277" customFormat="1" customHeight="1"/>
    <row r="837" s="277" customFormat="1" customHeight="1"/>
    <row r="838" s="277" customFormat="1" customHeight="1"/>
    <row r="839" s="277" customFormat="1" customHeight="1"/>
    <row r="840" s="277" customFormat="1" customHeight="1"/>
    <row r="841" s="277" customFormat="1" customHeight="1"/>
    <row r="842" s="277" customFormat="1" customHeight="1"/>
    <row r="843" s="277" customFormat="1" customHeight="1"/>
    <row r="844" s="277" customFormat="1" customHeight="1"/>
    <row r="845" s="277" customFormat="1" customHeight="1"/>
    <row r="846" s="277" customFormat="1" customHeight="1"/>
    <row r="847" s="277" customFormat="1" customHeight="1"/>
    <row r="848" s="277" customFormat="1" customHeight="1"/>
    <row r="849" s="277" customFormat="1" customHeight="1"/>
    <row r="850" s="277" customFormat="1" customHeight="1"/>
    <row r="851" s="277" customFormat="1" customHeight="1"/>
    <row r="852" s="277" customFormat="1" customHeight="1"/>
    <row r="853" s="277" customFormat="1" customHeight="1"/>
    <row r="854" s="277" customFormat="1" customHeight="1"/>
    <row r="855" s="277" customFormat="1" customHeight="1"/>
    <row r="856" s="277" customFormat="1" customHeight="1"/>
    <row r="857" s="277" customFormat="1" customHeight="1"/>
    <row r="858" s="277" customFormat="1" customHeight="1"/>
    <row r="859" s="277" customFormat="1" customHeight="1"/>
    <row r="860" s="277" customFormat="1" customHeight="1"/>
    <row r="861" s="277" customFormat="1" customHeight="1"/>
    <row r="862" s="277" customFormat="1" customHeight="1"/>
    <row r="863" s="277" customFormat="1" customHeight="1"/>
    <row r="864" s="277" customFormat="1" customHeight="1"/>
    <row r="865" s="277" customFormat="1" customHeight="1"/>
    <row r="866" s="277" customFormat="1" customHeight="1"/>
    <row r="867" s="277" customFormat="1" customHeight="1"/>
    <row r="868" s="277" customFormat="1" customHeight="1"/>
    <row r="869" s="277" customFormat="1" customHeight="1"/>
    <row r="870" s="277" customFormat="1" customHeight="1"/>
    <row r="871" s="277" customFormat="1" customHeight="1"/>
    <row r="872" s="277" customFormat="1" customHeight="1"/>
    <row r="873" s="277" customFormat="1" customHeight="1"/>
    <row r="874" s="277" customFormat="1" customHeight="1"/>
    <row r="875" s="277" customFormat="1" customHeight="1"/>
    <row r="876" s="277" customFormat="1" customHeight="1"/>
    <row r="877" s="277" customFormat="1" customHeight="1"/>
    <row r="878" s="277" customFormat="1" customHeight="1"/>
    <row r="879" s="277" customFormat="1" customHeight="1"/>
    <row r="880" s="277" customFormat="1" customHeight="1"/>
    <row r="881" s="277" customFormat="1" customHeight="1"/>
    <row r="882" s="277" customFormat="1" customHeight="1"/>
    <row r="883" s="277" customFormat="1" customHeight="1"/>
    <row r="884" s="277" customFormat="1" customHeight="1"/>
    <row r="885" s="277" customFormat="1" customHeight="1"/>
    <row r="886" s="277" customFormat="1" customHeight="1"/>
    <row r="887" s="277" customFormat="1" customHeight="1"/>
    <row r="888" s="277" customFormat="1" customHeight="1"/>
    <row r="889" s="277" customFormat="1" customHeight="1"/>
    <row r="890" s="277" customFormat="1" customHeight="1"/>
    <row r="891" s="277" customFormat="1" customHeight="1"/>
    <row r="892" s="277" customFormat="1" customHeight="1"/>
    <row r="893" s="277" customFormat="1" customHeight="1"/>
    <row r="894" s="277" customFormat="1" customHeight="1"/>
    <row r="895" s="277" customFormat="1" customHeight="1"/>
    <row r="896" s="277" customFormat="1" customHeight="1"/>
    <row r="897" s="277" customFormat="1" customHeight="1"/>
    <row r="898" s="277" customFormat="1" customHeight="1"/>
    <row r="899" s="277" customFormat="1" customHeight="1"/>
    <row r="900" s="277" customFormat="1" customHeight="1"/>
    <row r="901" s="277" customFormat="1" customHeight="1"/>
    <row r="902" s="277" customFormat="1" customHeight="1"/>
    <row r="903" s="277" customFormat="1" customHeight="1"/>
    <row r="904" s="277" customFormat="1" customHeight="1"/>
    <row r="905" s="277" customFormat="1" customHeight="1"/>
    <row r="906" s="277" customFormat="1" customHeight="1"/>
    <row r="907" s="277" customFormat="1" customHeight="1"/>
    <row r="908" s="277" customFormat="1" customHeight="1"/>
    <row r="909" s="277" customFormat="1" customHeight="1"/>
    <row r="910" s="277" customFormat="1" customHeight="1"/>
    <row r="911" s="277" customFormat="1" customHeight="1"/>
    <row r="912" s="277" customFormat="1" customHeight="1"/>
    <row r="913" s="277" customFormat="1" customHeight="1"/>
    <row r="914" s="277" customFormat="1" customHeight="1"/>
    <row r="915" s="277" customFormat="1" customHeight="1"/>
    <row r="916" s="277" customFormat="1" customHeight="1"/>
    <row r="917" s="277" customFormat="1" customHeight="1"/>
    <row r="918" s="277" customFormat="1" customHeight="1"/>
    <row r="919" s="277" customFormat="1" customHeight="1"/>
    <row r="920" s="277" customFormat="1" customHeight="1"/>
    <row r="921" s="277" customFormat="1" customHeight="1"/>
    <row r="922" s="277" customFormat="1" customHeight="1"/>
    <row r="923" s="277" customFormat="1" customHeight="1"/>
    <row r="924" s="277" customFormat="1" customHeight="1"/>
    <row r="925" s="277" customFormat="1" customHeight="1"/>
    <row r="926" s="277" customFormat="1" customHeight="1"/>
    <row r="927" s="277" customFormat="1" customHeight="1"/>
    <row r="928" s="277" customFormat="1" customHeight="1"/>
    <row r="929" s="277" customFormat="1" customHeight="1"/>
    <row r="930" s="277" customFormat="1" customHeight="1"/>
    <row r="931" s="277" customFormat="1" customHeight="1"/>
    <row r="932" s="277" customFormat="1" customHeight="1"/>
    <row r="933" s="277" customFormat="1" customHeight="1"/>
    <row r="934" s="277" customFormat="1" customHeight="1"/>
    <row r="935" s="277" customFormat="1" customHeight="1"/>
    <row r="936" s="277" customFormat="1" customHeight="1"/>
    <row r="937" s="277" customFormat="1" customHeight="1"/>
    <row r="938" s="277" customFormat="1" customHeight="1"/>
    <row r="939" s="277" customFormat="1" customHeight="1"/>
    <row r="940" s="277" customFormat="1" customHeight="1"/>
    <row r="941" s="277" customFormat="1" customHeight="1"/>
    <row r="942" s="277" customFormat="1" customHeight="1"/>
    <row r="943" s="277" customFormat="1" customHeight="1"/>
    <row r="944" s="277" customFormat="1" customHeight="1"/>
    <row r="945" s="277" customFormat="1" customHeight="1"/>
    <row r="946" s="277" customFormat="1" customHeight="1"/>
    <row r="947" s="277" customFormat="1" customHeight="1"/>
    <row r="948" s="277" customFormat="1" customHeight="1"/>
    <row r="949" s="277" customFormat="1" customHeight="1"/>
    <row r="950" s="277" customFormat="1" customHeight="1"/>
    <row r="951" s="277" customFormat="1" customHeight="1"/>
    <row r="952" s="277" customFormat="1" customHeight="1"/>
    <row r="953" s="277" customFormat="1" customHeight="1"/>
    <row r="954" s="277" customFormat="1" customHeight="1"/>
    <row r="955" s="277" customFormat="1" customHeight="1"/>
    <row r="956" s="277" customFormat="1" customHeight="1"/>
    <row r="957" s="277" customFormat="1" customHeight="1"/>
    <row r="958" s="277" customFormat="1" customHeight="1"/>
    <row r="959" s="277" customFormat="1" customHeight="1"/>
    <row r="960" s="277" customFormat="1" customHeight="1"/>
    <row r="961" s="277" customFormat="1" customHeight="1"/>
    <row r="962" s="277" customFormat="1" customHeight="1"/>
    <row r="963" s="277" customFormat="1" customHeight="1"/>
    <row r="964" s="277" customFormat="1" customHeight="1"/>
    <row r="965" s="277" customFormat="1" customHeight="1"/>
    <row r="966" s="277" customFormat="1" customHeight="1"/>
    <row r="967" s="277" customFormat="1" customHeight="1"/>
    <row r="968" s="277" customFormat="1" customHeight="1"/>
    <row r="969" s="277" customFormat="1" customHeight="1"/>
    <row r="970" s="277" customFormat="1" customHeight="1"/>
    <row r="971" s="277" customFormat="1" customHeight="1"/>
    <row r="972" s="277" customFormat="1" customHeight="1"/>
    <row r="973" s="277" customFormat="1" customHeight="1"/>
    <row r="974" s="277" customFormat="1" customHeight="1"/>
    <row r="975" s="277" customFormat="1" customHeight="1"/>
    <row r="976" s="277" customFormat="1" customHeight="1"/>
    <row r="977" s="277" customFormat="1" customHeight="1"/>
    <row r="978" s="277" customFormat="1" customHeight="1"/>
    <row r="979" s="277" customFormat="1" customHeight="1"/>
    <row r="980" s="277" customFormat="1" customHeight="1"/>
    <row r="981" s="277" customFormat="1" customHeight="1"/>
    <row r="982" s="277" customFormat="1" customHeight="1"/>
    <row r="983" s="277" customFormat="1" customHeight="1"/>
    <row r="984" s="277" customFormat="1" customHeight="1"/>
    <row r="985" s="277" customFormat="1" customHeight="1"/>
    <row r="986" s="277" customFormat="1" customHeight="1"/>
    <row r="987" s="277" customFormat="1" customHeight="1"/>
    <row r="988" s="277" customFormat="1" customHeight="1"/>
    <row r="989" s="277" customFormat="1" customHeight="1"/>
    <row r="990" s="277" customFormat="1" customHeight="1"/>
    <row r="991" s="277" customFormat="1" customHeight="1"/>
    <row r="992" s="277" customFormat="1" customHeight="1"/>
    <row r="993" s="277" customFormat="1" customHeight="1"/>
    <row r="994" s="277" customFormat="1" customHeight="1"/>
    <row r="995" s="277" customFormat="1" customHeight="1"/>
    <row r="996" s="277" customFormat="1" customHeight="1"/>
    <row r="997" s="277" customFormat="1" customHeight="1"/>
    <row r="998" s="277" customFormat="1" customHeight="1"/>
    <row r="999" s="277" customFormat="1" customHeight="1"/>
    <row r="1000" s="277" customFormat="1" customHeight="1"/>
    <row r="1001" s="277" customFormat="1" customHeight="1"/>
    <row r="1002" s="277" customFormat="1" customHeight="1"/>
    <row r="1003" s="277" customFormat="1" customHeight="1"/>
    <row r="1004" s="277" customFormat="1" customHeight="1"/>
  </sheetData>
  <mergeCells count="2">
    <mergeCell ref="A2:C2"/>
    <mergeCell ref="A30:C30"/>
  </mergeCells>
  <printOptions horizontalCentered="1"/>
  <pageMargins left="1.10236220472441" right="1.10236220472441" top="1.45669291338583" bottom="1.37795275590551" header="0.511811023622047" footer="0.511811023622047"/>
  <pageSetup paperSize="9" scale="45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1006"/>
  <sheetViews>
    <sheetView showZeros="0" zoomScaleSheetLayoutView="60" workbookViewId="0">
      <selection activeCell="B30" sqref="B30"/>
    </sheetView>
  </sheetViews>
  <sheetFormatPr defaultColWidth="8.75206611570248" defaultRowHeight="15.7" outlineLevelCol="3"/>
  <cols>
    <col min="1" max="1" width="27.8760330578512" style="263" customWidth="1"/>
    <col min="2" max="2" width="14.7520661157025" style="264" customWidth="1"/>
    <col min="3" max="3" width="16" style="264" customWidth="1"/>
    <col min="4" max="4" width="14.7520661157025" style="264" customWidth="1"/>
    <col min="5" max="32" width="9" style="263"/>
    <col min="33" max="16384" width="8.75206611570248" style="263"/>
  </cols>
  <sheetData>
    <row r="1" s="259" customFormat="1" ht="20.45" customHeight="1" spans="1:4">
      <c r="A1" s="265" t="s">
        <v>83</v>
      </c>
      <c r="B1" s="266"/>
      <c r="C1" s="266"/>
      <c r="D1" s="266"/>
    </row>
    <row r="2" s="260" customFormat="1" ht="49.5" customHeight="1" spans="1:4">
      <c r="A2" s="67" t="s">
        <v>84</v>
      </c>
      <c r="B2" s="67"/>
      <c r="C2" s="67"/>
      <c r="D2" s="67"/>
    </row>
    <row r="3" s="261" customFormat="1" ht="18.75" customHeight="1" spans="1:4">
      <c r="A3" s="267"/>
      <c r="B3" s="268"/>
      <c r="C3" s="268"/>
      <c r="D3" s="68" t="s">
        <v>2</v>
      </c>
    </row>
    <row r="4" s="261" customFormat="1" ht="30.75" customHeight="1" spans="1:4">
      <c r="A4" s="70" t="s">
        <v>85</v>
      </c>
      <c r="B4" s="70" t="s">
        <v>86</v>
      </c>
      <c r="C4" s="70" t="s">
        <v>87</v>
      </c>
      <c r="D4" s="70" t="s">
        <v>88</v>
      </c>
    </row>
    <row r="5" s="261" customFormat="1" ht="19.5" customHeight="1" spans="1:4">
      <c r="A5" s="70"/>
      <c r="B5" s="70"/>
      <c r="C5" s="70"/>
      <c r="D5" s="70"/>
    </row>
    <row r="6" s="261" customFormat="1" ht="19.5" customHeight="1" spans="1:4">
      <c r="A6" s="71" t="s">
        <v>58</v>
      </c>
      <c r="B6" s="269">
        <v>50000</v>
      </c>
      <c r="C6" s="269">
        <v>49984</v>
      </c>
      <c r="D6" s="269">
        <v>16</v>
      </c>
    </row>
    <row r="7" s="261" customFormat="1" ht="19.5" customHeight="1" spans="1:4">
      <c r="A7" s="71" t="s">
        <v>59</v>
      </c>
      <c r="B7" s="269">
        <v>13</v>
      </c>
      <c r="C7" s="269">
        <v>13</v>
      </c>
      <c r="D7" s="123"/>
    </row>
    <row r="8" s="261" customFormat="1" ht="19.5" customHeight="1" spans="1:4">
      <c r="A8" s="71" t="s">
        <v>60</v>
      </c>
      <c r="B8" s="269">
        <v>15280</v>
      </c>
      <c r="C8" s="269">
        <v>15280</v>
      </c>
      <c r="D8" s="123"/>
    </row>
    <row r="9" s="261" customFormat="1" ht="19.5" customHeight="1" spans="1:4">
      <c r="A9" s="71" t="s">
        <v>61</v>
      </c>
      <c r="B9" s="269">
        <v>94721</v>
      </c>
      <c r="C9" s="269">
        <v>94721</v>
      </c>
      <c r="D9" s="123"/>
    </row>
    <row r="10" s="261" customFormat="1" ht="19.5" customHeight="1" spans="1:4">
      <c r="A10" s="71" t="s">
        <v>62</v>
      </c>
      <c r="B10" s="269">
        <v>3827</v>
      </c>
      <c r="C10" s="269">
        <v>3763</v>
      </c>
      <c r="D10" s="269">
        <v>64</v>
      </c>
    </row>
    <row r="11" s="261" customFormat="1" ht="19.5" customHeight="1" spans="1:4">
      <c r="A11" s="71" t="s">
        <v>89</v>
      </c>
      <c r="B11" s="269">
        <v>9147</v>
      </c>
      <c r="C11" s="269">
        <v>9147</v>
      </c>
      <c r="D11" s="123"/>
    </row>
    <row r="12" s="261" customFormat="1" ht="19.5" customHeight="1" spans="1:4">
      <c r="A12" s="71" t="s">
        <v>64</v>
      </c>
      <c r="B12" s="269">
        <v>52833</v>
      </c>
      <c r="C12" s="269">
        <v>52833</v>
      </c>
      <c r="D12" s="123"/>
    </row>
    <row r="13" s="261" customFormat="1" ht="19.5" customHeight="1" spans="1:4">
      <c r="A13" s="71" t="s">
        <v>65</v>
      </c>
      <c r="B13" s="269">
        <v>29742</v>
      </c>
      <c r="C13" s="269">
        <v>29530</v>
      </c>
      <c r="D13" s="269">
        <v>212</v>
      </c>
    </row>
    <row r="14" s="261" customFormat="1" ht="19.5" customHeight="1" spans="1:4">
      <c r="A14" s="71" t="s">
        <v>66</v>
      </c>
      <c r="B14" s="269">
        <v>7331</v>
      </c>
      <c r="C14" s="269">
        <v>7331</v>
      </c>
      <c r="D14" s="123"/>
    </row>
    <row r="15" s="261" customFormat="1" ht="19.5" customHeight="1" spans="1:4">
      <c r="A15" s="71" t="s">
        <v>67</v>
      </c>
      <c r="B15" s="269">
        <v>15366</v>
      </c>
      <c r="C15" s="269">
        <v>15366</v>
      </c>
      <c r="D15" s="123"/>
    </row>
    <row r="16" s="261" customFormat="1" ht="19.5" customHeight="1" spans="1:4">
      <c r="A16" s="71" t="s">
        <v>68</v>
      </c>
      <c r="B16" s="269">
        <v>86103</v>
      </c>
      <c r="C16" s="269">
        <v>83813</v>
      </c>
      <c r="D16" s="269">
        <v>2290</v>
      </c>
    </row>
    <row r="17" s="261" customFormat="1" ht="19.5" customHeight="1" spans="1:4">
      <c r="A17" s="71" t="s">
        <v>69</v>
      </c>
      <c r="B17" s="269">
        <v>10128</v>
      </c>
      <c r="C17" s="269">
        <v>10128</v>
      </c>
      <c r="D17" s="123"/>
    </row>
    <row r="18" s="261" customFormat="1" ht="19.5" customHeight="1" spans="1:4">
      <c r="A18" s="71" t="s">
        <v>70</v>
      </c>
      <c r="B18" s="269">
        <v>683</v>
      </c>
      <c r="C18" s="269">
        <v>683</v>
      </c>
      <c r="D18" s="123"/>
    </row>
    <row r="19" s="261" customFormat="1" ht="19.5" customHeight="1" spans="1:4">
      <c r="A19" s="71" t="s">
        <v>71</v>
      </c>
      <c r="B19" s="269">
        <v>1487</v>
      </c>
      <c r="C19" s="269">
        <v>1487</v>
      </c>
      <c r="D19" s="123"/>
    </row>
    <row r="20" s="261" customFormat="1" ht="19.5" customHeight="1" spans="1:4">
      <c r="A20" s="71" t="s">
        <v>72</v>
      </c>
      <c r="B20" s="123"/>
      <c r="C20" s="70"/>
      <c r="D20" s="123"/>
    </row>
    <row r="21" s="261" customFormat="1" ht="19.5" customHeight="1" spans="1:4">
      <c r="A21" s="71" t="s">
        <v>73</v>
      </c>
      <c r="B21" s="269">
        <v>4469</v>
      </c>
      <c r="C21" s="269">
        <v>4469</v>
      </c>
      <c r="D21" s="123"/>
    </row>
    <row r="22" s="261" customFormat="1" ht="19.5" customHeight="1" spans="1:4">
      <c r="A22" s="71" t="s">
        <v>74</v>
      </c>
      <c r="B22" s="269">
        <v>10340</v>
      </c>
      <c r="C22" s="269">
        <v>10340</v>
      </c>
      <c r="D22" s="123"/>
    </row>
    <row r="23" s="261" customFormat="1" ht="19.5" customHeight="1" spans="1:4">
      <c r="A23" s="71" t="s">
        <v>90</v>
      </c>
      <c r="B23" s="269">
        <v>2952</v>
      </c>
      <c r="C23" s="269">
        <v>2952</v>
      </c>
      <c r="D23" s="123"/>
    </row>
    <row r="24" s="261" customFormat="1" ht="19.5" customHeight="1" spans="1:4">
      <c r="A24" s="71" t="s">
        <v>76</v>
      </c>
      <c r="B24" s="269">
        <v>3968</v>
      </c>
      <c r="C24" s="269">
        <v>3968</v>
      </c>
      <c r="D24" s="123"/>
    </row>
    <row r="25" s="261" customFormat="1" ht="19.5" customHeight="1" spans="1:4">
      <c r="A25" s="71" t="s">
        <v>77</v>
      </c>
      <c r="B25" s="269">
        <v>4000</v>
      </c>
      <c r="C25" s="269">
        <v>4000</v>
      </c>
      <c r="D25" s="123"/>
    </row>
    <row r="26" s="261" customFormat="1" ht="19.5" customHeight="1" spans="1:4">
      <c r="A26" s="71" t="s">
        <v>78</v>
      </c>
      <c r="B26" s="269">
        <v>3564</v>
      </c>
      <c r="C26" s="269">
        <v>3564</v>
      </c>
      <c r="D26" s="123"/>
    </row>
    <row r="27" s="261" customFormat="1" ht="19.5" customHeight="1" spans="1:4">
      <c r="A27" s="71" t="s">
        <v>79</v>
      </c>
      <c r="B27" s="123"/>
      <c r="C27" s="269" t="s">
        <v>91</v>
      </c>
      <c r="D27" s="123"/>
    </row>
    <row r="28" s="261" customFormat="1" ht="19.5" customHeight="1" spans="1:4">
      <c r="A28" s="71" t="s">
        <v>80</v>
      </c>
      <c r="B28" s="269">
        <v>5729</v>
      </c>
      <c r="C28" s="269">
        <v>5729</v>
      </c>
      <c r="D28" s="123"/>
    </row>
    <row r="29" s="261" customFormat="1" ht="19.5" customHeight="1" spans="1:4">
      <c r="A29" s="71" t="s">
        <v>81</v>
      </c>
      <c r="B29" s="123"/>
      <c r="C29" s="269" t="s">
        <v>91</v>
      </c>
      <c r="D29" s="123"/>
    </row>
    <row r="30" s="261" customFormat="1" ht="24" customHeight="1" spans="1:4">
      <c r="A30" s="123" t="s">
        <v>92</v>
      </c>
      <c r="B30" s="269">
        <v>411683</v>
      </c>
      <c r="C30" s="269">
        <v>409101</v>
      </c>
      <c r="D30" s="269">
        <v>2582</v>
      </c>
    </row>
    <row r="31" s="261" customFormat="1" ht="12.1" spans="2:4">
      <c r="B31" s="270"/>
      <c r="C31" s="271"/>
      <c r="D31" s="271"/>
    </row>
    <row r="32" s="261" customFormat="1" ht="12.1" spans="2:4">
      <c r="B32" s="271"/>
      <c r="C32" s="271"/>
      <c r="D32" s="271"/>
    </row>
    <row r="33" s="261" customFormat="1" ht="12.1" spans="2:4">
      <c r="B33" s="271"/>
      <c r="C33" s="271"/>
      <c r="D33" s="271"/>
    </row>
    <row r="34" s="261" customFormat="1" ht="12.1" spans="2:4">
      <c r="B34" s="271"/>
      <c r="C34" s="272"/>
      <c r="D34" s="271"/>
    </row>
    <row r="35" s="261" customFormat="1" ht="12.1" spans="2:4">
      <c r="B35" s="271"/>
      <c r="C35" s="271"/>
      <c r="D35" s="271"/>
    </row>
    <row r="36" s="261" customFormat="1" ht="12.1" spans="2:4">
      <c r="B36" s="271"/>
      <c r="C36" s="271"/>
      <c r="D36" s="271"/>
    </row>
    <row r="37" s="261" customFormat="1" ht="12.1" spans="2:4">
      <c r="B37" s="271"/>
      <c r="C37" s="271"/>
      <c r="D37" s="271"/>
    </row>
    <row r="38" s="261" customFormat="1" ht="12.1" spans="2:4">
      <c r="B38" s="271"/>
      <c r="C38" s="271"/>
      <c r="D38" s="271"/>
    </row>
    <row r="39" s="261" customFormat="1" ht="12.1" spans="2:4">
      <c r="B39" s="271"/>
      <c r="C39" s="271"/>
      <c r="D39" s="271"/>
    </row>
    <row r="40" s="261" customFormat="1" ht="12.1" spans="2:4">
      <c r="B40" s="271"/>
      <c r="C40" s="271"/>
      <c r="D40" s="271"/>
    </row>
    <row r="41" s="261" customFormat="1" ht="12.1" spans="2:4">
      <c r="B41" s="271"/>
      <c r="C41" s="271"/>
      <c r="D41" s="271"/>
    </row>
    <row r="42" s="261" customFormat="1" ht="12.1" spans="2:4">
      <c r="B42" s="271"/>
      <c r="C42" s="271"/>
      <c r="D42" s="271"/>
    </row>
    <row r="43" s="261" customFormat="1" ht="12.1" spans="2:4">
      <c r="B43" s="271"/>
      <c r="C43" s="271"/>
      <c r="D43" s="271"/>
    </row>
    <row r="44" s="261" customFormat="1" ht="12.1" spans="2:4">
      <c r="B44" s="271"/>
      <c r="C44" s="271"/>
      <c r="D44" s="271"/>
    </row>
    <row r="45" s="261" customFormat="1" ht="12.1" spans="2:4">
      <c r="B45" s="271"/>
      <c r="C45" s="271"/>
      <c r="D45" s="271"/>
    </row>
    <row r="46" s="261" customFormat="1" ht="12.1" spans="2:4">
      <c r="B46" s="271"/>
      <c r="C46" s="271"/>
      <c r="D46" s="271"/>
    </row>
    <row r="47" s="261" customFormat="1" ht="12.1" spans="2:4">
      <c r="B47" s="271"/>
      <c r="C47" s="271"/>
      <c r="D47" s="271"/>
    </row>
    <row r="48" s="261" customFormat="1" ht="12.1" spans="2:4">
      <c r="B48" s="271"/>
      <c r="C48" s="271"/>
      <c r="D48" s="271"/>
    </row>
    <row r="49" s="261" customFormat="1" ht="12.1" spans="2:4">
      <c r="B49" s="271"/>
      <c r="C49" s="271"/>
      <c r="D49" s="271"/>
    </row>
    <row r="50" s="261" customFormat="1" ht="12.1" spans="2:4">
      <c r="B50" s="271"/>
      <c r="C50" s="271"/>
      <c r="D50" s="271"/>
    </row>
    <row r="51" s="261" customFormat="1" ht="12.1" spans="2:4">
      <c r="B51" s="271"/>
      <c r="C51" s="271"/>
      <c r="D51" s="271"/>
    </row>
    <row r="52" s="261" customFormat="1" ht="12.1" spans="2:4">
      <c r="B52" s="271"/>
      <c r="C52" s="271"/>
      <c r="D52" s="271"/>
    </row>
    <row r="53" s="261" customFormat="1" ht="12.1" spans="2:4">
      <c r="B53" s="271"/>
      <c r="C53" s="271"/>
      <c r="D53" s="271"/>
    </row>
    <row r="54" s="261" customFormat="1" ht="12.1" spans="2:4">
      <c r="B54" s="271"/>
      <c r="C54" s="271"/>
      <c r="D54" s="271"/>
    </row>
    <row r="55" s="261" customFormat="1" ht="12.1" spans="2:4">
      <c r="B55" s="271"/>
      <c r="C55" s="271"/>
      <c r="D55" s="271"/>
    </row>
    <row r="56" s="261" customFormat="1" ht="12.1" spans="2:4">
      <c r="B56" s="271"/>
      <c r="C56" s="271"/>
      <c r="D56" s="271"/>
    </row>
    <row r="57" s="261" customFormat="1" ht="12.1" spans="2:4">
      <c r="B57" s="271"/>
      <c r="C57" s="271"/>
      <c r="D57" s="271"/>
    </row>
    <row r="58" s="261" customFormat="1" ht="12.1" spans="2:4">
      <c r="B58" s="271"/>
      <c r="C58" s="271"/>
      <c r="D58" s="271"/>
    </row>
    <row r="59" s="261" customFormat="1" ht="12.1" spans="2:4">
      <c r="B59" s="271"/>
      <c r="C59" s="271"/>
      <c r="D59" s="271"/>
    </row>
    <row r="60" s="261" customFormat="1" ht="12.1" spans="2:4">
      <c r="B60" s="271"/>
      <c r="C60" s="271"/>
      <c r="D60" s="271"/>
    </row>
    <row r="61" s="261" customFormat="1" ht="12.1" spans="2:4">
      <c r="B61" s="271"/>
      <c r="C61" s="271"/>
      <c r="D61" s="271"/>
    </row>
    <row r="62" s="261" customFormat="1" ht="12.1" spans="2:4">
      <c r="B62" s="271"/>
      <c r="C62" s="271"/>
      <c r="D62" s="271"/>
    </row>
    <row r="63" s="261" customFormat="1" ht="12.1" spans="2:4">
      <c r="B63" s="271"/>
      <c r="C63" s="271"/>
      <c r="D63" s="271"/>
    </row>
    <row r="64" s="261" customFormat="1" ht="12.1" spans="2:4">
      <c r="B64" s="271"/>
      <c r="C64" s="271"/>
      <c r="D64" s="271"/>
    </row>
    <row r="65" s="261" customFormat="1" ht="12.1" spans="2:4">
      <c r="B65" s="271"/>
      <c r="C65" s="271"/>
      <c r="D65" s="271"/>
    </row>
    <row r="66" s="261" customFormat="1" ht="12.1" spans="2:4">
      <c r="B66" s="271"/>
      <c r="C66" s="271"/>
      <c r="D66" s="271"/>
    </row>
    <row r="67" s="261" customFormat="1" ht="12.1" spans="2:4">
      <c r="B67" s="271"/>
      <c r="C67" s="271"/>
      <c r="D67" s="271"/>
    </row>
    <row r="68" s="261" customFormat="1" ht="12.1" spans="2:4">
      <c r="B68" s="271"/>
      <c r="C68" s="271"/>
      <c r="D68" s="271"/>
    </row>
    <row r="69" s="261" customFormat="1" ht="12.1" spans="2:4">
      <c r="B69" s="271"/>
      <c r="C69" s="271"/>
      <c r="D69" s="271"/>
    </row>
    <row r="70" s="261" customFormat="1" ht="12.1" spans="2:4">
      <c r="B70" s="271"/>
      <c r="C70" s="271"/>
      <c r="D70" s="271"/>
    </row>
    <row r="71" s="261" customFormat="1" ht="12.1" spans="2:4">
      <c r="B71" s="271"/>
      <c r="C71" s="271"/>
      <c r="D71" s="271"/>
    </row>
    <row r="72" s="261" customFormat="1" ht="12.1" spans="2:4">
      <c r="B72" s="271"/>
      <c r="C72" s="271"/>
      <c r="D72" s="271"/>
    </row>
    <row r="73" s="261" customFormat="1" ht="12.1" spans="2:4">
      <c r="B73" s="271"/>
      <c r="C73" s="271"/>
      <c r="D73" s="271"/>
    </row>
    <row r="74" s="261" customFormat="1" ht="12.1" spans="2:4">
      <c r="B74" s="271"/>
      <c r="C74" s="271"/>
      <c r="D74" s="271"/>
    </row>
    <row r="75" s="261" customFormat="1" ht="12.1" spans="2:4">
      <c r="B75" s="271"/>
      <c r="C75" s="271"/>
      <c r="D75" s="271"/>
    </row>
    <row r="76" s="261" customFormat="1" ht="12.1" spans="2:4">
      <c r="B76" s="271"/>
      <c r="C76" s="271"/>
      <c r="D76" s="271"/>
    </row>
    <row r="77" s="261" customFormat="1" ht="12.1" spans="2:4">
      <c r="B77" s="271"/>
      <c r="C77" s="271"/>
      <c r="D77" s="271"/>
    </row>
    <row r="78" s="261" customFormat="1" ht="12.1" spans="2:4">
      <c r="B78" s="271"/>
      <c r="C78" s="271"/>
      <c r="D78" s="271"/>
    </row>
    <row r="79" s="261" customFormat="1" ht="12.1" spans="2:4">
      <c r="B79" s="271"/>
      <c r="C79" s="271"/>
      <c r="D79" s="271"/>
    </row>
    <row r="80" s="261" customFormat="1" ht="12.1" spans="2:4">
      <c r="B80" s="271"/>
      <c r="C80" s="271"/>
      <c r="D80" s="271"/>
    </row>
    <row r="81" s="261" customFormat="1" ht="12.1" spans="2:4">
      <c r="B81" s="271"/>
      <c r="C81" s="271"/>
      <c r="D81" s="271"/>
    </row>
    <row r="82" s="261" customFormat="1" ht="12.1" spans="2:4">
      <c r="B82" s="271"/>
      <c r="C82" s="271"/>
      <c r="D82" s="271"/>
    </row>
    <row r="83" s="261" customFormat="1" ht="12.1" spans="2:4">
      <c r="B83" s="271"/>
      <c r="C83" s="271"/>
      <c r="D83" s="271"/>
    </row>
    <row r="84" s="261" customFormat="1" ht="12.1" spans="2:4">
      <c r="B84" s="271"/>
      <c r="C84" s="271"/>
      <c r="D84" s="271"/>
    </row>
    <row r="85" s="261" customFormat="1" ht="12.1" spans="2:4">
      <c r="B85" s="271"/>
      <c r="C85" s="271"/>
      <c r="D85" s="271"/>
    </row>
    <row r="86" s="261" customFormat="1" ht="12.1" spans="2:4">
      <c r="B86" s="271"/>
      <c r="C86" s="271"/>
      <c r="D86" s="271"/>
    </row>
    <row r="87" s="261" customFormat="1" ht="12.1" spans="2:4">
      <c r="B87" s="271"/>
      <c r="C87" s="271"/>
      <c r="D87" s="271"/>
    </row>
    <row r="88" s="261" customFormat="1" ht="12.1" spans="2:4">
      <c r="B88" s="271"/>
      <c r="C88" s="271"/>
      <c r="D88" s="271"/>
    </row>
    <row r="89" s="261" customFormat="1" ht="12.1" spans="2:4">
      <c r="B89" s="271"/>
      <c r="C89" s="271"/>
      <c r="D89" s="271"/>
    </row>
    <row r="90" s="261" customFormat="1" ht="12.1" spans="2:4">
      <c r="B90" s="271"/>
      <c r="C90" s="271"/>
      <c r="D90" s="271"/>
    </row>
    <row r="91" s="261" customFormat="1" ht="12.1" spans="2:4">
      <c r="B91" s="271"/>
      <c r="C91" s="271"/>
      <c r="D91" s="271"/>
    </row>
    <row r="92" s="261" customFormat="1" ht="12.1" spans="2:4">
      <c r="B92" s="271"/>
      <c r="C92" s="271"/>
      <c r="D92" s="271"/>
    </row>
    <row r="93" s="261" customFormat="1" ht="12.1" spans="2:4">
      <c r="B93" s="271"/>
      <c r="C93" s="271"/>
      <c r="D93" s="271"/>
    </row>
    <row r="94" s="261" customFormat="1" ht="12.1" spans="2:4">
      <c r="B94" s="271"/>
      <c r="C94" s="271"/>
      <c r="D94" s="271"/>
    </row>
    <row r="95" s="261" customFormat="1" ht="12.1" spans="2:4">
      <c r="B95" s="271"/>
      <c r="C95" s="271"/>
      <c r="D95" s="271"/>
    </row>
    <row r="96" s="261" customFormat="1" ht="12.1" spans="2:4">
      <c r="B96" s="271"/>
      <c r="C96" s="271"/>
      <c r="D96" s="271"/>
    </row>
    <row r="97" s="261" customFormat="1" ht="12.1" spans="2:4">
      <c r="B97" s="271"/>
      <c r="C97" s="271"/>
      <c r="D97" s="271"/>
    </row>
    <row r="98" s="261" customFormat="1" ht="12.1" spans="2:4">
      <c r="B98" s="271"/>
      <c r="C98" s="271"/>
      <c r="D98" s="271"/>
    </row>
    <row r="99" s="261" customFormat="1" ht="12.1" spans="2:4">
      <c r="B99" s="271"/>
      <c r="C99" s="271"/>
      <c r="D99" s="271"/>
    </row>
    <row r="100" s="261" customFormat="1" ht="12.1" spans="2:4">
      <c r="B100" s="271"/>
      <c r="C100" s="271"/>
      <c r="D100" s="271"/>
    </row>
    <row r="101" s="261" customFormat="1" ht="12.1" spans="2:4">
      <c r="B101" s="271"/>
      <c r="C101" s="271"/>
      <c r="D101" s="271"/>
    </row>
    <row r="102" s="261" customFormat="1" ht="12.1" spans="2:4">
      <c r="B102" s="271"/>
      <c r="C102" s="271"/>
      <c r="D102" s="271"/>
    </row>
    <row r="103" s="261" customFormat="1" ht="12.1" spans="2:4">
      <c r="B103" s="271"/>
      <c r="C103" s="271"/>
      <c r="D103" s="271"/>
    </row>
    <row r="104" s="261" customFormat="1" ht="12.1" spans="2:4">
      <c r="B104" s="271"/>
      <c r="C104" s="271"/>
      <c r="D104" s="271"/>
    </row>
    <row r="105" s="261" customFormat="1" ht="12.1" spans="2:4">
      <c r="B105" s="271"/>
      <c r="C105" s="271"/>
      <c r="D105" s="271"/>
    </row>
    <row r="106" s="261" customFormat="1" ht="12.1" spans="2:4">
      <c r="B106" s="271"/>
      <c r="C106" s="271"/>
      <c r="D106" s="271"/>
    </row>
    <row r="107" s="261" customFormat="1" ht="12.1" spans="2:4">
      <c r="B107" s="271"/>
      <c r="C107" s="271"/>
      <c r="D107" s="271"/>
    </row>
    <row r="108" s="261" customFormat="1" ht="12.1" spans="2:4">
      <c r="B108" s="271"/>
      <c r="C108" s="271"/>
      <c r="D108" s="271"/>
    </row>
    <row r="109" s="261" customFormat="1" ht="12.1" spans="2:4">
      <c r="B109" s="271"/>
      <c r="C109" s="271"/>
      <c r="D109" s="271"/>
    </row>
    <row r="110" s="261" customFormat="1" ht="12.1" spans="2:4">
      <c r="B110" s="271"/>
      <c r="C110" s="271"/>
      <c r="D110" s="271"/>
    </row>
    <row r="111" s="261" customFormat="1" ht="12.1" spans="2:4">
      <c r="B111" s="271"/>
      <c r="C111" s="271"/>
      <c r="D111" s="271"/>
    </row>
    <row r="112" s="261" customFormat="1" ht="12.1" spans="2:4">
      <c r="B112" s="271"/>
      <c r="C112" s="271"/>
      <c r="D112" s="271"/>
    </row>
    <row r="113" s="261" customFormat="1" ht="12.1" spans="2:4">
      <c r="B113" s="271"/>
      <c r="C113" s="271"/>
      <c r="D113" s="271"/>
    </row>
    <row r="114" s="261" customFormat="1" ht="12.1" spans="2:4">
      <c r="B114" s="271"/>
      <c r="C114" s="271"/>
      <c r="D114" s="271"/>
    </row>
    <row r="115" s="261" customFormat="1" ht="12.1" spans="2:4">
      <c r="B115" s="271"/>
      <c r="C115" s="271"/>
      <c r="D115" s="271"/>
    </row>
    <row r="116" s="261" customFormat="1" ht="12.1" spans="2:4">
      <c r="B116" s="271"/>
      <c r="C116" s="271"/>
      <c r="D116" s="271"/>
    </row>
    <row r="117" s="261" customFormat="1" ht="12.1" spans="2:4">
      <c r="B117" s="271"/>
      <c r="C117" s="271"/>
      <c r="D117" s="271"/>
    </row>
    <row r="118" s="261" customFormat="1" ht="12.1" spans="2:4">
      <c r="B118" s="271"/>
      <c r="C118" s="271"/>
      <c r="D118" s="271"/>
    </row>
    <row r="119" s="261" customFormat="1" ht="12.1" spans="2:4">
      <c r="B119" s="271"/>
      <c r="C119" s="271"/>
      <c r="D119" s="271"/>
    </row>
    <row r="120" s="261" customFormat="1" ht="12.1" spans="2:4">
      <c r="B120" s="271"/>
      <c r="C120" s="271"/>
      <c r="D120" s="271"/>
    </row>
    <row r="121" s="261" customFormat="1" ht="12.1" spans="2:4">
      <c r="B121" s="271"/>
      <c r="C121" s="271"/>
      <c r="D121" s="271"/>
    </row>
    <row r="122" s="261" customFormat="1" ht="12.1" spans="2:4">
      <c r="B122" s="271"/>
      <c r="C122" s="271"/>
      <c r="D122" s="271"/>
    </row>
    <row r="123" s="261" customFormat="1" ht="12.1" spans="2:4">
      <c r="B123" s="271"/>
      <c r="C123" s="271"/>
      <c r="D123" s="271"/>
    </row>
    <row r="124" s="261" customFormat="1" ht="12.1" spans="2:4">
      <c r="B124" s="271"/>
      <c r="C124" s="271"/>
      <c r="D124" s="271"/>
    </row>
    <row r="125" s="261" customFormat="1" ht="12.1" spans="2:4">
      <c r="B125" s="271"/>
      <c r="C125" s="271"/>
      <c r="D125" s="271"/>
    </row>
    <row r="126" s="261" customFormat="1" ht="12.1" spans="2:4">
      <c r="B126" s="271"/>
      <c r="C126" s="271"/>
      <c r="D126" s="271"/>
    </row>
    <row r="127" s="261" customFormat="1" ht="12.1" spans="2:4">
      <c r="B127" s="271"/>
      <c r="C127" s="271"/>
      <c r="D127" s="271"/>
    </row>
    <row r="128" s="261" customFormat="1" ht="12.1" spans="2:4">
      <c r="B128" s="271"/>
      <c r="C128" s="271"/>
      <c r="D128" s="271"/>
    </row>
    <row r="129" s="261" customFormat="1" ht="12.1" spans="2:4">
      <c r="B129" s="271"/>
      <c r="C129" s="271"/>
      <c r="D129" s="271"/>
    </row>
    <row r="130" s="261" customFormat="1" ht="12.1" spans="2:4">
      <c r="B130" s="271"/>
      <c r="C130" s="271"/>
      <c r="D130" s="271"/>
    </row>
    <row r="131" s="261" customFormat="1" ht="12.1" spans="2:4">
      <c r="B131" s="271"/>
      <c r="C131" s="271"/>
      <c r="D131" s="271"/>
    </row>
    <row r="132" s="261" customFormat="1" ht="12.1" spans="2:4">
      <c r="B132" s="271"/>
      <c r="C132" s="271"/>
      <c r="D132" s="271"/>
    </row>
    <row r="133" s="261" customFormat="1" ht="12.1" spans="2:4">
      <c r="B133" s="271"/>
      <c r="C133" s="271"/>
      <c r="D133" s="271"/>
    </row>
    <row r="134" s="261" customFormat="1" ht="12.1" spans="2:4">
      <c r="B134" s="271"/>
      <c r="C134" s="271"/>
      <c r="D134" s="271"/>
    </row>
    <row r="135" s="261" customFormat="1" ht="12.1" spans="2:4">
      <c r="B135" s="271"/>
      <c r="C135" s="271"/>
      <c r="D135" s="271"/>
    </row>
    <row r="136" s="261" customFormat="1" ht="12.1" spans="2:4">
      <c r="B136" s="271"/>
      <c r="C136" s="271"/>
      <c r="D136" s="271"/>
    </row>
    <row r="137" s="261" customFormat="1" ht="12.1" spans="2:4">
      <c r="B137" s="271"/>
      <c r="C137" s="271"/>
      <c r="D137" s="271"/>
    </row>
    <row r="138" s="261" customFormat="1" ht="12.1" spans="2:4">
      <c r="B138" s="271"/>
      <c r="C138" s="271"/>
      <c r="D138" s="271"/>
    </row>
    <row r="139" s="261" customFormat="1" ht="12.1" spans="2:4">
      <c r="B139" s="271"/>
      <c r="C139" s="271"/>
      <c r="D139" s="271"/>
    </row>
    <row r="140" s="261" customFormat="1" ht="12.1" spans="2:4">
      <c r="B140" s="271"/>
      <c r="C140" s="271"/>
      <c r="D140" s="271"/>
    </row>
    <row r="141" s="261" customFormat="1" ht="12.1" spans="2:4">
      <c r="B141" s="271"/>
      <c r="C141" s="271"/>
      <c r="D141" s="271"/>
    </row>
    <row r="142" s="261" customFormat="1" ht="12.1" spans="2:4">
      <c r="B142" s="271"/>
      <c r="C142" s="271"/>
      <c r="D142" s="271"/>
    </row>
    <row r="143" s="261" customFormat="1" ht="12.1" spans="2:4">
      <c r="B143" s="271"/>
      <c r="C143" s="271"/>
      <c r="D143" s="271"/>
    </row>
    <row r="144" s="261" customFormat="1" ht="12.1" spans="2:4">
      <c r="B144" s="271"/>
      <c r="C144" s="271"/>
      <c r="D144" s="271"/>
    </row>
    <row r="145" s="261" customFormat="1" ht="12.1" spans="2:4">
      <c r="B145" s="271"/>
      <c r="C145" s="271"/>
      <c r="D145" s="271"/>
    </row>
    <row r="146" s="261" customFormat="1" ht="12.1" spans="2:4">
      <c r="B146" s="271"/>
      <c r="C146" s="271"/>
      <c r="D146" s="271"/>
    </row>
    <row r="147" s="261" customFormat="1" ht="12.1" spans="2:4">
      <c r="B147" s="271"/>
      <c r="C147" s="271"/>
      <c r="D147" s="271"/>
    </row>
    <row r="148" s="261" customFormat="1" ht="12.1" spans="2:4">
      <c r="B148" s="271"/>
      <c r="C148" s="271"/>
      <c r="D148" s="271"/>
    </row>
    <row r="149" s="261" customFormat="1" ht="12.1" spans="2:4">
      <c r="B149" s="271"/>
      <c r="C149" s="271"/>
      <c r="D149" s="271"/>
    </row>
    <row r="150" s="261" customFormat="1" ht="12.1" spans="2:4">
      <c r="B150" s="271"/>
      <c r="C150" s="271"/>
      <c r="D150" s="271"/>
    </row>
    <row r="151" s="261" customFormat="1" ht="12.1" spans="2:4">
      <c r="B151" s="271"/>
      <c r="C151" s="271"/>
      <c r="D151" s="271"/>
    </row>
    <row r="152" s="261" customFormat="1" ht="12.1" spans="2:4">
      <c r="B152" s="271"/>
      <c r="C152" s="271"/>
      <c r="D152" s="271"/>
    </row>
    <row r="153" s="261" customFormat="1" ht="12.1" spans="2:4">
      <c r="B153" s="271"/>
      <c r="C153" s="271"/>
      <c r="D153" s="271"/>
    </row>
    <row r="154" s="261" customFormat="1" ht="12.1" spans="2:4">
      <c r="B154" s="271"/>
      <c r="C154" s="271"/>
      <c r="D154" s="271"/>
    </row>
    <row r="155" s="261" customFormat="1" ht="12.1" spans="2:4">
      <c r="B155" s="271"/>
      <c r="C155" s="271"/>
      <c r="D155" s="271"/>
    </row>
    <row r="156" s="261" customFormat="1" ht="12.1" spans="2:4">
      <c r="B156" s="271"/>
      <c r="C156" s="271"/>
      <c r="D156" s="271"/>
    </row>
    <row r="157" s="261" customFormat="1" ht="12.1" spans="2:4">
      <c r="B157" s="271"/>
      <c r="C157" s="271"/>
      <c r="D157" s="271"/>
    </row>
    <row r="158" s="261" customFormat="1" ht="12.1" spans="2:4">
      <c r="B158" s="271"/>
      <c r="C158" s="271"/>
      <c r="D158" s="271"/>
    </row>
    <row r="159" s="261" customFormat="1" ht="12.1" spans="2:4">
      <c r="B159" s="271"/>
      <c r="C159" s="271"/>
      <c r="D159" s="271"/>
    </row>
    <row r="160" s="261" customFormat="1" ht="12.1" spans="2:4">
      <c r="B160" s="271"/>
      <c r="C160" s="271"/>
      <c r="D160" s="271"/>
    </row>
    <row r="161" s="261" customFormat="1" ht="12.1" spans="2:4">
      <c r="B161" s="271"/>
      <c r="C161" s="271"/>
      <c r="D161" s="271"/>
    </row>
    <row r="162" s="261" customFormat="1" ht="12.1" spans="2:4">
      <c r="B162" s="271"/>
      <c r="C162" s="271"/>
      <c r="D162" s="271"/>
    </row>
    <row r="163" s="261" customFormat="1" ht="12.1" spans="2:4">
      <c r="B163" s="271"/>
      <c r="C163" s="271"/>
      <c r="D163" s="271"/>
    </row>
    <row r="164" s="261" customFormat="1" ht="12.1" spans="2:4">
      <c r="B164" s="271"/>
      <c r="C164" s="271"/>
      <c r="D164" s="271"/>
    </row>
    <row r="165" s="261" customFormat="1" ht="12.1" spans="2:4">
      <c r="B165" s="271"/>
      <c r="C165" s="271"/>
      <c r="D165" s="271"/>
    </row>
    <row r="166" s="261" customFormat="1" ht="12.1" spans="2:4">
      <c r="B166" s="271"/>
      <c r="C166" s="271"/>
      <c r="D166" s="271"/>
    </row>
    <row r="167" s="261" customFormat="1" ht="12.1" spans="2:4">
      <c r="B167" s="271"/>
      <c r="C167" s="271"/>
      <c r="D167" s="271"/>
    </row>
    <row r="168" s="261" customFormat="1" ht="12.1" spans="2:4">
      <c r="B168" s="271"/>
      <c r="C168" s="271"/>
      <c r="D168" s="271"/>
    </row>
    <row r="169" s="261" customFormat="1" ht="12.1" spans="2:4">
      <c r="B169" s="271"/>
      <c r="C169" s="271"/>
      <c r="D169" s="271"/>
    </row>
    <row r="170" s="261" customFormat="1" ht="12.1" spans="2:4">
      <c r="B170" s="271"/>
      <c r="C170" s="271"/>
      <c r="D170" s="271"/>
    </row>
    <row r="171" s="261" customFormat="1" ht="12.1" spans="2:4">
      <c r="B171" s="271"/>
      <c r="C171" s="271"/>
      <c r="D171" s="271"/>
    </row>
    <row r="172" s="261" customFormat="1" ht="12.1" spans="2:4">
      <c r="B172" s="271"/>
      <c r="C172" s="271"/>
      <c r="D172" s="271"/>
    </row>
    <row r="173" s="261" customFormat="1" ht="12.1" spans="2:4">
      <c r="B173" s="271"/>
      <c r="C173" s="271"/>
      <c r="D173" s="271"/>
    </row>
    <row r="174" s="262" customFormat="1" spans="2:4">
      <c r="B174" s="273"/>
      <c r="C174" s="273"/>
      <c r="D174" s="273"/>
    </row>
    <row r="175" s="262" customFormat="1" spans="2:4">
      <c r="B175" s="273"/>
      <c r="C175" s="273"/>
      <c r="D175" s="273"/>
    </row>
    <row r="176" s="262" customFormat="1" spans="2:4">
      <c r="B176" s="273"/>
      <c r="C176" s="273"/>
      <c r="D176" s="273"/>
    </row>
    <row r="177" s="262" customFormat="1" spans="2:4">
      <c r="B177" s="273"/>
      <c r="C177" s="273"/>
      <c r="D177" s="273"/>
    </row>
    <row r="178" s="262" customFormat="1" spans="2:4">
      <c r="B178" s="273"/>
      <c r="C178" s="273"/>
      <c r="D178" s="273"/>
    </row>
    <row r="179" s="262" customFormat="1" spans="2:4">
      <c r="B179" s="273"/>
      <c r="C179" s="273"/>
      <c r="D179" s="273"/>
    </row>
    <row r="180" s="262" customFormat="1" spans="2:4">
      <c r="B180" s="273"/>
      <c r="C180" s="273"/>
      <c r="D180" s="273"/>
    </row>
    <row r="181" s="262" customFormat="1" spans="2:4">
      <c r="B181" s="273"/>
      <c r="C181" s="273"/>
      <c r="D181" s="273"/>
    </row>
    <row r="182" s="262" customFormat="1" spans="2:4">
      <c r="B182" s="273"/>
      <c r="C182" s="273"/>
      <c r="D182" s="273"/>
    </row>
    <row r="183" s="262" customFormat="1" spans="2:4">
      <c r="B183" s="273"/>
      <c r="C183" s="273"/>
      <c r="D183" s="273"/>
    </row>
    <row r="184" s="262" customFormat="1" spans="2:4">
      <c r="B184" s="273"/>
      <c r="C184" s="273"/>
      <c r="D184" s="273"/>
    </row>
    <row r="185" s="262" customFormat="1" spans="2:4">
      <c r="B185" s="273"/>
      <c r="C185" s="273"/>
      <c r="D185" s="273"/>
    </row>
    <row r="186" s="262" customFormat="1" spans="2:4">
      <c r="B186" s="273"/>
      <c r="C186" s="273"/>
      <c r="D186" s="273"/>
    </row>
    <row r="187" s="262" customFormat="1" spans="2:4">
      <c r="B187" s="273"/>
      <c r="C187" s="273"/>
      <c r="D187" s="273"/>
    </row>
    <row r="188" s="262" customFormat="1" spans="2:4">
      <c r="B188" s="273"/>
      <c r="C188" s="273"/>
      <c r="D188" s="273"/>
    </row>
    <row r="189" s="262" customFormat="1" spans="2:4">
      <c r="B189" s="273"/>
      <c r="C189" s="273"/>
      <c r="D189" s="273"/>
    </row>
    <row r="190" s="262" customFormat="1" spans="2:4">
      <c r="B190" s="273"/>
      <c r="C190" s="273"/>
      <c r="D190" s="273"/>
    </row>
    <row r="191" s="262" customFormat="1" spans="2:4">
      <c r="B191" s="273"/>
      <c r="C191" s="273"/>
      <c r="D191" s="273"/>
    </row>
    <row r="192" s="262" customFormat="1" spans="2:4">
      <c r="B192" s="273"/>
      <c r="C192" s="273"/>
      <c r="D192" s="273"/>
    </row>
    <row r="193" s="262" customFormat="1" spans="2:4">
      <c r="B193" s="273"/>
      <c r="C193" s="273"/>
      <c r="D193" s="273"/>
    </row>
    <row r="194" s="262" customFormat="1" spans="2:4">
      <c r="B194" s="273"/>
      <c r="C194" s="273"/>
      <c r="D194" s="273"/>
    </row>
    <row r="195" s="262" customFormat="1" spans="2:4">
      <c r="B195" s="273"/>
      <c r="C195" s="273"/>
      <c r="D195" s="273"/>
    </row>
    <row r="196" s="262" customFormat="1" spans="2:4">
      <c r="B196" s="273"/>
      <c r="C196" s="273"/>
      <c r="D196" s="273"/>
    </row>
    <row r="197" s="262" customFormat="1" spans="2:4">
      <c r="B197" s="273"/>
      <c r="C197" s="273"/>
      <c r="D197" s="273"/>
    </row>
    <row r="198" s="262" customFormat="1" spans="2:4">
      <c r="B198" s="273"/>
      <c r="C198" s="273"/>
      <c r="D198" s="273"/>
    </row>
    <row r="199" s="262" customFormat="1" spans="2:4">
      <c r="B199" s="273"/>
      <c r="C199" s="273"/>
      <c r="D199" s="273"/>
    </row>
    <row r="200" s="262" customFormat="1" spans="2:4">
      <c r="B200" s="273"/>
      <c r="C200" s="273"/>
      <c r="D200" s="273"/>
    </row>
    <row r="201" s="262" customFormat="1" spans="2:4">
      <c r="B201" s="273"/>
      <c r="C201" s="273"/>
      <c r="D201" s="273"/>
    </row>
    <row r="202" s="262" customFormat="1" spans="2:4">
      <c r="B202" s="273"/>
      <c r="C202" s="273"/>
      <c r="D202" s="273"/>
    </row>
    <row r="203" s="262" customFormat="1" spans="2:4">
      <c r="B203" s="273"/>
      <c r="C203" s="273"/>
      <c r="D203" s="273"/>
    </row>
    <row r="204" s="262" customFormat="1" spans="2:4">
      <c r="B204" s="273"/>
      <c r="C204" s="273"/>
      <c r="D204" s="273"/>
    </row>
    <row r="205" s="262" customFormat="1" spans="2:4">
      <c r="B205" s="273"/>
      <c r="C205" s="273"/>
      <c r="D205" s="273"/>
    </row>
    <row r="206" s="262" customFormat="1" spans="2:4">
      <c r="B206" s="273"/>
      <c r="C206" s="273"/>
      <c r="D206" s="273"/>
    </row>
    <row r="207" s="262" customFormat="1" spans="2:4">
      <c r="B207" s="273"/>
      <c r="C207" s="273"/>
      <c r="D207" s="273"/>
    </row>
    <row r="208" s="262" customFormat="1" spans="2:4">
      <c r="B208" s="273"/>
      <c r="C208" s="273"/>
      <c r="D208" s="273"/>
    </row>
    <row r="209" s="262" customFormat="1" spans="2:4">
      <c r="B209" s="273"/>
      <c r="C209" s="273"/>
      <c r="D209" s="273"/>
    </row>
    <row r="210" s="262" customFormat="1" spans="2:4">
      <c r="B210" s="273"/>
      <c r="C210" s="273"/>
      <c r="D210" s="273"/>
    </row>
    <row r="211" s="262" customFormat="1" spans="2:4">
      <c r="B211" s="273"/>
      <c r="C211" s="273"/>
      <c r="D211" s="273"/>
    </row>
    <row r="212" s="262" customFormat="1" spans="2:4">
      <c r="B212" s="273"/>
      <c r="C212" s="273"/>
      <c r="D212" s="273"/>
    </row>
    <row r="213" s="262" customFormat="1" spans="2:4">
      <c r="B213" s="273"/>
      <c r="C213" s="273"/>
      <c r="D213" s="273"/>
    </row>
    <row r="214" s="262" customFormat="1" spans="2:4">
      <c r="B214" s="273"/>
      <c r="C214" s="273"/>
      <c r="D214" s="273"/>
    </row>
    <row r="215" s="262" customFormat="1" spans="2:4">
      <c r="B215" s="273"/>
      <c r="C215" s="273"/>
      <c r="D215" s="273"/>
    </row>
    <row r="216" s="262" customFormat="1" spans="2:4">
      <c r="B216" s="273"/>
      <c r="C216" s="273"/>
      <c r="D216" s="273"/>
    </row>
    <row r="217" s="262" customFormat="1" spans="2:4">
      <c r="B217" s="273"/>
      <c r="C217" s="273"/>
      <c r="D217" s="273"/>
    </row>
    <row r="218" s="262" customFormat="1" spans="2:4">
      <c r="B218" s="273"/>
      <c r="C218" s="273"/>
      <c r="D218" s="273"/>
    </row>
    <row r="219" s="262" customFormat="1" spans="2:4">
      <c r="B219" s="273"/>
      <c r="C219" s="273"/>
      <c r="D219" s="273"/>
    </row>
    <row r="220" s="262" customFormat="1" spans="2:4">
      <c r="B220" s="273"/>
      <c r="C220" s="273"/>
      <c r="D220" s="273"/>
    </row>
    <row r="221" s="262" customFormat="1" spans="2:4">
      <c r="B221" s="273"/>
      <c r="C221" s="273"/>
      <c r="D221" s="273"/>
    </row>
    <row r="222" s="262" customFormat="1" spans="2:4">
      <c r="B222" s="273"/>
      <c r="C222" s="273"/>
      <c r="D222" s="273"/>
    </row>
    <row r="223" s="262" customFormat="1" spans="2:4">
      <c r="B223" s="273"/>
      <c r="C223" s="273"/>
      <c r="D223" s="273"/>
    </row>
    <row r="224" s="262" customFormat="1" spans="2:4">
      <c r="B224" s="273"/>
      <c r="C224" s="273"/>
      <c r="D224" s="273"/>
    </row>
    <row r="225" s="262" customFormat="1" spans="2:4">
      <c r="B225" s="273"/>
      <c r="C225" s="273"/>
      <c r="D225" s="273"/>
    </row>
    <row r="226" s="262" customFormat="1" spans="2:4">
      <c r="B226" s="273"/>
      <c r="C226" s="273"/>
      <c r="D226" s="273"/>
    </row>
    <row r="227" s="262" customFormat="1" spans="2:4">
      <c r="B227" s="273"/>
      <c r="C227" s="273"/>
      <c r="D227" s="273"/>
    </row>
    <row r="228" s="262" customFormat="1" spans="2:4">
      <c r="B228" s="273"/>
      <c r="C228" s="273"/>
      <c r="D228" s="273"/>
    </row>
    <row r="229" s="262" customFormat="1" spans="2:4">
      <c r="B229" s="273"/>
      <c r="C229" s="273"/>
      <c r="D229" s="273"/>
    </row>
    <row r="230" s="262" customFormat="1" spans="2:4">
      <c r="B230" s="273"/>
      <c r="C230" s="273"/>
      <c r="D230" s="273"/>
    </row>
    <row r="231" s="262" customFormat="1" spans="2:4">
      <c r="B231" s="273"/>
      <c r="C231" s="273"/>
      <c r="D231" s="273"/>
    </row>
    <row r="232" s="262" customFormat="1" spans="2:4">
      <c r="B232" s="273"/>
      <c r="C232" s="273"/>
      <c r="D232" s="273"/>
    </row>
    <row r="233" s="262" customFormat="1" spans="2:4">
      <c r="B233" s="273"/>
      <c r="C233" s="273"/>
      <c r="D233" s="273"/>
    </row>
    <row r="234" s="262" customFormat="1" spans="2:4">
      <c r="B234" s="273"/>
      <c r="C234" s="273"/>
      <c r="D234" s="273"/>
    </row>
    <row r="235" s="262" customFormat="1" spans="2:4">
      <c r="B235" s="273"/>
      <c r="C235" s="273"/>
      <c r="D235" s="273"/>
    </row>
    <row r="236" s="262" customFormat="1" spans="2:4">
      <c r="B236" s="273"/>
      <c r="C236" s="273"/>
      <c r="D236" s="273"/>
    </row>
    <row r="237" s="262" customFormat="1" spans="2:4">
      <c r="B237" s="273"/>
      <c r="C237" s="273"/>
      <c r="D237" s="273"/>
    </row>
    <row r="238" s="262" customFormat="1" spans="2:4">
      <c r="B238" s="273"/>
      <c r="C238" s="273"/>
      <c r="D238" s="273"/>
    </row>
    <row r="239" s="262" customFormat="1" spans="2:4">
      <c r="B239" s="273"/>
      <c r="C239" s="273"/>
      <c r="D239" s="273"/>
    </row>
    <row r="240" s="262" customFormat="1" spans="2:4">
      <c r="B240" s="273"/>
      <c r="C240" s="273"/>
      <c r="D240" s="273"/>
    </row>
    <row r="241" s="262" customFormat="1" spans="2:4">
      <c r="B241" s="273"/>
      <c r="C241" s="273"/>
      <c r="D241" s="273"/>
    </row>
    <row r="242" s="262" customFormat="1" spans="2:4">
      <c r="B242" s="273"/>
      <c r="C242" s="273"/>
      <c r="D242" s="273"/>
    </row>
    <row r="243" s="262" customFormat="1" spans="2:4">
      <c r="B243" s="273"/>
      <c r="C243" s="273"/>
      <c r="D243" s="273"/>
    </row>
    <row r="244" s="262" customFormat="1" spans="2:4">
      <c r="B244" s="273"/>
      <c r="C244" s="273"/>
      <c r="D244" s="273"/>
    </row>
    <row r="245" s="262" customFormat="1" spans="2:4">
      <c r="B245" s="273"/>
      <c r="C245" s="273"/>
      <c r="D245" s="273"/>
    </row>
    <row r="246" s="262" customFormat="1" spans="2:4">
      <c r="B246" s="273"/>
      <c r="C246" s="273"/>
      <c r="D246" s="273"/>
    </row>
    <row r="247" s="262" customFormat="1" spans="2:4">
      <c r="B247" s="273"/>
      <c r="C247" s="273"/>
      <c r="D247" s="273"/>
    </row>
    <row r="248" s="262" customFormat="1" spans="2:4">
      <c r="B248" s="273"/>
      <c r="C248" s="273"/>
      <c r="D248" s="273"/>
    </row>
    <row r="249" s="262" customFormat="1" spans="2:4">
      <c r="B249" s="273"/>
      <c r="C249" s="273"/>
      <c r="D249" s="273"/>
    </row>
    <row r="250" s="262" customFormat="1" spans="2:4">
      <c r="B250" s="273"/>
      <c r="C250" s="273"/>
      <c r="D250" s="273"/>
    </row>
    <row r="251" s="262" customFormat="1" spans="2:4">
      <c r="B251" s="273"/>
      <c r="C251" s="273"/>
      <c r="D251" s="273"/>
    </row>
    <row r="252" s="262" customFormat="1" spans="2:4">
      <c r="B252" s="273"/>
      <c r="C252" s="273"/>
      <c r="D252" s="273"/>
    </row>
    <row r="253" s="262" customFormat="1" spans="2:4">
      <c r="B253" s="273"/>
      <c r="C253" s="273"/>
      <c r="D253" s="273"/>
    </row>
    <row r="254" s="262" customFormat="1" spans="2:4">
      <c r="B254" s="273"/>
      <c r="C254" s="273"/>
      <c r="D254" s="273"/>
    </row>
    <row r="255" s="262" customFormat="1" spans="2:4">
      <c r="B255" s="273"/>
      <c r="C255" s="273"/>
      <c r="D255" s="273"/>
    </row>
    <row r="256" s="262" customFormat="1" spans="2:4">
      <c r="B256" s="273"/>
      <c r="C256" s="273"/>
      <c r="D256" s="273"/>
    </row>
    <row r="257" s="262" customFormat="1" spans="2:4">
      <c r="B257" s="273"/>
      <c r="C257" s="273"/>
      <c r="D257" s="273"/>
    </row>
    <row r="258" s="262" customFormat="1" spans="2:4">
      <c r="B258" s="273"/>
      <c r="C258" s="273"/>
      <c r="D258" s="273"/>
    </row>
    <row r="259" s="262" customFormat="1" spans="2:4">
      <c r="B259" s="273"/>
      <c r="C259" s="273"/>
      <c r="D259" s="273"/>
    </row>
    <row r="260" s="262" customFormat="1" spans="2:4">
      <c r="B260" s="273"/>
      <c r="C260" s="273"/>
      <c r="D260" s="273"/>
    </row>
    <row r="261" s="262" customFormat="1" spans="2:4">
      <c r="B261" s="273"/>
      <c r="C261" s="273"/>
      <c r="D261" s="273"/>
    </row>
    <row r="262" s="262" customFormat="1" spans="2:4">
      <c r="B262" s="273"/>
      <c r="C262" s="273"/>
      <c r="D262" s="273"/>
    </row>
    <row r="263" s="262" customFormat="1" spans="2:4">
      <c r="B263" s="273"/>
      <c r="C263" s="273"/>
      <c r="D263" s="273"/>
    </row>
    <row r="264" s="262" customFormat="1" spans="2:4">
      <c r="B264" s="273"/>
      <c r="C264" s="273"/>
      <c r="D264" s="273"/>
    </row>
    <row r="265" s="262" customFormat="1" spans="2:4">
      <c r="B265" s="273"/>
      <c r="C265" s="273"/>
      <c r="D265" s="273"/>
    </row>
    <row r="266" s="262" customFormat="1" spans="2:4">
      <c r="B266" s="273"/>
      <c r="C266" s="273"/>
      <c r="D266" s="273"/>
    </row>
    <row r="267" s="262" customFormat="1" spans="2:4">
      <c r="B267" s="273"/>
      <c r="C267" s="273"/>
      <c r="D267" s="273"/>
    </row>
    <row r="268" s="262" customFormat="1" spans="2:4">
      <c r="B268" s="273"/>
      <c r="C268" s="273"/>
      <c r="D268" s="273"/>
    </row>
    <row r="269" s="262" customFormat="1" spans="2:4">
      <c r="B269" s="273"/>
      <c r="C269" s="273"/>
      <c r="D269" s="273"/>
    </row>
    <row r="270" s="262" customFormat="1" spans="2:4">
      <c r="B270" s="273"/>
      <c r="C270" s="273"/>
      <c r="D270" s="273"/>
    </row>
    <row r="271" s="262" customFormat="1" spans="2:4">
      <c r="B271" s="273"/>
      <c r="C271" s="273"/>
      <c r="D271" s="273"/>
    </row>
    <row r="272" s="262" customFormat="1" spans="2:4">
      <c r="B272" s="273"/>
      <c r="C272" s="273"/>
      <c r="D272" s="273"/>
    </row>
    <row r="273" s="262" customFormat="1" spans="2:4">
      <c r="B273" s="273"/>
      <c r="C273" s="273"/>
      <c r="D273" s="273"/>
    </row>
    <row r="274" s="262" customFormat="1" spans="2:4">
      <c r="B274" s="273"/>
      <c r="C274" s="273"/>
      <c r="D274" s="273"/>
    </row>
    <row r="275" s="262" customFormat="1" spans="2:4">
      <c r="B275" s="273"/>
      <c r="C275" s="273"/>
      <c r="D275" s="273"/>
    </row>
    <row r="276" s="262" customFormat="1" spans="2:4">
      <c r="B276" s="273"/>
      <c r="C276" s="273"/>
      <c r="D276" s="273"/>
    </row>
    <row r="277" s="262" customFormat="1" spans="2:4">
      <c r="B277" s="273"/>
      <c r="C277" s="273"/>
      <c r="D277" s="273"/>
    </row>
    <row r="278" s="262" customFormat="1" spans="2:4">
      <c r="B278" s="273"/>
      <c r="C278" s="273"/>
      <c r="D278" s="273"/>
    </row>
    <row r="279" s="262" customFormat="1" spans="2:4">
      <c r="B279" s="273"/>
      <c r="C279" s="273"/>
      <c r="D279" s="273"/>
    </row>
    <row r="280" s="262" customFormat="1" spans="2:4">
      <c r="B280" s="273"/>
      <c r="C280" s="273"/>
      <c r="D280" s="273"/>
    </row>
    <row r="281" s="262" customFormat="1" spans="2:4">
      <c r="B281" s="273"/>
      <c r="C281" s="273"/>
      <c r="D281" s="273"/>
    </row>
    <row r="282" s="262" customFormat="1" spans="2:4">
      <c r="B282" s="273"/>
      <c r="C282" s="273"/>
      <c r="D282" s="273"/>
    </row>
    <row r="283" s="262" customFormat="1" spans="2:4">
      <c r="B283" s="273"/>
      <c r="C283" s="273"/>
      <c r="D283" s="273"/>
    </row>
    <row r="284" s="262" customFormat="1" spans="2:4">
      <c r="B284" s="273"/>
      <c r="C284" s="273"/>
      <c r="D284" s="273"/>
    </row>
    <row r="285" s="262" customFormat="1" spans="2:4">
      <c r="B285" s="273"/>
      <c r="C285" s="273"/>
      <c r="D285" s="273"/>
    </row>
    <row r="286" s="262" customFormat="1" spans="2:4">
      <c r="B286" s="273"/>
      <c r="C286" s="273"/>
      <c r="D286" s="273"/>
    </row>
    <row r="287" s="262" customFormat="1" spans="2:4">
      <c r="B287" s="273"/>
      <c r="C287" s="273"/>
      <c r="D287" s="273"/>
    </row>
    <row r="288" s="262" customFormat="1" spans="2:4">
      <c r="B288" s="273"/>
      <c r="C288" s="273"/>
      <c r="D288" s="273"/>
    </row>
    <row r="289" s="262" customFormat="1" spans="2:4">
      <c r="B289" s="273"/>
      <c r="C289" s="273"/>
      <c r="D289" s="273"/>
    </row>
    <row r="290" s="262" customFormat="1" spans="2:4">
      <c r="B290" s="273"/>
      <c r="C290" s="273"/>
      <c r="D290" s="273"/>
    </row>
    <row r="291" s="262" customFormat="1" spans="2:4">
      <c r="B291" s="273"/>
      <c r="C291" s="273"/>
      <c r="D291" s="273"/>
    </row>
    <row r="292" s="262" customFormat="1" spans="2:4">
      <c r="B292" s="273"/>
      <c r="C292" s="273"/>
      <c r="D292" s="273"/>
    </row>
    <row r="293" s="262" customFormat="1" spans="2:4">
      <c r="B293" s="273"/>
      <c r="C293" s="273"/>
      <c r="D293" s="273"/>
    </row>
    <row r="294" s="262" customFormat="1" spans="2:4">
      <c r="B294" s="273"/>
      <c r="C294" s="273"/>
      <c r="D294" s="273"/>
    </row>
    <row r="295" s="262" customFormat="1" spans="2:4">
      <c r="B295" s="273"/>
      <c r="C295" s="273"/>
      <c r="D295" s="273"/>
    </row>
    <row r="296" s="262" customFormat="1" spans="2:4">
      <c r="B296" s="273"/>
      <c r="C296" s="273"/>
      <c r="D296" s="273"/>
    </row>
    <row r="297" s="262" customFormat="1" spans="2:4">
      <c r="B297" s="273"/>
      <c r="C297" s="273"/>
      <c r="D297" s="273"/>
    </row>
    <row r="298" s="262" customFormat="1" spans="2:4">
      <c r="B298" s="273"/>
      <c r="C298" s="273"/>
      <c r="D298" s="273"/>
    </row>
    <row r="299" s="262" customFormat="1" spans="2:4">
      <c r="B299" s="273"/>
      <c r="C299" s="273"/>
      <c r="D299" s="273"/>
    </row>
    <row r="300" s="262" customFormat="1" spans="2:4">
      <c r="B300" s="273"/>
      <c r="C300" s="273"/>
      <c r="D300" s="273"/>
    </row>
    <row r="301" s="262" customFormat="1" spans="2:4">
      <c r="B301" s="273"/>
      <c r="C301" s="273"/>
      <c r="D301" s="273"/>
    </row>
    <row r="302" s="262" customFormat="1" spans="2:4">
      <c r="B302" s="273"/>
      <c r="C302" s="273"/>
      <c r="D302" s="273"/>
    </row>
    <row r="303" s="262" customFormat="1" spans="2:4">
      <c r="B303" s="273"/>
      <c r="C303" s="273"/>
      <c r="D303" s="273"/>
    </row>
    <row r="304" s="262" customFormat="1" spans="2:4">
      <c r="B304" s="273"/>
      <c r="C304" s="273"/>
      <c r="D304" s="273"/>
    </row>
    <row r="305" s="262" customFormat="1" spans="2:4">
      <c r="B305" s="273"/>
      <c r="C305" s="273"/>
      <c r="D305" s="273"/>
    </row>
    <row r="306" s="262" customFormat="1" spans="2:4">
      <c r="B306" s="273"/>
      <c r="C306" s="273"/>
      <c r="D306" s="273"/>
    </row>
    <row r="307" s="262" customFormat="1" spans="2:4">
      <c r="B307" s="273"/>
      <c r="C307" s="273"/>
      <c r="D307" s="273"/>
    </row>
    <row r="308" s="262" customFormat="1" spans="2:4">
      <c r="B308" s="273"/>
      <c r="C308" s="273"/>
      <c r="D308" s="273"/>
    </row>
    <row r="309" s="262" customFormat="1" spans="2:4">
      <c r="B309" s="273"/>
      <c r="C309" s="273"/>
      <c r="D309" s="273"/>
    </row>
    <row r="310" s="262" customFormat="1" spans="2:4">
      <c r="B310" s="273"/>
      <c r="C310" s="273"/>
      <c r="D310" s="273"/>
    </row>
    <row r="311" s="262" customFormat="1" spans="2:4">
      <c r="B311" s="273"/>
      <c r="C311" s="273"/>
      <c r="D311" s="273"/>
    </row>
    <row r="312" s="262" customFormat="1" spans="2:4">
      <c r="B312" s="273"/>
      <c r="C312" s="273"/>
      <c r="D312" s="273"/>
    </row>
    <row r="313" s="262" customFormat="1" spans="2:4">
      <c r="B313" s="273"/>
      <c r="C313" s="273"/>
      <c r="D313" s="273"/>
    </row>
    <row r="314" s="262" customFormat="1" spans="2:4">
      <c r="B314" s="273"/>
      <c r="C314" s="273"/>
      <c r="D314" s="273"/>
    </row>
    <row r="315" s="262" customFormat="1" spans="2:4">
      <c r="B315" s="273"/>
      <c r="C315" s="273"/>
      <c r="D315" s="273"/>
    </row>
    <row r="316" s="262" customFormat="1" spans="2:4">
      <c r="B316" s="273"/>
      <c r="C316" s="273"/>
      <c r="D316" s="273"/>
    </row>
    <row r="317" s="262" customFormat="1" spans="2:4">
      <c r="B317" s="273"/>
      <c r="C317" s="273"/>
      <c r="D317" s="273"/>
    </row>
    <row r="318" s="262" customFormat="1" spans="2:4">
      <c r="B318" s="273"/>
      <c r="C318" s="273"/>
      <c r="D318" s="273"/>
    </row>
    <row r="319" s="262" customFormat="1" spans="2:4">
      <c r="B319" s="273"/>
      <c r="C319" s="273"/>
      <c r="D319" s="273"/>
    </row>
    <row r="320" s="262" customFormat="1" spans="2:4">
      <c r="B320" s="273"/>
      <c r="C320" s="273"/>
      <c r="D320" s="273"/>
    </row>
    <row r="321" s="262" customFormat="1" spans="2:4">
      <c r="B321" s="273"/>
      <c r="C321" s="273"/>
      <c r="D321" s="273"/>
    </row>
    <row r="322" s="262" customFormat="1" spans="2:4">
      <c r="B322" s="273"/>
      <c r="C322" s="273"/>
      <c r="D322" s="273"/>
    </row>
    <row r="323" s="262" customFormat="1" spans="2:4">
      <c r="B323" s="273"/>
      <c r="C323" s="273"/>
      <c r="D323" s="273"/>
    </row>
    <row r="324" s="262" customFormat="1" spans="2:4">
      <c r="B324" s="273"/>
      <c r="C324" s="273"/>
      <c r="D324" s="273"/>
    </row>
    <row r="325" s="262" customFormat="1" spans="2:4">
      <c r="B325" s="273"/>
      <c r="C325" s="273"/>
      <c r="D325" s="273"/>
    </row>
    <row r="326" s="262" customFormat="1" spans="2:4">
      <c r="B326" s="273"/>
      <c r="C326" s="273"/>
      <c r="D326" s="273"/>
    </row>
    <row r="327" s="262" customFormat="1" spans="2:4">
      <c r="B327" s="273"/>
      <c r="C327" s="273"/>
      <c r="D327" s="273"/>
    </row>
    <row r="328" s="262" customFormat="1" spans="2:4">
      <c r="B328" s="273"/>
      <c r="C328" s="273"/>
      <c r="D328" s="273"/>
    </row>
    <row r="329" s="262" customFormat="1" spans="2:4">
      <c r="B329" s="273"/>
      <c r="C329" s="273"/>
      <c r="D329" s="273"/>
    </row>
    <row r="330" s="262" customFormat="1" spans="2:4">
      <c r="B330" s="273"/>
      <c r="C330" s="273"/>
      <c r="D330" s="273"/>
    </row>
    <row r="331" s="262" customFormat="1" spans="2:4">
      <c r="B331" s="273"/>
      <c r="C331" s="273"/>
      <c r="D331" s="273"/>
    </row>
    <row r="332" s="262" customFormat="1" spans="2:4">
      <c r="B332" s="273"/>
      <c r="C332" s="273"/>
      <c r="D332" s="273"/>
    </row>
    <row r="333" s="262" customFormat="1" spans="2:4">
      <c r="B333" s="273"/>
      <c r="C333" s="273"/>
      <c r="D333" s="273"/>
    </row>
    <row r="334" s="262" customFormat="1" spans="2:4">
      <c r="B334" s="273"/>
      <c r="C334" s="273"/>
      <c r="D334" s="273"/>
    </row>
    <row r="335" s="262" customFormat="1" spans="2:4">
      <c r="B335" s="273"/>
      <c r="C335" s="273"/>
      <c r="D335" s="273"/>
    </row>
    <row r="336" s="262" customFormat="1" spans="2:4">
      <c r="B336" s="273"/>
      <c r="C336" s="273"/>
      <c r="D336" s="273"/>
    </row>
    <row r="337" s="262" customFormat="1" spans="2:4">
      <c r="B337" s="273"/>
      <c r="C337" s="273"/>
      <c r="D337" s="273"/>
    </row>
    <row r="338" s="262" customFormat="1" spans="2:4">
      <c r="B338" s="273"/>
      <c r="C338" s="273"/>
      <c r="D338" s="273"/>
    </row>
    <row r="339" s="262" customFormat="1" spans="2:4">
      <c r="B339" s="273"/>
      <c r="C339" s="273"/>
      <c r="D339" s="273"/>
    </row>
    <row r="340" s="262" customFormat="1" spans="2:4">
      <c r="B340" s="273"/>
      <c r="C340" s="273"/>
      <c r="D340" s="273"/>
    </row>
    <row r="341" s="262" customFormat="1" spans="2:4">
      <c r="B341" s="273"/>
      <c r="C341" s="273"/>
      <c r="D341" s="273"/>
    </row>
    <row r="342" s="262" customFormat="1" spans="2:4">
      <c r="B342" s="273"/>
      <c r="C342" s="273"/>
      <c r="D342" s="273"/>
    </row>
    <row r="343" s="262" customFormat="1" spans="2:4">
      <c r="B343" s="273"/>
      <c r="C343" s="273"/>
      <c r="D343" s="273"/>
    </row>
    <row r="344" s="262" customFormat="1" spans="2:4">
      <c r="B344" s="273"/>
      <c r="C344" s="273"/>
      <c r="D344" s="273"/>
    </row>
    <row r="345" s="262" customFormat="1" spans="2:4">
      <c r="B345" s="273"/>
      <c r="C345" s="273"/>
      <c r="D345" s="273"/>
    </row>
    <row r="346" s="262" customFormat="1" spans="2:4">
      <c r="B346" s="273"/>
      <c r="C346" s="273"/>
      <c r="D346" s="273"/>
    </row>
    <row r="347" s="262" customFormat="1" spans="2:4">
      <c r="B347" s="273"/>
      <c r="C347" s="273"/>
      <c r="D347" s="273"/>
    </row>
    <row r="348" s="262" customFormat="1" spans="2:4">
      <c r="B348" s="273"/>
      <c r="C348" s="273"/>
      <c r="D348" s="273"/>
    </row>
    <row r="349" s="262" customFormat="1" spans="2:4">
      <c r="B349" s="273"/>
      <c r="C349" s="273"/>
      <c r="D349" s="273"/>
    </row>
    <row r="350" s="262" customFormat="1" spans="2:4">
      <c r="B350" s="273"/>
      <c r="C350" s="273"/>
      <c r="D350" s="273"/>
    </row>
    <row r="351" s="262" customFormat="1" spans="2:4">
      <c r="B351" s="273"/>
      <c r="C351" s="273"/>
      <c r="D351" s="273"/>
    </row>
    <row r="352" s="262" customFormat="1" spans="2:4">
      <c r="B352" s="273"/>
      <c r="C352" s="273"/>
      <c r="D352" s="273"/>
    </row>
    <row r="353" s="262" customFormat="1" spans="2:4">
      <c r="B353" s="273"/>
      <c r="C353" s="273"/>
      <c r="D353" s="273"/>
    </row>
    <row r="354" s="262" customFormat="1" spans="2:4">
      <c r="B354" s="273"/>
      <c r="C354" s="273"/>
      <c r="D354" s="273"/>
    </row>
    <row r="355" s="262" customFormat="1" spans="2:4">
      <c r="B355" s="273"/>
      <c r="C355" s="273"/>
      <c r="D355" s="273"/>
    </row>
    <row r="356" s="262" customFormat="1" spans="2:4">
      <c r="B356" s="273"/>
      <c r="C356" s="273"/>
      <c r="D356" s="273"/>
    </row>
    <row r="357" s="262" customFormat="1" spans="2:4">
      <c r="B357" s="273"/>
      <c r="C357" s="273"/>
      <c r="D357" s="273"/>
    </row>
    <row r="358" s="262" customFormat="1" spans="2:4">
      <c r="B358" s="273"/>
      <c r="C358" s="273"/>
      <c r="D358" s="273"/>
    </row>
    <row r="359" s="262" customFormat="1" spans="2:4">
      <c r="B359" s="273"/>
      <c r="C359" s="273"/>
      <c r="D359" s="273"/>
    </row>
    <row r="360" s="262" customFormat="1" spans="2:4">
      <c r="B360" s="273"/>
      <c r="C360" s="273"/>
      <c r="D360" s="273"/>
    </row>
    <row r="361" s="262" customFormat="1" spans="2:4">
      <c r="B361" s="273"/>
      <c r="C361" s="273"/>
      <c r="D361" s="273"/>
    </row>
    <row r="362" s="262" customFormat="1" spans="2:4">
      <c r="B362" s="273"/>
      <c r="C362" s="273"/>
      <c r="D362" s="273"/>
    </row>
    <row r="363" s="262" customFormat="1" spans="2:4">
      <c r="B363" s="273"/>
      <c r="C363" s="273"/>
      <c r="D363" s="273"/>
    </row>
    <row r="364" s="262" customFormat="1" spans="2:4">
      <c r="B364" s="273"/>
      <c r="C364" s="273"/>
      <c r="D364" s="273"/>
    </row>
    <row r="365" s="262" customFormat="1" spans="2:4">
      <c r="B365" s="273"/>
      <c r="C365" s="273"/>
      <c r="D365" s="273"/>
    </row>
    <row r="366" s="262" customFormat="1" spans="2:4">
      <c r="B366" s="273"/>
      <c r="C366" s="273"/>
      <c r="D366" s="273"/>
    </row>
    <row r="367" s="262" customFormat="1" spans="2:4">
      <c r="B367" s="273"/>
      <c r="C367" s="273"/>
      <c r="D367" s="273"/>
    </row>
    <row r="368" s="262" customFormat="1" spans="2:4">
      <c r="B368" s="273"/>
      <c r="C368" s="273"/>
      <c r="D368" s="273"/>
    </row>
    <row r="369" s="262" customFormat="1" spans="2:4">
      <c r="B369" s="273"/>
      <c r="C369" s="273"/>
      <c r="D369" s="273"/>
    </row>
    <row r="370" s="262" customFormat="1" spans="2:4">
      <c r="B370" s="273"/>
      <c r="C370" s="273"/>
      <c r="D370" s="273"/>
    </row>
    <row r="371" s="262" customFormat="1" spans="2:4">
      <c r="B371" s="273"/>
      <c r="C371" s="273"/>
      <c r="D371" s="273"/>
    </row>
    <row r="372" s="262" customFormat="1" spans="2:4">
      <c r="B372" s="273"/>
      <c r="C372" s="273"/>
      <c r="D372" s="273"/>
    </row>
    <row r="373" s="262" customFormat="1" spans="2:4">
      <c r="B373" s="273"/>
      <c r="C373" s="273"/>
      <c r="D373" s="273"/>
    </row>
    <row r="374" s="262" customFormat="1" spans="2:4">
      <c r="B374" s="273"/>
      <c r="C374" s="273"/>
      <c r="D374" s="273"/>
    </row>
    <row r="375" s="262" customFormat="1" spans="2:4">
      <c r="B375" s="273"/>
      <c r="C375" s="273"/>
      <c r="D375" s="273"/>
    </row>
    <row r="376" s="262" customFormat="1" spans="2:4">
      <c r="B376" s="273"/>
      <c r="C376" s="273"/>
      <c r="D376" s="273"/>
    </row>
    <row r="377" s="262" customFormat="1" spans="2:4">
      <c r="B377" s="273"/>
      <c r="C377" s="273"/>
      <c r="D377" s="273"/>
    </row>
    <row r="378" s="262" customFormat="1" spans="2:4">
      <c r="B378" s="273"/>
      <c r="C378" s="273"/>
      <c r="D378" s="273"/>
    </row>
    <row r="379" s="262" customFormat="1" spans="2:4">
      <c r="B379" s="273"/>
      <c r="C379" s="273"/>
      <c r="D379" s="273"/>
    </row>
    <row r="380" s="262" customFormat="1" spans="2:4">
      <c r="B380" s="273"/>
      <c r="C380" s="273"/>
      <c r="D380" s="273"/>
    </row>
    <row r="381" s="262" customFormat="1" spans="2:4">
      <c r="B381" s="273"/>
      <c r="C381" s="273"/>
      <c r="D381" s="273"/>
    </row>
    <row r="382" s="262" customFormat="1" spans="2:4">
      <c r="B382" s="273"/>
      <c r="C382" s="273"/>
      <c r="D382" s="273"/>
    </row>
    <row r="383" s="262" customFormat="1" spans="2:4">
      <c r="B383" s="273"/>
      <c r="C383" s="273"/>
      <c r="D383" s="273"/>
    </row>
    <row r="384" s="262" customFormat="1" spans="2:4">
      <c r="B384" s="273"/>
      <c r="C384" s="273"/>
      <c r="D384" s="273"/>
    </row>
    <row r="385" s="262" customFormat="1" spans="2:4">
      <c r="B385" s="273"/>
      <c r="C385" s="273"/>
      <c r="D385" s="273"/>
    </row>
    <row r="386" s="262" customFormat="1" spans="2:4">
      <c r="B386" s="273"/>
      <c r="C386" s="273"/>
      <c r="D386" s="273"/>
    </row>
    <row r="387" s="262" customFormat="1" spans="2:4">
      <c r="B387" s="273"/>
      <c r="C387" s="273"/>
      <c r="D387" s="273"/>
    </row>
    <row r="388" s="262" customFormat="1" spans="2:4">
      <c r="B388" s="273"/>
      <c r="C388" s="273"/>
      <c r="D388" s="273"/>
    </row>
    <row r="389" s="262" customFormat="1" spans="2:4">
      <c r="B389" s="273"/>
      <c r="C389" s="273"/>
      <c r="D389" s="273"/>
    </row>
    <row r="390" s="262" customFormat="1" spans="2:4">
      <c r="B390" s="273"/>
      <c r="C390" s="273"/>
      <c r="D390" s="273"/>
    </row>
    <row r="391" s="262" customFormat="1" spans="2:4">
      <c r="B391" s="273"/>
      <c r="C391" s="273"/>
      <c r="D391" s="273"/>
    </row>
    <row r="392" s="262" customFormat="1" spans="2:4">
      <c r="B392" s="273"/>
      <c r="C392" s="273"/>
      <c r="D392" s="273"/>
    </row>
    <row r="393" s="262" customFormat="1" spans="2:4">
      <c r="B393" s="273"/>
      <c r="C393" s="273"/>
      <c r="D393" s="273"/>
    </row>
    <row r="394" s="262" customFormat="1" spans="2:4">
      <c r="B394" s="273"/>
      <c r="C394" s="273"/>
      <c r="D394" s="273"/>
    </row>
    <row r="395" s="262" customFormat="1" spans="2:4">
      <c r="B395" s="273"/>
      <c r="C395" s="273"/>
      <c r="D395" s="273"/>
    </row>
    <row r="396" s="262" customFormat="1" spans="2:4">
      <c r="B396" s="273"/>
      <c r="C396" s="273"/>
      <c r="D396" s="273"/>
    </row>
    <row r="397" s="262" customFormat="1" spans="2:4">
      <c r="B397" s="273"/>
      <c r="C397" s="273"/>
      <c r="D397" s="273"/>
    </row>
    <row r="398" s="262" customFormat="1" spans="2:4">
      <c r="B398" s="273"/>
      <c r="C398" s="273"/>
      <c r="D398" s="273"/>
    </row>
    <row r="399" s="262" customFormat="1" spans="2:4">
      <c r="B399" s="273"/>
      <c r="C399" s="273"/>
      <c r="D399" s="273"/>
    </row>
    <row r="400" s="262" customFormat="1" spans="2:4">
      <c r="B400" s="273"/>
      <c r="C400" s="273"/>
      <c r="D400" s="273"/>
    </row>
    <row r="401" s="262" customFormat="1" spans="2:4">
      <c r="B401" s="273"/>
      <c r="C401" s="273"/>
      <c r="D401" s="273"/>
    </row>
    <row r="402" s="262" customFormat="1" spans="2:4">
      <c r="B402" s="273"/>
      <c r="C402" s="273"/>
      <c r="D402" s="273"/>
    </row>
    <row r="403" s="262" customFormat="1" spans="2:4">
      <c r="B403" s="273"/>
      <c r="C403" s="273"/>
      <c r="D403" s="273"/>
    </row>
    <row r="404" s="262" customFormat="1" spans="2:4">
      <c r="B404" s="273"/>
      <c r="C404" s="273"/>
      <c r="D404" s="273"/>
    </row>
    <row r="405" s="262" customFormat="1" spans="2:4">
      <c r="B405" s="273"/>
      <c r="C405" s="273"/>
      <c r="D405" s="273"/>
    </row>
    <row r="406" s="262" customFormat="1" spans="2:4">
      <c r="B406" s="273"/>
      <c r="C406" s="273"/>
      <c r="D406" s="273"/>
    </row>
    <row r="407" s="262" customFormat="1" spans="2:4">
      <c r="B407" s="273"/>
      <c r="C407" s="273"/>
      <c r="D407" s="273"/>
    </row>
    <row r="408" s="262" customFormat="1" spans="2:4">
      <c r="B408" s="273"/>
      <c r="C408" s="273"/>
      <c r="D408" s="273"/>
    </row>
    <row r="409" s="262" customFormat="1" spans="2:4">
      <c r="B409" s="273"/>
      <c r="C409" s="273"/>
      <c r="D409" s="273"/>
    </row>
    <row r="410" s="262" customFormat="1" spans="2:4">
      <c r="B410" s="273"/>
      <c r="C410" s="273"/>
      <c r="D410" s="273"/>
    </row>
    <row r="411" s="262" customFormat="1" spans="2:4">
      <c r="B411" s="273"/>
      <c r="C411" s="273"/>
      <c r="D411" s="273"/>
    </row>
    <row r="412" s="262" customFormat="1" spans="2:4">
      <c r="B412" s="273"/>
      <c r="C412" s="273"/>
      <c r="D412" s="273"/>
    </row>
    <row r="413" s="262" customFormat="1" spans="2:4">
      <c r="B413" s="273"/>
      <c r="C413" s="273"/>
      <c r="D413" s="273"/>
    </row>
    <row r="414" s="262" customFormat="1" spans="2:4">
      <c r="B414" s="273"/>
      <c r="C414" s="273"/>
      <c r="D414" s="273"/>
    </row>
    <row r="415" s="262" customFormat="1" spans="2:4">
      <c r="B415" s="273"/>
      <c r="C415" s="273"/>
      <c r="D415" s="273"/>
    </row>
    <row r="416" s="262" customFormat="1" spans="2:4">
      <c r="B416" s="273"/>
      <c r="C416" s="273"/>
      <c r="D416" s="273"/>
    </row>
    <row r="417" s="262" customFormat="1" spans="2:4">
      <c r="B417" s="273"/>
      <c r="C417" s="273"/>
      <c r="D417" s="273"/>
    </row>
    <row r="418" s="262" customFormat="1" spans="2:4">
      <c r="B418" s="273"/>
      <c r="C418" s="273"/>
      <c r="D418" s="273"/>
    </row>
    <row r="419" s="262" customFormat="1" spans="2:4">
      <c r="B419" s="273"/>
      <c r="C419" s="273"/>
      <c r="D419" s="273"/>
    </row>
    <row r="420" s="262" customFormat="1" spans="2:4">
      <c r="B420" s="273"/>
      <c r="C420" s="273"/>
      <c r="D420" s="273"/>
    </row>
    <row r="421" s="262" customFormat="1" spans="2:4">
      <c r="B421" s="273"/>
      <c r="C421" s="273"/>
      <c r="D421" s="273"/>
    </row>
    <row r="422" s="262" customFormat="1" spans="2:4">
      <c r="B422" s="273"/>
      <c r="C422" s="273"/>
      <c r="D422" s="273"/>
    </row>
    <row r="423" s="262" customFormat="1" spans="2:4">
      <c r="B423" s="273"/>
      <c r="C423" s="273"/>
      <c r="D423" s="273"/>
    </row>
    <row r="424" s="262" customFormat="1" spans="2:4">
      <c r="B424" s="273"/>
      <c r="C424" s="273"/>
      <c r="D424" s="273"/>
    </row>
    <row r="425" s="262" customFormat="1" spans="2:4">
      <c r="B425" s="273"/>
      <c r="C425" s="273"/>
      <c r="D425" s="273"/>
    </row>
    <row r="426" s="262" customFormat="1" spans="2:4">
      <c r="B426" s="273"/>
      <c r="C426" s="273"/>
      <c r="D426" s="273"/>
    </row>
    <row r="427" s="262" customFormat="1" spans="2:4">
      <c r="B427" s="273"/>
      <c r="C427" s="273"/>
      <c r="D427" s="273"/>
    </row>
    <row r="428" s="262" customFormat="1" spans="2:4">
      <c r="B428" s="273"/>
      <c r="C428" s="273"/>
      <c r="D428" s="273"/>
    </row>
    <row r="429" s="262" customFormat="1" spans="2:4">
      <c r="B429" s="273"/>
      <c r="C429" s="273"/>
      <c r="D429" s="273"/>
    </row>
    <row r="430" s="262" customFormat="1" spans="2:4">
      <c r="B430" s="273"/>
      <c r="C430" s="273"/>
      <c r="D430" s="273"/>
    </row>
    <row r="431" s="262" customFormat="1" spans="2:4">
      <c r="B431" s="273"/>
      <c r="C431" s="273"/>
      <c r="D431" s="273"/>
    </row>
    <row r="432" s="262" customFormat="1" spans="2:4">
      <c r="B432" s="273"/>
      <c r="C432" s="273"/>
      <c r="D432" s="273"/>
    </row>
    <row r="433" s="262" customFormat="1" spans="2:4">
      <c r="B433" s="273"/>
      <c r="C433" s="273"/>
      <c r="D433" s="273"/>
    </row>
    <row r="434" s="262" customFormat="1" spans="2:4">
      <c r="B434" s="273"/>
      <c r="C434" s="273"/>
      <c r="D434" s="273"/>
    </row>
    <row r="435" s="262" customFormat="1" spans="2:4">
      <c r="B435" s="273"/>
      <c r="C435" s="273"/>
      <c r="D435" s="273"/>
    </row>
    <row r="436" s="262" customFormat="1" spans="2:4">
      <c r="B436" s="273"/>
      <c r="C436" s="273"/>
      <c r="D436" s="273"/>
    </row>
    <row r="437" s="262" customFormat="1" spans="2:4">
      <c r="B437" s="273"/>
      <c r="C437" s="273"/>
      <c r="D437" s="273"/>
    </row>
    <row r="438" s="262" customFormat="1" spans="2:4">
      <c r="B438" s="273"/>
      <c r="C438" s="273"/>
      <c r="D438" s="273"/>
    </row>
    <row r="439" s="262" customFormat="1" spans="2:4">
      <c r="B439" s="273"/>
      <c r="C439" s="273"/>
      <c r="D439" s="273"/>
    </row>
    <row r="440" s="262" customFormat="1" spans="2:4">
      <c r="B440" s="273"/>
      <c r="C440" s="273"/>
      <c r="D440" s="273"/>
    </row>
    <row r="441" s="262" customFormat="1" spans="2:4">
      <c r="B441" s="273"/>
      <c r="C441" s="273"/>
      <c r="D441" s="273"/>
    </row>
    <row r="442" s="262" customFormat="1" spans="2:4">
      <c r="B442" s="273"/>
      <c r="C442" s="273"/>
      <c r="D442" s="273"/>
    </row>
    <row r="443" s="262" customFormat="1" spans="2:4">
      <c r="B443" s="273"/>
      <c r="C443" s="273"/>
      <c r="D443" s="273"/>
    </row>
    <row r="444" s="262" customFormat="1" spans="2:4">
      <c r="B444" s="273"/>
      <c r="C444" s="273"/>
      <c r="D444" s="273"/>
    </row>
    <row r="445" s="262" customFormat="1" spans="2:4">
      <c r="B445" s="273"/>
      <c r="C445" s="273"/>
      <c r="D445" s="273"/>
    </row>
    <row r="446" s="262" customFormat="1" spans="2:4">
      <c r="B446" s="273"/>
      <c r="C446" s="273"/>
      <c r="D446" s="273"/>
    </row>
    <row r="447" s="262" customFormat="1" spans="2:4">
      <c r="B447" s="273"/>
      <c r="C447" s="273"/>
      <c r="D447" s="273"/>
    </row>
    <row r="448" s="262" customFormat="1" spans="2:4">
      <c r="B448" s="273"/>
      <c r="C448" s="273"/>
      <c r="D448" s="273"/>
    </row>
    <row r="449" s="262" customFormat="1" spans="2:4">
      <c r="B449" s="273"/>
      <c r="C449" s="273"/>
      <c r="D449" s="273"/>
    </row>
    <row r="450" s="262" customFormat="1" spans="2:4">
      <c r="B450" s="273"/>
      <c r="C450" s="273"/>
      <c r="D450" s="273"/>
    </row>
    <row r="451" s="262" customFormat="1" spans="2:4">
      <c r="B451" s="273"/>
      <c r="C451" s="273"/>
      <c r="D451" s="273"/>
    </row>
    <row r="452" s="262" customFormat="1" spans="2:4">
      <c r="B452" s="273"/>
      <c r="C452" s="273"/>
      <c r="D452" s="273"/>
    </row>
    <row r="453" s="262" customFormat="1" spans="2:4">
      <c r="B453" s="273"/>
      <c r="C453" s="273"/>
      <c r="D453" s="273"/>
    </row>
    <row r="454" s="262" customFormat="1" spans="2:4">
      <c r="B454" s="273"/>
      <c r="C454" s="273"/>
      <c r="D454" s="273"/>
    </row>
    <row r="455" s="262" customFormat="1" spans="2:4">
      <c r="B455" s="273"/>
      <c r="C455" s="273"/>
      <c r="D455" s="273"/>
    </row>
    <row r="456" s="262" customFormat="1" spans="2:4">
      <c r="B456" s="273"/>
      <c r="C456" s="273"/>
      <c r="D456" s="273"/>
    </row>
    <row r="457" s="262" customFormat="1" spans="2:4">
      <c r="B457" s="273"/>
      <c r="C457" s="273"/>
      <c r="D457" s="273"/>
    </row>
    <row r="458" s="262" customFormat="1" spans="2:4">
      <c r="B458" s="273"/>
      <c r="C458" s="273"/>
      <c r="D458" s="273"/>
    </row>
    <row r="459" s="262" customFormat="1" spans="2:4">
      <c r="B459" s="273"/>
      <c r="C459" s="273"/>
      <c r="D459" s="273"/>
    </row>
    <row r="460" s="262" customFormat="1" spans="2:4">
      <c r="B460" s="273"/>
      <c r="C460" s="273"/>
      <c r="D460" s="273"/>
    </row>
    <row r="461" s="262" customFormat="1" spans="2:4">
      <c r="B461" s="273"/>
      <c r="C461" s="273"/>
      <c r="D461" s="273"/>
    </row>
    <row r="462" s="262" customFormat="1" spans="2:4">
      <c r="B462" s="273"/>
      <c r="C462" s="273"/>
      <c r="D462" s="273"/>
    </row>
    <row r="463" s="262" customFormat="1" spans="2:4">
      <c r="B463" s="273"/>
      <c r="C463" s="273"/>
      <c r="D463" s="273"/>
    </row>
    <row r="464" s="262" customFormat="1" spans="2:4">
      <c r="B464" s="273"/>
      <c r="C464" s="273"/>
      <c r="D464" s="273"/>
    </row>
    <row r="465" s="262" customFormat="1" spans="2:4">
      <c r="B465" s="273"/>
      <c r="C465" s="273"/>
      <c r="D465" s="273"/>
    </row>
    <row r="466" s="262" customFormat="1" spans="2:4">
      <c r="B466" s="273"/>
      <c r="C466" s="273"/>
      <c r="D466" s="273"/>
    </row>
    <row r="467" s="262" customFormat="1" spans="2:4">
      <c r="B467" s="273"/>
      <c r="C467" s="273"/>
      <c r="D467" s="273"/>
    </row>
    <row r="468" s="262" customFormat="1" spans="2:4">
      <c r="B468" s="273"/>
      <c r="C468" s="273"/>
      <c r="D468" s="273"/>
    </row>
    <row r="469" s="262" customFormat="1" spans="2:4">
      <c r="B469" s="273"/>
      <c r="C469" s="273"/>
      <c r="D469" s="273"/>
    </row>
    <row r="470" s="262" customFormat="1" spans="2:4">
      <c r="B470" s="273"/>
      <c r="C470" s="273"/>
      <c r="D470" s="273"/>
    </row>
    <row r="471" s="262" customFormat="1" spans="2:4">
      <c r="B471" s="273"/>
      <c r="C471" s="273"/>
      <c r="D471" s="273"/>
    </row>
    <row r="472" s="262" customFormat="1" spans="2:4">
      <c r="B472" s="273"/>
      <c r="C472" s="273"/>
      <c r="D472" s="273"/>
    </row>
    <row r="473" s="262" customFormat="1" spans="2:4">
      <c r="B473" s="273"/>
      <c r="C473" s="273"/>
      <c r="D473" s="273"/>
    </row>
    <row r="474" s="262" customFormat="1" spans="2:4">
      <c r="B474" s="273"/>
      <c r="C474" s="273"/>
      <c r="D474" s="273"/>
    </row>
    <row r="475" s="262" customFormat="1" spans="2:4">
      <c r="B475" s="273"/>
      <c r="C475" s="273"/>
      <c r="D475" s="273"/>
    </row>
    <row r="476" s="262" customFormat="1" spans="2:4">
      <c r="B476" s="273"/>
      <c r="C476" s="273"/>
      <c r="D476" s="273"/>
    </row>
    <row r="477" s="262" customFormat="1" spans="2:4">
      <c r="B477" s="273"/>
      <c r="C477" s="273"/>
      <c r="D477" s="273"/>
    </row>
    <row r="478" s="262" customFormat="1" spans="2:4">
      <c r="B478" s="273"/>
      <c r="C478" s="273"/>
      <c r="D478" s="273"/>
    </row>
    <row r="479" s="262" customFormat="1" spans="2:4">
      <c r="B479" s="273"/>
      <c r="C479" s="273"/>
      <c r="D479" s="273"/>
    </row>
    <row r="480" s="262" customFormat="1" spans="2:4">
      <c r="B480" s="273"/>
      <c r="C480" s="273"/>
      <c r="D480" s="273"/>
    </row>
    <row r="481" s="262" customFormat="1" spans="2:4">
      <c r="B481" s="273"/>
      <c r="C481" s="273"/>
      <c r="D481" s="273"/>
    </row>
    <row r="482" s="262" customFormat="1" spans="2:4">
      <c r="B482" s="273"/>
      <c r="C482" s="273"/>
      <c r="D482" s="273"/>
    </row>
    <row r="483" s="262" customFormat="1" spans="2:4">
      <c r="B483" s="273"/>
      <c r="C483" s="273"/>
      <c r="D483" s="273"/>
    </row>
    <row r="484" s="262" customFormat="1" spans="2:4">
      <c r="B484" s="273"/>
      <c r="C484" s="273"/>
      <c r="D484" s="273"/>
    </row>
    <row r="485" s="262" customFormat="1" spans="2:4">
      <c r="B485" s="273"/>
      <c r="C485" s="273"/>
      <c r="D485" s="273"/>
    </row>
    <row r="486" s="262" customFormat="1" spans="2:4">
      <c r="B486" s="273"/>
      <c r="C486" s="273"/>
      <c r="D486" s="273"/>
    </row>
    <row r="487" s="262" customFormat="1" spans="2:4">
      <c r="B487" s="273"/>
      <c r="C487" s="273"/>
      <c r="D487" s="273"/>
    </row>
    <row r="488" s="262" customFormat="1" spans="2:4">
      <c r="B488" s="273"/>
      <c r="C488" s="273"/>
      <c r="D488" s="273"/>
    </row>
    <row r="489" s="262" customFormat="1" spans="2:4">
      <c r="B489" s="273"/>
      <c r="C489" s="273"/>
      <c r="D489" s="273"/>
    </row>
    <row r="490" s="262" customFormat="1" spans="2:4">
      <c r="B490" s="273"/>
      <c r="C490" s="273"/>
      <c r="D490" s="273"/>
    </row>
    <row r="491" s="262" customFormat="1" spans="2:4">
      <c r="B491" s="273"/>
      <c r="C491" s="273"/>
      <c r="D491" s="273"/>
    </row>
    <row r="492" s="262" customFormat="1" spans="2:4">
      <c r="B492" s="273"/>
      <c r="C492" s="273"/>
      <c r="D492" s="273"/>
    </row>
    <row r="493" s="262" customFormat="1" spans="2:4">
      <c r="B493" s="273"/>
      <c r="C493" s="273"/>
      <c r="D493" s="273"/>
    </row>
    <row r="494" s="262" customFormat="1" spans="2:4">
      <c r="B494" s="273"/>
      <c r="C494" s="273"/>
      <c r="D494" s="273"/>
    </row>
    <row r="495" s="262" customFormat="1" spans="2:4">
      <c r="B495" s="273"/>
      <c r="C495" s="273"/>
      <c r="D495" s="273"/>
    </row>
    <row r="496" s="262" customFormat="1" spans="2:4">
      <c r="B496" s="273"/>
      <c r="C496" s="273"/>
      <c r="D496" s="273"/>
    </row>
    <row r="497" s="262" customFormat="1" spans="2:4">
      <c r="B497" s="273"/>
      <c r="C497" s="273"/>
      <c r="D497" s="273"/>
    </row>
    <row r="498" s="262" customFormat="1" spans="2:4">
      <c r="B498" s="273"/>
      <c r="C498" s="273"/>
      <c r="D498" s="273"/>
    </row>
    <row r="499" s="262" customFormat="1" spans="2:4">
      <c r="B499" s="273"/>
      <c r="C499" s="273"/>
      <c r="D499" s="273"/>
    </row>
    <row r="500" s="262" customFormat="1" spans="2:4">
      <c r="B500" s="273"/>
      <c r="C500" s="273"/>
      <c r="D500" s="273"/>
    </row>
    <row r="501" s="262" customFormat="1" spans="2:4">
      <c r="B501" s="273"/>
      <c r="C501" s="273"/>
      <c r="D501" s="273"/>
    </row>
    <row r="502" s="262" customFormat="1" spans="2:4">
      <c r="B502" s="273"/>
      <c r="C502" s="273"/>
      <c r="D502" s="273"/>
    </row>
    <row r="503" s="262" customFormat="1" spans="2:4">
      <c r="B503" s="273"/>
      <c r="C503" s="273"/>
      <c r="D503" s="273"/>
    </row>
    <row r="504" s="262" customFormat="1" spans="2:4">
      <c r="B504" s="273"/>
      <c r="C504" s="273"/>
      <c r="D504" s="273"/>
    </row>
    <row r="505" s="262" customFormat="1" spans="2:4">
      <c r="B505" s="273"/>
      <c r="C505" s="273"/>
      <c r="D505" s="273"/>
    </row>
    <row r="506" s="262" customFormat="1" spans="2:4">
      <c r="B506" s="273"/>
      <c r="C506" s="273"/>
      <c r="D506" s="273"/>
    </row>
    <row r="507" s="262" customFormat="1" spans="2:4">
      <c r="B507" s="273"/>
      <c r="C507" s="273"/>
      <c r="D507" s="273"/>
    </row>
    <row r="508" s="262" customFormat="1" spans="2:4">
      <c r="B508" s="273"/>
      <c r="C508" s="273"/>
      <c r="D508" s="273"/>
    </row>
    <row r="509" s="262" customFormat="1" spans="2:4">
      <c r="B509" s="273"/>
      <c r="C509" s="273"/>
      <c r="D509" s="273"/>
    </row>
    <row r="510" s="262" customFormat="1" spans="2:4">
      <c r="B510" s="273"/>
      <c r="C510" s="273"/>
      <c r="D510" s="273"/>
    </row>
    <row r="511" s="262" customFormat="1" spans="2:4">
      <c r="B511" s="273"/>
      <c r="C511" s="273"/>
      <c r="D511" s="273"/>
    </row>
    <row r="512" s="262" customFormat="1" spans="2:4">
      <c r="B512" s="273"/>
      <c r="C512" s="273"/>
      <c r="D512" s="273"/>
    </row>
    <row r="513" s="262" customFormat="1" spans="2:4">
      <c r="B513" s="273"/>
      <c r="C513" s="273"/>
      <c r="D513" s="273"/>
    </row>
    <row r="514" s="262" customFormat="1" spans="2:4">
      <c r="B514" s="273"/>
      <c r="C514" s="273"/>
      <c r="D514" s="273"/>
    </row>
    <row r="515" s="262" customFormat="1" spans="2:4">
      <c r="B515" s="273"/>
      <c r="C515" s="273"/>
      <c r="D515" s="273"/>
    </row>
    <row r="516" s="262" customFormat="1" spans="2:4">
      <c r="B516" s="273"/>
      <c r="C516" s="273"/>
      <c r="D516" s="273"/>
    </row>
    <row r="517" s="262" customFormat="1" spans="2:4">
      <c r="B517" s="273"/>
      <c r="C517" s="273"/>
      <c r="D517" s="273"/>
    </row>
    <row r="518" s="262" customFormat="1" spans="2:4">
      <c r="B518" s="273"/>
      <c r="C518" s="273"/>
      <c r="D518" s="273"/>
    </row>
    <row r="519" s="262" customFormat="1" spans="2:4">
      <c r="B519" s="273"/>
      <c r="C519" s="273"/>
      <c r="D519" s="273"/>
    </row>
    <row r="520" s="262" customFormat="1" spans="2:4">
      <c r="B520" s="273"/>
      <c r="C520" s="273"/>
      <c r="D520" s="273"/>
    </row>
    <row r="521" s="262" customFormat="1" spans="2:4">
      <c r="B521" s="273"/>
      <c r="C521" s="273"/>
      <c r="D521" s="273"/>
    </row>
    <row r="522" s="262" customFormat="1" spans="2:4">
      <c r="B522" s="273"/>
      <c r="C522" s="273"/>
      <c r="D522" s="273"/>
    </row>
    <row r="523" s="262" customFormat="1" spans="2:4">
      <c r="B523" s="273"/>
      <c r="C523" s="273"/>
      <c r="D523" s="273"/>
    </row>
    <row r="524" s="262" customFormat="1" spans="2:4">
      <c r="B524" s="273"/>
      <c r="C524" s="273"/>
      <c r="D524" s="273"/>
    </row>
    <row r="525" s="262" customFormat="1" spans="2:4">
      <c r="B525" s="273"/>
      <c r="C525" s="273"/>
      <c r="D525" s="273"/>
    </row>
    <row r="526" s="262" customFormat="1" spans="2:4">
      <c r="B526" s="273"/>
      <c r="C526" s="273"/>
      <c r="D526" s="273"/>
    </row>
    <row r="527" s="262" customFormat="1" spans="2:4">
      <c r="B527" s="273"/>
      <c r="C527" s="273"/>
      <c r="D527" s="273"/>
    </row>
    <row r="528" s="262" customFormat="1" spans="2:4">
      <c r="B528" s="273"/>
      <c r="C528" s="273"/>
      <c r="D528" s="273"/>
    </row>
    <row r="529" s="262" customFormat="1" spans="2:4">
      <c r="B529" s="273"/>
      <c r="C529" s="273"/>
      <c r="D529" s="273"/>
    </row>
    <row r="530" s="262" customFormat="1" spans="2:4">
      <c r="B530" s="273"/>
      <c r="C530" s="273"/>
      <c r="D530" s="273"/>
    </row>
    <row r="531" s="262" customFormat="1" spans="2:4">
      <c r="B531" s="273"/>
      <c r="C531" s="273"/>
      <c r="D531" s="273"/>
    </row>
    <row r="532" s="262" customFormat="1" spans="2:4">
      <c r="B532" s="273"/>
      <c r="C532" s="273"/>
      <c r="D532" s="273"/>
    </row>
    <row r="533" s="262" customFormat="1" spans="2:4">
      <c r="B533" s="273"/>
      <c r="C533" s="273"/>
      <c r="D533" s="273"/>
    </row>
    <row r="534" s="262" customFormat="1" spans="2:4">
      <c r="B534" s="273"/>
      <c r="C534" s="273"/>
      <c r="D534" s="273"/>
    </row>
    <row r="535" s="262" customFormat="1" spans="2:4">
      <c r="B535" s="273"/>
      <c r="C535" s="273"/>
      <c r="D535" s="273"/>
    </row>
    <row r="536" s="262" customFormat="1" spans="2:4">
      <c r="B536" s="273"/>
      <c r="C536" s="273"/>
      <c r="D536" s="273"/>
    </row>
    <row r="537" s="262" customFormat="1" spans="2:4">
      <c r="B537" s="273"/>
      <c r="C537" s="273"/>
      <c r="D537" s="273"/>
    </row>
    <row r="538" s="262" customFormat="1" spans="2:4">
      <c r="B538" s="273"/>
      <c r="C538" s="273"/>
      <c r="D538" s="273"/>
    </row>
    <row r="539" s="262" customFormat="1" spans="2:4">
      <c r="B539" s="273"/>
      <c r="C539" s="273"/>
      <c r="D539" s="273"/>
    </row>
    <row r="540" s="262" customFormat="1" spans="2:4">
      <c r="B540" s="273"/>
      <c r="C540" s="273"/>
      <c r="D540" s="273"/>
    </row>
    <row r="541" s="262" customFormat="1" spans="2:4">
      <c r="B541" s="273"/>
      <c r="C541" s="273"/>
      <c r="D541" s="273"/>
    </row>
    <row r="542" s="262" customFormat="1" spans="2:4">
      <c r="B542" s="273"/>
      <c r="C542" s="273"/>
      <c r="D542" s="273"/>
    </row>
    <row r="543" s="262" customFormat="1" spans="2:4">
      <c r="B543" s="273"/>
      <c r="C543" s="273"/>
      <c r="D543" s="273"/>
    </row>
    <row r="544" s="262" customFormat="1" spans="2:4">
      <c r="B544" s="273"/>
      <c r="C544" s="273"/>
      <c r="D544" s="273"/>
    </row>
    <row r="545" s="262" customFormat="1" spans="2:4">
      <c r="B545" s="273"/>
      <c r="C545" s="273"/>
      <c r="D545" s="273"/>
    </row>
    <row r="546" s="262" customFormat="1" spans="2:4">
      <c r="B546" s="273"/>
      <c r="C546" s="273"/>
      <c r="D546" s="273"/>
    </row>
    <row r="547" s="262" customFormat="1" spans="2:4">
      <c r="B547" s="273"/>
      <c r="C547" s="273"/>
      <c r="D547" s="273"/>
    </row>
    <row r="548" s="262" customFormat="1" spans="2:4">
      <c r="B548" s="273"/>
      <c r="C548" s="273"/>
      <c r="D548" s="273"/>
    </row>
    <row r="549" s="262" customFormat="1" spans="2:4">
      <c r="B549" s="273"/>
      <c r="C549" s="273"/>
      <c r="D549" s="273"/>
    </row>
    <row r="550" s="262" customFormat="1" spans="2:4">
      <c r="B550" s="273"/>
      <c r="C550" s="273"/>
      <c r="D550" s="273"/>
    </row>
    <row r="551" s="262" customFormat="1" spans="2:4">
      <c r="B551" s="273"/>
      <c r="C551" s="273"/>
      <c r="D551" s="273"/>
    </row>
    <row r="552" s="262" customFormat="1" spans="2:4">
      <c r="B552" s="273"/>
      <c r="C552" s="273"/>
      <c r="D552" s="273"/>
    </row>
    <row r="553" s="262" customFormat="1" spans="2:4">
      <c r="B553" s="273"/>
      <c r="C553" s="273"/>
      <c r="D553" s="273"/>
    </row>
    <row r="554" s="262" customFormat="1" spans="2:4">
      <c r="B554" s="273"/>
      <c r="C554" s="273"/>
      <c r="D554" s="273"/>
    </row>
    <row r="555" s="262" customFormat="1" spans="2:4">
      <c r="B555" s="273"/>
      <c r="C555" s="273"/>
      <c r="D555" s="273"/>
    </row>
    <row r="556" s="262" customFormat="1" spans="2:4">
      <c r="B556" s="273"/>
      <c r="C556" s="273"/>
      <c r="D556" s="273"/>
    </row>
    <row r="557" s="262" customFormat="1" spans="2:4">
      <c r="B557" s="273"/>
      <c r="C557" s="273"/>
      <c r="D557" s="273"/>
    </row>
    <row r="558" s="262" customFormat="1" spans="2:4">
      <c r="B558" s="273"/>
      <c r="C558" s="273"/>
      <c r="D558" s="273"/>
    </row>
    <row r="559" s="262" customFormat="1" spans="2:4">
      <c r="B559" s="273"/>
      <c r="C559" s="273"/>
      <c r="D559" s="273"/>
    </row>
    <row r="560" s="262" customFormat="1" spans="2:4">
      <c r="B560" s="273"/>
      <c r="C560" s="273"/>
      <c r="D560" s="273"/>
    </row>
    <row r="561" s="262" customFormat="1" spans="2:4">
      <c r="B561" s="273"/>
      <c r="C561" s="273"/>
      <c r="D561" s="273"/>
    </row>
    <row r="562" s="262" customFormat="1" spans="2:4">
      <c r="B562" s="273"/>
      <c r="C562" s="273"/>
      <c r="D562" s="273"/>
    </row>
    <row r="563" s="262" customFormat="1" spans="2:4">
      <c r="B563" s="273"/>
      <c r="C563" s="273"/>
      <c r="D563" s="273"/>
    </row>
    <row r="564" s="262" customFormat="1" spans="2:4">
      <c r="B564" s="273"/>
      <c r="C564" s="273"/>
      <c r="D564" s="273"/>
    </row>
    <row r="565" s="262" customFormat="1" spans="2:4">
      <c r="B565" s="273"/>
      <c r="C565" s="273"/>
      <c r="D565" s="273"/>
    </row>
    <row r="566" s="262" customFormat="1" spans="2:4">
      <c r="B566" s="273"/>
      <c r="C566" s="273"/>
      <c r="D566" s="273"/>
    </row>
    <row r="567" s="262" customFormat="1" spans="2:4">
      <c r="B567" s="273"/>
      <c r="C567" s="273"/>
      <c r="D567" s="273"/>
    </row>
    <row r="568" s="262" customFormat="1" spans="2:4">
      <c r="B568" s="273"/>
      <c r="C568" s="273"/>
      <c r="D568" s="273"/>
    </row>
    <row r="569" s="262" customFormat="1" spans="2:4">
      <c r="B569" s="273"/>
      <c r="C569" s="273"/>
      <c r="D569" s="273"/>
    </row>
    <row r="570" s="262" customFormat="1" spans="2:4">
      <c r="B570" s="273"/>
      <c r="C570" s="273"/>
      <c r="D570" s="273"/>
    </row>
    <row r="571" s="262" customFormat="1" spans="2:4">
      <c r="B571" s="273"/>
      <c r="C571" s="273"/>
      <c r="D571" s="273"/>
    </row>
    <row r="572" s="262" customFormat="1" spans="2:4">
      <c r="B572" s="273"/>
      <c r="C572" s="273"/>
      <c r="D572" s="273"/>
    </row>
    <row r="573" s="262" customFormat="1" spans="2:4">
      <c r="B573" s="273"/>
      <c r="C573" s="273"/>
      <c r="D573" s="273"/>
    </row>
    <row r="574" s="262" customFormat="1" spans="2:4">
      <c r="B574" s="273"/>
      <c r="C574" s="273"/>
      <c r="D574" s="273"/>
    </row>
    <row r="575" s="262" customFormat="1" spans="2:4">
      <c r="B575" s="273"/>
      <c r="C575" s="273"/>
      <c r="D575" s="273"/>
    </row>
    <row r="576" s="262" customFormat="1" spans="2:4">
      <c r="B576" s="273"/>
      <c r="C576" s="273"/>
      <c r="D576" s="273"/>
    </row>
    <row r="577" s="262" customFormat="1" spans="2:4">
      <c r="B577" s="273"/>
      <c r="C577" s="273"/>
      <c r="D577" s="273"/>
    </row>
    <row r="578" s="262" customFormat="1" spans="2:4">
      <c r="B578" s="273"/>
      <c r="C578" s="273"/>
      <c r="D578" s="273"/>
    </row>
    <row r="579" s="262" customFormat="1" spans="2:4">
      <c r="B579" s="273"/>
      <c r="C579" s="273"/>
      <c r="D579" s="273"/>
    </row>
    <row r="580" s="262" customFormat="1" spans="2:4">
      <c r="B580" s="273"/>
      <c r="C580" s="273"/>
      <c r="D580" s="273"/>
    </row>
    <row r="581" s="262" customFormat="1" spans="2:4">
      <c r="B581" s="273"/>
      <c r="C581" s="273"/>
      <c r="D581" s="273"/>
    </row>
    <row r="582" s="262" customFormat="1" spans="2:4">
      <c r="B582" s="273"/>
      <c r="C582" s="273"/>
      <c r="D582" s="273"/>
    </row>
    <row r="583" s="262" customFormat="1" spans="2:4">
      <c r="B583" s="273"/>
      <c r="C583" s="273"/>
      <c r="D583" s="273"/>
    </row>
    <row r="584" s="262" customFormat="1" spans="2:4">
      <c r="B584" s="273"/>
      <c r="C584" s="273"/>
      <c r="D584" s="273"/>
    </row>
    <row r="585" s="262" customFormat="1" spans="2:4">
      <c r="B585" s="273"/>
      <c r="C585" s="273"/>
      <c r="D585" s="273"/>
    </row>
    <row r="586" s="262" customFormat="1" spans="2:4">
      <c r="B586" s="273"/>
      <c r="C586" s="273"/>
      <c r="D586" s="273"/>
    </row>
    <row r="587" s="262" customFormat="1" spans="2:4">
      <c r="B587" s="273"/>
      <c r="C587" s="273"/>
      <c r="D587" s="273"/>
    </row>
    <row r="588" s="262" customFormat="1" spans="2:4">
      <c r="B588" s="273"/>
      <c r="C588" s="273"/>
      <c r="D588" s="273"/>
    </row>
    <row r="589" s="262" customFormat="1" spans="2:4">
      <c r="B589" s="273"/>
      <c r="C589" s="273"/>
      <c r="D589" s="273"/>
    </row>
    <row r="590" s="262" customFormat="1" spans="2:4">
      <c r="B590" s="273"/>
      <c r="C590" s="273"/>
      <c r="D590" s="273"/>
    </row>
    <row r="591" s="262" customFormat="1" spans="2:4">
      <c r="B591" s="273"/>
      <c r="C591" s="273"/>
      <c r="D591" s="273"/>
    </row>
    <row r="592" s="262" customFormat="1" spans="2:4">
      <c r="B592" s="273"/>
      <c r="C592" s="273"/>
      <c r="D592" s="273"/>
    </row>
    <row r="593" s="262" customFormat="1" spans="2:4">
      <c r="B593" s="273"/>
      <c r="C593" s="273"/>
      <c r="D593" s="273"/>
    </row>
    <row r="594" s="262" customFormat="1" spans="2:4">
      <c r="B594" s="273"/>
      <c r="C594" s="273"/>
      <c r="D594" s="273"/>
    </row>
    <row r="595" s="262" customFormat="1" spans="2:4">
      <c r="B595" s="273"/>
      <c r="C595" s="273"/>
      <c r="D595" s="273"/>
    </row>
    <row r="596" s="262" customFormat="1" spans="2:4">
      <c r="B596" s="273"/>
      <c r="C596" s="273"/>
      <c r="D596" s="273"/>
    </row>
    <row r="597" s="262" customFormat="1" spans="2:4">
      <c r="B597" s="273"/>
      <c r="C597" s="273"/>
      <c r="D597" s="273"/>
    </row>
    <row r="598" s="262" customFormat="1" spans="2:4">
      <c r="B598" s="273"/>
      <c r="C598" s="273"/>
      <c r="D598" s="273"/>
    </row>
    <row r="599" s="262" customFormat="1" spans="2:4">
      <c r="B599" s="273"/>
      <c r="C599" s="273"/>
      <c r="D599" s="273"/>
    </row>
    <row r="600" s="262" customFormat="1" spans="2:4">
      <c r="B600" s="273"/>
      <c r="C600" s="273"/>
      <c r="D600" s="273"/>
    </row>
    <row r="601" s="262" customFormat="1" spans="2:4">
      <c r="B601" s="273"/>
      <c r="C601" s="273"/>
      <c r="D601" s="273"/>
    </row>
    <row r="602" s="262" customFormat="1" spans="2:4">
      <c r="B602" s="273"/>
      <c r="C602" s="273"/>
      <c r="D602" s="273"/>
    </row>
    <row r="603" s="262" customFormat="1" spans="2:4">
      <c r="B603" s="273"/>
      <c r="C603" s="273"/>
      <c r="D603" s="273"/>
    </row>
    <row r="604" s="262" customFormat="1" spans="2:4">
      <c r="B604" s="273"/>
      <c r="C604" s="273"/>
      <c r="D604" s="273"/>
    </row>
    <row r="605" s="262" customFormat="1" spans="2:4">
      <c r="B605" s="273"/>
      <c r="C605" s="273"/>
      <c r="D605" s="273"/>
    </row>
    <row r="606" s="262" customFormat="1" spans="2:4">
      <c r="B606" s="273"/>
      <c r="C606" s="273"/>
      <c r="D606" s="273"/>
    </row>
    <row r="607" s="262" customFormat="1" spans="2:4">
      <c r="B607" s="273"/>
      <c r="C607" s="273"/>
      <c r="D607" s="273"/>
    </row>
    <row r="608" s="262" customFormat="1" spans="2:4">
      <c r="B608" s="273"/>
      <c r="C608" s="273"/>
      <c r="D608" s="273"/>
    </row>
    <row r="609" s="262" customFormat="1" spans="2:4">
      <c r="B609" s="273"/>
      <c r="C609" s="273"/>
      <c r="D609" s="273"/>
    </row>
    <row r="610" s="262" customFormat="1" spans="2:4">
      <c r="B610" s="273"/>
      <c r="C610" s="273"/>
      <c r="D610" s="273"/>
    </row>
    <row r="611" s="262" customFormat="1" spans="2:4">
      <c r="B611" s="273"/>
      <c r="C611" s="273"/>
      <c r="D611" s="273"/>
    </row>
    <row r="612" s="262" customFormat="1" spans="2:4">
      <c r="B612" s="273"/>
      <c r="C612" s="273"/>
      <c r="D612" s="273"/>
    </row>
    <row r="613" s="262" customFormat="1" spans="2:4">
      <c r="B613" s="273"/>
      <c r="C613" s="273"/>
      <c r="D613" s="273"/>
    </row>
    <row r="614" s="262" customFormat="1" spans="2:4">
      <c r="B614" s="273"/>
      <c r="C614" s="273"/>
      <c r="D614" s="273"/>
    </row>
    <row r="615" s="262" customFormat="1" spans="2:4">
      <c r="B615" s="273"/>
      <c r="C615" s="273"/>
      <c r="D615" s="273"/>
    </row>
    <row r="616" s="262" customFormat="1" spans="2:4">
      <c r="B616" s="273"/>
      <c r="C616" s="273"/>
      <c r="D616" s="273"/>
    </row>
    <row r="617" s="262" customFormat="1" spans="2:4">
      <c r="B617" s="273"/>
      <c r="C617" s="273"/>
      <c r="D617" s="273"/>
    </row>
    <row r="618" s="262" customFormat="1" spans="2:4">
      <c r="B618" s="273"/>
      <c r="C618" s="273"/>
      <c r="D618" s="273"/>
    </row>
    <row r="619" s="262" customFormat="1" spans="2:4">
      <c r="B619" s="273"/>
      <c r="C619" s="273"/>
      <c r="D619" s="273"/>
    </row>
    <row r="620" s="262" customFormat="1" spans="2:4">
      <c r="B620" s="273"/>
      <c r="C620" s="273"/>
      <c r="D620" s="273"/>
    </row>
    <row r="621" s="262" customFormat="1" spans="2:4">
      <c r="B621" s="273"/>
      <c r="C621" s="273"/>
      <c r="D621" s="273"/>
    </row>
    <row r="622" s="262" customFormat="1" spans="2:4">
      <c r="B622" s="273"/>
      <c r="C622" s="273"/>
      <c r="D622" s="273"/>
    </row>
    <row r="623" s="262" customFormat="1" spans="2:4">
      <c r="B623" s="273"/>
      <c r="C623" s="273"/>
      <c r="D623" s="273"/>
    </row>
    <row r="624" s="262" customFormat="1" spans="2:4">
      <c r="B624" s="273"/>
      <c r="C624" s="273"/>
      <c r="D624" s="273"/>
    </row>
    <row r="625" s="262" customFormat="1" spans="2:4">
      <c r="B625" s="273"/>
      <c r="C625" s="273"/>
      <c r="D625" s="273"/>
    </row>
    <row r="626" s="262" customFormat="1" spans="2:4">
      <c r="B626" s="273"/>
      <c r="C626" s="273"/>
      <c r="D626" s="273"/>
    </row>
    <row r="627" s="262" customFormat="1" spans="2:4">
      <c r="B627" s="273"/>
      <c r="C627" s="273"/>
      <c r="D627" s="273"/>
    </row>
    <row r="628" s="262" customFormat="1" spans="2:4">
      <c r="B628" s="273"/>
      <c r="C628" s="273"/>
      <c r="D628" s="273"/>
    </row>
    <row r="629" s="262" customFormat="1" spans="2:4">
      <c r="B629" s="273"/>
      <c r="C629" s="273"/>
      <c r="D629" s="273"/>
    </row>
    <row r="630" s="262" customFormat="1" spans="2:4">
      <c r="B630" s="273"/>
      <c r="C630" s="273"/>
      <c r="D630" s="273"/>
    </row>
    <row r="631" s="262" customFormat="1" spans="2:4">
      <c r="B631" s="273"/>
      <c r="C631" s="273"/>
      <c r="D631" s="273"/>
    </row>
    <row r="632" s="262" customFormat="1" spans="2:4">
      <c r="B632" s="273"/>
      <c r="C632" s="273"/>
      <c r="D632" s="273"/>
    </row>
    <row r="633" s="262" customFormat="1" spans="2:4">
      <c r="B633" s="273"/>
      <c r="C633" s="273"/>
      <c r="D633" s="273"/>
    </row>
    <row r="634" s="262" customFormat="1" spans="2:4">
      <c r="B634" s="273"/>
      <c r="C634" s="273"/>
      <c r="D634" s="273"/>
    </row>
    <row r="635" s="262" customFormat="1" spans="2:4">
      <c r="B635" s="273"/>
      <c r="C635" s="273"/>
      <c r="D635" s="273"/>
    </row>
    <row r="636" s="262" customFormat="1" spans="2:4">
      <c r="B636" s="273"/>
      <c r="C636" s="273"/>
      <c r="D636" s="273"/>
    </row>
    <row r="637" s="262" customFormat="1" spans="2:4">
      <c r="B637" s="273"/>
      <c r="C637" s="273"/>
      <c r="D637" s="273"/>
    </row>
    <row r="638" s="262" customFormat="1" spans="2:4">
      <c r="B638" s="273"/>
      <c r="C638" s="273"/>
      <c r="D638" s="273"/>
    </row>
    <row r="639" s="262" customFormat="1" spans="2:4">
      <c r="B639" s="273"/>
      <c r="C639" s="273"/>
      <c r="D639" s="273"/>
    </row>
    <row r="640" s="262" customFormat="1" spans="2:4">
      <c r="B640" s="273"/>
      <c r="C640" s="273"/>
      <c r="D640" s="273"/>
    </row>
    <row r="641" s="262" customFormat="1" spans="2:4">
      <c r="B641" s="273"/>
      <c r="C641" s="273"/>
      <c r="D641" s="273"/>
    </row>
    <row r="642" s="262" customFormat="1" spans="2:4">
      <c r="B642" s="273"/>
      <c r="C642" s="273"/>
      <c r="D642" s="273"/>
    </row>
    <row r="643" s="262" customFormat="1" spans="2:4">
      <c r="B643" s="273"/>
      <c r="C643" s="273"/>
      <c r="D643" s="273"/>
    </row>
    <row r="644" s="262" customFormat="1" spans="2:4">
      <c r="B644" s="273"/>
      <c r="C644" s="273"/>
      <c r="D644" s="273"/>
    </row>
    <row r="645" s="262" customFormat="1" spans="2:4">
      <c r="B645" s="273"/>
      <c r="C645" s="273"/>
      <c r="D645" s="273"/>
    </row>
    <row r="646" s="262" customFormat="1" spans="2:4">
      <c r="B646" s="273"/>
      <c r="C646" s="273"/>
      <c r="D646" s="273"/>
    </row>
    <row r="647" s="262" customFormat="1" spans="2:4">
      <c r="B647" s="273"/>
      <c r="C647" s="273"/>
      <c r="D647" s="273"/>
    </row>
    <row r="648" s="262" customFormat="1" spans="2:4">
      <c r="B648" s="273"/>
      <c r="C648" s="273"/>
      <c r="D648" s="273"/>
    </row>
    <row r="649" s="262" customFormat="1" spans="2:4">
      <c r="B649" s="273"/>
      <c r="C649" s="273"/>
      <c r="D649" s="273"/>
    </row>
    <row r="650" s="262" customFormat="1" spans="2:4">
      <c r="B650" s="273"/>
      <c r="C650" s="273"/>
      <c r="D650" s="273"/>
    </row>
    <row r="651" s="262" customFormat="1" spans="2:4">
      <c r="B651" s="273"/>
      <c r="C651" s="273"/>
      <c r="D651" s="273"/>
    </row>
    <row r="652" s="262" customFormat="1" spans="2:4">
      <c r="B652" s="273"/>
      <c r="C652" s="273"/>
      <c r="D652" s="273"/>
    </row>
    <row r="653" s="262" customFormat="1" spans="2:4">
      <c r="B653" s="273"/>
      <c r="C653" s="273"/>
      <c r="D653" s="273"/>
    </row>
    <row r="654" s="262" customFormat="1" spans="2:4">
      <c r="B654" s="273"/>
      <c r="C654" s="273"/>
      <c r="D654" s="273"/>
    </row>
    <row r="655" s="262" customFormat="1" spans="2:4">
      <c r="B655" s="273"/>
      <c r="C655" s="273"/>
      <c r="D655" s="273"/>
    </row>
    <row r="656" s="262" customFormat="1" spans="2:4">
      <c r="B656" s="273"/>
      <c r="C656" s="273"/>
      <c r="D656" s="273"/>
    </row>
    <row r="657" s="262" customFormat="1" spans="2:4">
      <c r="B657" s="273"/>
      <c r="C657" s="273"/>
      <c r="D657" s="273"/>
    </row>
    <row r="658" s="262" customFormat="1" spans="2:4">
      <c r="B658" s="273"/>
      <c r="C658" s="273"/>
      <c r="D658" s="273"/>
    </row>
    <row r="659" s="262" customFormat="1" spans="2:4">
      <c r="B659" s="273"/>
      <c r="C659" s="273"/>
      <c r="D659" s="273"/>
    </row>
    <row r="660" s="262" customFormat="1" spans="2:4">
      <c r="B660" s="273"/>
      <c r="C660" s="273"/>
      <c r="D660" s="273"/>
    </row>
    <row r="661" s="262" customFormat="1" spans="2:4">
      <c r="B661" s="273"/>
      <c r="C661" s="273"/>
      <c r="D661" s="273"/>
    </row>
    <row r="662" s="262" customFormat="1" spans="2:4">
      <c r="B662" s="273"/>
      <c r="C662" s="273"/>
      <c r="D662" s="273"/>
    </row>
    <row r="663" s="262" customFormat="1" spans="2:4">
      <c r="B663" s="273"/>
      <c r="C663" s="273"/>
      <c r="D663" s="273"/>
    </row>
    <row r="664" s="262" customFormat="1" spans="2:4">
      <c r="B664" s="273"/>
      <c r="C664" s="273"/>
      <c r="D664" s="273"/>
    </row>
    <row r="665" s="262" customFormat="1" spans="2:4">
      <c r="B665" s="273"/>
      <c r="C665" s="273"/>
      <c r="D665" s="273"/>
    </row>
    <row r="666" s="262" customFormat="1" spans="2:4">
      <c r="B666" s="273"/>
      <c r="C666" s="273"/>
      <c r="D666" s="273"/>
    </row>
    <row r="667" s="262" customFormat="1" spans="2:4">
      <c r="B667" s="273"/>
      <c r="C667" s="273"/>
      <c r="D667" s="273"/>
    </row>
    <row r="668" s="262" customFormat="1" spans="2:4">
      <c r="B668" s="273"/>
      <c r="C668" s="273"/>
      <c r="D668" s="273"/>
    </row>
    <row r="669" s="262" customFormat="1" spans="2:4">
      <c r="B669" s="273"/>
      <c r="C669" s="273"/>
      <c r="D669" s="273"/>
    </row>
    <row r="670" s="262" customFormat="1" spans="2:4">
      <c r="B670" s="273"/>
      <c r="C670" s="273"/>
      <c r="D670" s="273"/>
    </row>
    <row r="671" s="262" customFormat="1" spans="2:4">
      <c r="B671" s="273"/>
      <c r="C671" s="273"/>
      <c r="D671" s="273"/>
    </row>
    <row r="672" s="262" customFormat="1" spans="2:4">
      <c r="B672" s="273"/>
      <c r="C672" s="273"/>
      <c r="D672" s="273"/>
    </row>
    <row r="673" s="262" customFormat="1" spans="2:4">
      <c r="B673" s="273"/>
      <c r="C673" s="273"/>
      <c r="D673" s="273"/>
    </row>
    <row r="674" s="262" customFormat="1" spans="2:4">
      <c r="B674" s="273"/>
      <c r="C674" s="273"/>
      <c r="D674" s="273"/>
    </row>
    <row r="675" s="262" customFormat="1" spans="2:4">
      <c r="B675" s="273"/>
      <c r="C675" s="273"/>
      <c r="D675" s="273"/>
    </row>
    <row r="676" s="262" customFormat="1" spans="2:4">
      <c r="B676" s="273"/>
      <c r="C676" s="273"/>
      <c r="D676" s="273"/>
    </row>
    <row r="677" s="262" customFormat="1" spans="2:4">
      <c r="B677" s="273"/>
      <c r="C677" s="273"/>
      <c r="D677" s="273"/>
    </row>
    <row r="678" s="262" customFormat="1" spans="2:4">
      <c r="B678" s="273"/>
      <c r="C678" s="273"/>
      <c r="D678" s="273"/>
    </row>
    <row r="679" s="262" customFormat="1" spans="2:4">
      <c r="B679" s="273"/>
      <c r="C679" s="273"/>
      <c r="D679" s="273"/>
    </row>
    <row r="680" s="262" customFormat="1" spans="2:4">
      <c r="B680" s="273"/>
      <c r="C680" s="273"/>
      <c r="D680" s="273"/>
    </row>
    <row r="681" s="262" customFormat="1" spans="2:4">
      <c r="B681" s="273"/>
      <c r="C681" s="273"/>
      <c r="D681" s="273"/>
    </row>
    <row r="682" s="262" customFormat="1" spans="2:4">
      <c r="B682" s="273"/>
      <c r="C682" s="273"/>
      <c r="D682" s="273"/>
    </row>
    <row r="683" s="262" customFormat="1" spans="2:4">
      <c r="B683" s="273"/>
      <c r="C683" s="273"/>
      <c r="D683" s="273"/>
    </row>
    <row r="684" s="262" customFormat="1" spans="2:4">
      <c r="B684" s="273"/>
      <c r="C684" s="273"/>
      <c r="D684" s="273"/>
    </row>
    <row r="685" s="262" customFormat="1" spans="2:4">
      <c r="B685" s="273"/>
      <c r="C685" s="273"/>
      <c r="D685" s="273"/>
    </row>
    <row r="686" s="262" customFormat="1" spans="2:4">
      <c r="B686" s="273"/>
      <c r="C686" s="273"/>
      <c r="D686" s="273"/>
    </row>
    <row r="687" s="262" customFormat="1" spans="2:4">
      <c r="B687" s="273"/>
      <c r="C687" s="273"/>
      <c r="D687" s="273"/>
    </row>
    <row r="688" s="262" customFormat="1" spans="2:4">
      <c r="B688" s="273"/>
      <c r="C688" s="273"/>
      <c r="D688" s="273"/>
    </row>
    <row r="689" s="262" customFormat="1" spans="2:4">
      <c r="B689" s="273"/>
      <c r="C689" s="273"/>
      <c r="D689" s="273"/>
    </row>
    <row r="690" s="262" customFormat="1" spans="2:4">
      <c r="B690" s="273"/>
      <c r="C690" s="273"/>
      <c r="D690" s="273"/>
    </row>
    <row r="691" s="262" customFormat="1" spans="2:4">
      <c r="B691" s="273"/>
      <c r="C691" s="273"/>
      <c r="D691" s="273"/>
    </row>
    <row r="692" s="262" customFormat="1" spans="2:4">
      <c r="B692" s="273"/>
      <c r="C692" s="273"/>
      <c r="D692" s="273"/>
    </row>
    <row r="693" s="262" customFormat="1" spans="2:4">
      <c r="B693" s="273"/>
      <c r="C693" s="273"/>
      <c r="D693" s="273"/>
    </row>
    <row r="694" s="262" customFormat="1" spans="2:4">
      <c r="B694" s="273"/>
      <c r="C694" s="273"/>
      <c r="D694" s="273"/>
    </row>
    <row r="695" s="262" customFormat="1" spans="2:4">
      <c r="B695" s="273"/>
      <c r="C695" s="273"/>
      <c r="D695" s="273"/>
    </row>
    <row r="696" s="262" customFormat="1" spans="2:4">
      <c r="B696" s="273"/>
      <c r="C696" s="273"/>
      <c r="D696" s="273"/>
    </row>
    <row r="697" s="262" customFormat="1" spans="2:4">
      <c r="B697" s="273"/>
      <c r="C697" s="273"/>
      <c r="D697" s="273"/>
    </row>
    <row r="698" s="262" customFormat="1" spans="2:4">
      <c r="B698" s="273"/>
      <c r="C698" s="273"/>
      <c r="D698" s="273"/>
    </row>
    <row r="699" s="262" customFormat="1" spans="2:4">
      <c r="B699" s="273"/>
      <c r="C699" s="273"/>
      <c r="D699" s="273"/>
    </row>
    <row r="700" s="262" customFormat="1" spans="2:4">
      <c r="B700" s="273"/>
      <c r="C700" s="273"/>
      <c r="D700" s="273"/>
    </row>
    <row r="701" s="262" customFormat="1" spans="2:4">
      <c r="B701" s="273"/>
      <c r="C701" s="273"/>
      <c r="D701" s="273"/>
    </row>
    <row r="702" s="262" customFormat="1" spans="2:4">
      <c r="B702" s="273"/>
      <c r="C702" s="273"/>
      <c r="D702" s="273"/>
    </row>
    <row r="703" s="262" customFormat="1" spans="2:4">
      <c r="B703" s="273"/>
      <c r="C703" s="273"/>
      <c r="D703" s="273"/>
    </row>
    <row r="704" s="262" customFormat="1" spans="2:4">
      <c r="B704" s="273"/>
      <c r="C704" s="273"/>
      <c r="D704" s="273"/>
    </row>
    <row r="705" s="262" customFormat="1" spans="2:4">
      <c r="B705" s="273"/>
      <c r="C705" s="273"/>
      <c r="D705" s="273"/>
    </row>
    <row r="706" s="262" customFormat="1" spans="2:4">
      <c r="B706" s="273"/>
      <c r="C706" s="273"/>
      <c r="D706" s="273"/>
    </row>
    <row r="707" s="262" customFormat="1" spans="2:4">
      <c r="B707" s="273"/>
      <c r="C707" s="273"/>
      <c r="D707" s="273"/>
    </row>
    <row r="708" s="262" customFormat="1" spans="2:4">
      <c r="B708" s="273"/>
      <c r="C708" s="273"/>
      <c r="D708" s="273"/>
    </row>
    <row r="709" s="262" customFormat="1" spans="2:4">
      <c r="B709" s="273"/>
      <c r="C709" s="273"/>
      <c r="D709" s="273"/>
    </row>
    <row r="710" s="262" customFormat="1" spans="2:4">
      <c r="B710" s="273"/>
      <c r="C710" s="273"/>
      <c r="D710" s="273"/>
    </row>
    <row r="711" s="262" customFormat="1" spans="2:4">
      <c r="B711" s="273"/>
      <c r="C711" s="273"/>
      <c r="D711" s="273"/>
    </row>
    <row r="712" s="262" customFormat="1" spans="2:4">
      <c r="B712" s="273"/>
      <c r="C712" s="273"/>
      <c r="D712" s="273"/>
    </row>
    <row r="713" s="262" customFormat="1" spans="2:4">
      <c r="B713" s="273"/>
      <c r="C713" s="273"/>
      <c r="D713" s="273"/>
    </row>
    <row r="714" s="262" customFormat="1" spans="2:4">
      <c r="B714" s="273"/>
      <c r="C714" s="273"/>
      <c r="D714" s="273"/>
    </row>
    <row r="715" s="262" customFormat="1" spans="2:4">
      <c r="B715" s="273"/>
      <c r="C715" s="273"/>
      <c r="D715" s="273"/>
    </row>
    <row r="716" s="262" customFormat="1" spans="2:4">
      <c r="B716" s="273"/>
      <c r="C716" s="273"/>
      <c r="D716" s="273"/>
    </row>
    <row r="717" s="262" customFormat="1" spans="2:4">
      <c r="B717" s="273"/>
      <c r="C717" s="273"/>
      <c r="D717" s="273"/>
    </row>
    <row r="718" s="262" customFormat="1" spans="2:4">
      <c r="B718" s="273"/>
      <c r="C718" s="273"/>
      <c r="D718" s="273"/>
    </row>
    <row r="719" s="262" customFormat="1" spans="2:4">
      <c r="B719" s="273"/>
      <c r="C719" s="273"/>
      <c r="D719" s="273"/>
    </row>
    <row r="720" s="262" customFormat="1" spans="2:4">
      <c r="B720" s="273"/>
      <c r="C720" s="273"/>
      <c r="D720" s="273"/>
    </row>
    <row r="721" s="262" customFormat="1" spans="2:4">
      <c r="B721" s="273"/>
      <c r="C721" s="273"/>
      <c r="D721" s="273"/>
    </row>
    <row r="722" s="262" customFormat="1" spans="2:4">
      <c r="B722" s="273"/>
      <c r="C722" s="273"/>
      <c r="D722" s="273"/>
    </row>
    <row r="723" s="262" customFormat="1" spans="2:4">
      <c r="B723" s="273"/>
      <c r="C723" s="273"/>
      <c r="D723" s="273"/>
    </row>
    <row r="724" s="262" customFormat="1" spans="2:4">
      <c r="B724" s="273"/>
      <c r="C724" s="273"/>
      <c r="D724" s="273"/>
    </row>
    <row r="725" s="262" customFormat="1" spans="2:4">
      <c r="B725" s="273"/>
      <c r="C725" s="273"/>
      <c r="D725" s="273"/>
    </row>
    <row r="726" s="262" customFormat="1" spans="2:4">
      <c r="B726" s="273"/>
      <c r="C726" s="273"/>
      <c r="D726" s="273"/>
    </row>
    <row r="727" s="262" customFormat="1" spans="2:4">
      <c r="B727" s="273"/>
      <c r="C727" s="273"/>
      <c r="D727" s="273"/>
    </row>
    <row r="728" s="262" customFormat="1" spans="2:4">
      <c r="B728" s="273"/>
      <c r="C728" s="273"/>
      <c r="D728" s="273"/>
    </row>
    <row r="729" s="262" customFormat="1" spans="2:4">
      <c r="B729" s="273"/>
      <c r="C729" s="273"/>
      <c r="D729" s="273"/>
    </row>
    <row r="730" s="262" customFormat="1" spans="2:4">
      <c r="B730" s="273"/>
      <c r="C730" s="273"/>
      <c r="D730" s="273"/>
    </row>
    <row r="731" s="262" customFormat="1" spans="2:4">
      <c r="B731" s="273"/>
      <c r="C731" s="273"/>
      <c r="D731" s="273"/>
    </row>
    <row r="732" s="262" customFormat="1" spans="2:4">
      <c r="B732" s="273"/>
      <c r="C732" s="273"/>
      <c r="D732" s="273"/>
    </row>
    <row r="733" s="262" customFormat="1" spans="2:4">
      <c r="B733" s="273"/>
      <c r="C733" s="273"/>
      <c r="D733" s="273"/>
    </row>
    <row r="734" s="262" customFormat="1" spans="2:4">
      <c r="B734" s="273"/>
      <c r="C734" s="273"/>
      <c r="D734" s="273"/>
    </row>
    <row r="735" s="262" customFormat="1" spans="2:4">
      <c r="B735" s="273"/>
      <c r="C735" s="273"/>
      <c r="D735" s="273"/>
    </row>
    <row r="736" s="262" customFormat="1" spans="2:4">
      <c r="B736" s="273"/>
      <c r="C736" s="273"/>
      <c r="D736" s="273"/>
    </row>
    <row r="737" s="262" customFormat="1" spans="2:4">
      <c r="B737" s="273"/>
      <c r="C737" s="273"/>
      <c r="D737" s="273"/>
    </row>
    <row r="738" s="262" customFormat="1" spans="2:4">
      <c r="B738" s="273"/>
      <c r="C738" s="273"/>
      <c r="D738" s="273"/>
    </row>
    <row r="739" s="262" customFormat="1" spans="2:4">
      <c r="B739" s="273"/>
      <c r="C739" s="273"/>
      <c r="D739" s="273"/>
    </row>
    <row r="740" s="262" customFormat="1" spans="2:4">
      <c r="B740" s="273"/>
      <c r="C740" s="273"/>
      <c r="D740" s="273"/>
    </row>
    <row r="741" s="262" customFormat="1" spans="2:4">
      <c r="B741" s="273"/>
      <c r="C741" s="273"/>
      <c r="D741" s="273"/>
    </row>
    <row r="742" s="262" customFormat="1" spans="2:4">
      <c r="B742" s="273"/>
      <c r="C742" s="273"/>
      <c r="D742" s="273"/>
    </row>
    <row r="743" s="262" customFormat="1" spans="2:4">
      <c r="B743" s="273"/>
      <c r="C743" s="273"/>
      <c r="D743" s="273"/>
    </row>
    <row r="744" s="262" customFormat="1" spans="2:4">
      <c r="B744" s="273"/>
      <c r="C744" s="273"/>
      <c r="D744" s="273"/>
    </row>
    <row r="745" s="262" customFormat="1" spans="2:4">
      <c r="B745" s="273"/>
      <c r="C745" s="273"/>
      <c r="D745" s="273"/>
    </row>
    <row r="746" s="262" customFormat="1" spans="2:4">
      <c r="B746" s="273"/>
      <c r="C746" s="273"/>
      <c r="D746" s="273"/>
    </row>
    <row r="747" s="262" customFormat="1" spans="2:4">
      <c r="B747" s="273"/>
      <c r="C747" s="273"/>
      <c r="D747" s="273"/>
    </row>
    <row r="748" s="262" customFormat="1" spans="2:4">
      <c r="B748" s="273"/>
      <c r="C748" s="273"/>
      <c r="D748" s="273"/>
    </row>
    <row r="749" s="262" customFormat="1" spans="2:4">
      <c r="B749" s="273"/>
      <c r="C749" s="273"/>
      <c r="D749" s="273"/>
    </row>
    <row r="750" s="262" customFormat="1" spans="2:4">
      <c r="B750" s="273"/>
      <c r="C750" s="273"/>
      <c r="D750" s="273"/>
    </row>
    <row r="751" s="262" customFormat="1" spans="2:4">
      <c r="B751" s="273"/>
      <c r="C751" s="273"/>
      <c r="D751" s="273"/>
    </row>
    <row r="752" s="262" customFormat="1" spans="2:4">
      <c r="B752" s="273"/>
      <c r="C752" s="273"/>
      <c r="D752" s="273"/>
    </row>
    <row r="753" s="262" customFormat="1" spans="2:4">
      <c r="B753" s="273"/>
      <c r="C753" s="273"/>
      <c r="D753" s="273"/>
    </row>
    <row r="754" s="262" customFormat="1" spans="2:4">
      <c r="B754" s="273"/>
      <c r="C754" s="273"/>
      <c r="D754" s="273"/>
    </row>
    <row r="755" s="262" customFormat="1" spans="2:4">
      <c r="B755" s="273"/>
      <c r="C755" s="273"/>
      <c r="D755" s="273"/>
    </row>
    <row r="756" s="262" customFormat="1" spans="2:4">
      <c r="B756" s="273"/>
      <c r="C756" s="273"/>
      <c r="D756" s="273"/>
    </row>
    <row r="757" s="262" customFormat="1" spans="2:4">
      <c r="B757" s="273"/>
      <c r="C757" s="273"/>
      <c r="D757" s="273"/>
    </row>
    <row r="758" s="262" customFormat="1" spans="2:4">
      <c r="B758" s="273"/>
      <c r="C758" s="273"/>
      <c r="D758" s="273"/>
    </row>
    <row r="759" s="262" customFormat="1" spans="2:4">
      <c r="B759" s="273"/>
      <c r="C759" s="273"/>
      <c r="D759" s="273"/>
    </row>
    <row r="760" s="262" customFormat="1" spans="2:4">
      <c r="B760" s="273"/>
      <c r="C760" s="273"/>
      <c r="D760" s="273"/>
    </row>
    <row r="761" s="262" customFormat="1" spans="2:4">
      <c r="B761" s="273"/>
      <c r="C761" s="273"/>
      <c r="D761" s="273"/>
    </row>
    <row r="762" s="262" customFormat="1" spans="2:4">
      <c r="B762" s="273"/>
      <c r="C762" s="273"/>
      <c r="D762" s="273"/>
    </row>
    <row r="763" s="262" customFormat="1" spans="2:4">
      <c r="B763" s="273"/>
      <c r="C763" s="273"/>
      <c r="D763" s="273"/>
    </row>
    <row r="764" s="262" customFormat="1" spans="2:4">
      <c r="B764" s="273"/>
      <c r="C764" s="273"/>
      <c r="D764" s="273"/>
    </row>
    <row r="765" s="262" customFormat="1" spans="2:4">
      <c r="B765" s="273"/>
      <c r="C765" s="273"/>
      <c r="D765" s="273"/>
    </row>
    <row r="766" s="262" customFormat="1" spans="2:4">
      <c r="B766" s="273"/>
      <c r="C766" s="273"/>
      <c r="D766" s="273"/>
    </row>
    <row r="767" s="262" customFormat="1" spans="2:4">
      <c r="B767" s="273"/>
      <c r="C767" s="273"/>
      <c r="D767" s="273"/>
    </row>
    <row r="768" s="262" customFormat="1" spans="2:4">
      <c r="B768" s="273"/>
      <c r="C768" s="273"/>
      <c r="D768" s="273"/>
    </row>
    <row r="769" s="262" customFormat="1" spans="2:4">
      <c r="B769" s="273"/>
      <c r="C769" s="273"/>
      <c r="D769" s="273"/>
    </row>
    <row r="770" s="262" customFormat="1" spans="2:4">
      <c r="B770" s="273"/>
      <c r="C770" s="273"/>
      <c r="D770" s="273"/>
    </row>
    <row r="771" s="262" customFormat="1" spans="2:4">
      <c r="B771" s="273"/>
      <c r="C771" s="273"/>
      <c r="D771" s="273"/>
    </row>
    <row r="772" s="262" customFormat="1" spans="2:4">
      <c r="B772" s="273"/>
      <c r="C772" s="273"/>
      <c r="D772" s="273"/>
    </row>
    <row r="773" s="262" customFormat="1" spans="2:4">
      <c r="B773" s="273"/>
      <c r="C773" s="273"/>
      <c r="D773" s="273"/>
    </row>
    <row r="774" s="262" customFormat="1" spans="2:4">
      <c r="B774" s="273"/>
      <c r="C774" s="273"/>
      <c r="D774" s="273"/>
    </row>
    <row r="775" s="262" customFormat="1" spans="2:4">
      <c r="B775" s="273"/>
      <c r="C775" s="273"/>
      <c r="D775" s="273"/>
    </row>
    <row r="776" s="262" customFormat="1" spans="2:4">
      <c r="B776" s="273"/>
      <c r="C776" s="273"/>
      <c r="D776" s="273"/>
    </row>
    <row r="777" s="262" customFormat="1" spans="2:4">
      <c r="B777" s="273"/>
      <c r="C777" s="273"/>
      <c r="D777" s="273"/>
    </row>
    <row r="778" s="262" customFormat="1" spans="2:4">
      <c r="B778" s="273"/>
      <c r="C778" s="273"/>
      <c r="D778" s="273"/>
    </row>
    <row r="779" s="262" customFormat="1" spans="2:4">
      <c r="B779" s="273"/>
      <c r="C779" s="273"/>
      <c r="D779" s="273"/>
    </row>
    <row r="780" s="262" customFormat="1" spans="2:4">
      <c r="B780" s="273"/>
      <c r="C780" s="273"/>
      <c r="D780" s="273"/>
    </row>
    <row r="781" s="262" customFormat="1" spans="2:4">
      <c r="B781" s="273"/>
      <c r="C781" s="273"/>
      <c r="D781" s="273"/>
    </row>
    <row r="782" s="262" customFormat="1" spans="2:4">
      <c r="B782" s="273"/>
      <c r="C782" s="273"/>
      <c r="D782" s="273"/>
    </row>
    <row r="783" s="262" customFormat="1" spans="2:4">
      <c r="B783" s="273"/>
      <c r="C783" s="273"/>
      <c r="D783" s="273"/>
    </row>
    <row r="784" s="262" customFormat="1" spans="2:4">
      <c r="B784" s="273"/>
      <c r="C784" s="273"/>
      <c r="D784" s="273"/>
    </row>
    <row r="785" s="262" customFormat="1" spans="2:4">
      <c r="B785" s="273"/>
      <c r="C785" s="273"/>
      <c r="D785" s="273"/>
    </row>
    <row r="786" s="262" customFormat="1" spans="2:4">
      <c r="B786" s="273"/>
      <c r="C786" s="273"/>
      <c r="D786" s="273"/>
    </row>
    <row r="787" s="262" customFormat="1" spans="2:4">
      <c r="B787" s="273"/>
      <c r="C787" s="273"/>
      <c r="D787" s="273"/>
    </row>
    <row r="788" s="262" customFormat="1" spans="2:4">
      <c r="B788" s="273"/>
      <c r="C788" s="273"/>
      <c r="D788" s="273"/>
    </row>
    <row r="789" s="262" customFormat="1" spans="2:4">
      <c r="B789" s="273"/>
      <c r="C789" s="273"/>
      <c r="D789" s="273"/>
    </row>
    <row r="790" s="262" customFormat="1" spans="2:4">
      <c r="B790" s="273"/>
      <c r="C790" s="273"/>
      <c r="D790" s="273"/>
    </row>
    <row r="791" s="262" customFormat="1" spans="2:4">
      <c r="B791" s="273"/>
      <c r="C791" s="273"/>
      <c r="D791" s="273"/>
    </row>
    <row r="792" s="262" customFormat="1" spans="2:4">
      <c r="B792" s="273"/>
      <c r="C792" s="273"/>
      <c r="D792" s="273"/>
    </row>
    <row r="793" s="262" customFormat="1" spans="2:4">
      <c r="B793" s="273"/>
      <c r="C793" s="273"/>
      <c r="D793" s="273"/>
    </row>
    <row r="794" s="262" customFormat="1" spans="2:4">
      <c r="B794" s="273"/>
      <c r="C794" s="273"/>
      <c r="D794" s="273"/>
    </row>
    <row r="795" s="262" customFormat="1" spans="2:4">
      <c r="B795" s="273"/>
      <c r="C795" s="273"/>
      <c r="D795" s="273"/>
    </row>
    <row r="796" s="262" customFormat="1" spans="2:4">
      <c r="B796" s="273"/>
      <c r="C796" s="273"/>
      <c r="D796" s="273"/>
    </row>
    <row r="797" s="262" customFormat="1" spans="2:4">
      <c r="B797" s="273"/>
      <c r="C797" s="273"/>
      <c r="D797" s="273"/>
    </row>
    <row r="798" s="262" customFormat="1" spans="2:4">
      <c r="B798" s="273"/>
      <c r="C798" s="273"/>
      <c r="D798" s="273"/>
    </row>
    <row r="799" s="262" customFormat="1" spans="2:4">
      <c r="B799" s="273"/>
      <c r="C799" s="273"/>
      <c r="D799" s="273"/>
    </row>
    <row r="800" s="262" customFormat="1" spans="2:4">
      <c r="B800" s="273"/>
      <c r="C800" s="273"/>
      <c r="D800" s="273"/>
    </row>
    <row r="801" s="262" customFormat="1" spans="2:4">
      <c r="B801" s="273"/>
      <c r="C801" s="273"/>
      <c r="D801" s="273"/>
    </row>
    <row r="802" s="262" customFormat="1" spans="2:4">
      <c r="B802" s="273"/>
      <c r="C802" s="273"/>
      <c r="D802" s="273"/>
    </row>
    <row r="803" s="262" customFormat="1" spans="2:4">
      <c r="B803" s="273"/>
      <c r="C803" s="273"/>
      <c r="D803" s="273"/>
    </row>
    <row r="804" s="262" customFormat="1" spans="2:4">
      <c r="B804" s="273"/>
      <c r="C804" s="273"/>
      <c r="D804" s="273"/>
    </row>
    <row r="805" s="262" customFormat="1" spans="2:4">
      <c r="B805" s="273"/>
      <c r="C805" s="273"/>
      <c r="D805" s="273"/>
    </row>
    <row r="806" s="262" customFormat="1" spans="2:4">
      <c r="B806" s="273"/>
      <c r="C806" s="273"/>
      <c r="D806" s="273"/>
    </row>
    <row r="807" s="262" customFormat="1" spans="2:4">
      <c r="B807" s="273"/>
      <c r="C807" s="273"/>
      <c r="D807" s="273"/>
    </row>
    <row r="808" s="262" customFormat="1" spans="2:4">
      <c r="B808" s="273"/>
      <c r="C808" s="273"/>
      <c r="D808" s="273"/>
    </row>
    <row r="809" s="262" customFormat="1" spans="2:4">
      <c r="B809" s="273"/>
      <c r="C809" s="273"/>
      <c r="D809" s="273"/>
    </row>
    <row r="810" s="262" customFormat="1" spans="2:4">
      <c r="B810" s="273"/>
      <c r="C810" s="273"/>
      <c r="D810" s="273"/>
    </row>
    <row r="811" s="262" customFormat="1" spans="2:4">
      <c r="B811" s="273"/>
      <c r="C811" s="273"/>
      <c r="D811" s="273"/>
    </row>
    <row r="812" s="262" customFormat="1" spans="2:4">
      <c r="B812" s="273"/>
      <c r="C812" s="273"/>
      <c r="D812" s="273"/>
    </row>
    <row r="813" s="262" customFormat="1" spans="2:4">
      <c r="B813" s="273"/>
      <c r="C813" s="273"/>
      <c r="D813" s="273"/>
    </row>
    <row r="814" s="262" customFormat="1" spans="2:4">
      <c r="B814" s="273"/>
      <c r="C814" s="273"/>
      <c r="D814" s="273"/>
    </row>
    <row r="815" s="262" customFormat="1" spans="2:4">
      <c r="B815" s="273"/>
      <c r="C815" s="273"/>
      <c r="D815" s="273"/>
    </row>
    <row r="816" s="262" customFormat="1" spans="2:4">
      <c r="B816" s="273"/>
      <c r="C816" s="273"/>
      <c r="D816" s="273"/>
    </row>
    <row r="817" s="262" customFormat="1" spans="2:4">
      <c r="B817" s="273"/>
      <c r="C817" s="273"/>
      <c r="D817" s="273"/>
    </row>
    <row r="818" s="262" customFormat="1" spans="2:4">
      <c r="B818" s="273"/>
      <c r="C818" s="273"/>
      <c r="D818" s="273"/>
    </row>
    <row r="819" s="262" customFormat="1" spans="2:4">
      <c r="B819" s="273"/>
      <c r="C819" s="273"/>
      <c r="D819" s="273"/>
    </row>
    <row r="820" s="262" customFormat="1" spans="2:4">
      <c r="B820" s="273"/>
      <c r="C820" s="273"/>
      <c r="D820" s="273"/>
    </row>
    <row r="821" s="262" customFormat="1" spans="2:4">
      <c r="B821" s="273"/>
      <c r="C821" s="273"/>
      <c r="D821" s="273"/>
    </row>
    <row r="822" s="262" customFormat="1" spans="2:4">
      <c r="B822" s="273"/>
      <c r="C822" s="273"/>
      <c r="D822" s="273"/>
    </row>
    <row r="823" s="262" customFormat="1" spans="2:4">
      <c r="B823" s="273"/>
      <c r="C823" s="273"/>
      <c r="D823" s="273"/>
    </row>
    <row r="824" s="262" customFormat="1" spans="2:4">
      <c r="B824" s="273"/>
      <c r="C824" s="273"/>
      <c r="D824" s="273"/>
    </row>
    <row r="825" s="262" customFormat="1" spans="2:4">
      <c r="B825" s="273"/>
      <c r="C825" s="273"/>
      <c r="D825" s="273"/>
    </row>
    <row r="826" s="262" customFormat="1" spans="2:4">
      <c r="B826" s="273"/>
      <c r="C826" s="273"/>
      <c r="D826" s="273"/>
    </row>
    <row r="827" s="262" customFormat="1" spans="2:4">
      <c r="B827" s="273"/>
      <c r="C827" s="273"/>
      <c r="D827" s="273"/>
    </row>
    <row r="828" s="262" customFormat="1" spans="2:4">
      <c r="B828" s="273"/>
      <c r="C828" s="273"/>
      <c r="D828" s="273"/>
    </row>
    <row r="829" s="262" customFormat="1" spans="2:4">
      <c r="B829" s="273"/>
      <c r="C829" s="273"/>
      <c r="D829" s="273"/>
    </row>
    <row r="830" s="262" customFormat="1" spans="2:4">
      <c r="B830" s="273"/>
      <c r="C830" s="273"/>
      <c r="D830" s="273"/>
    </row>
    <row r="831" s="262" customFormat="1" spans="2:4">
      <c r="B831" s="273"/>
      <c r="C831" s="273"/>
      <c r="D831" s="273"/>
    </row>
    <row r="832" s="262" customFormat="1" spans="2:4">
      <c r="B832" s="273"/>
      <c r="C832" s="273"/>
      <c r="D832" s="273"/>
    </row>
    <row r="833" s="262" customFormat="1" spans="2:4">
      <c r="B833" s="273"/>
      <c r="C833" s="273"/>
      <c r="D833" s="273"/>
    </row>
    <row r="834" s="262" customFormat="1" spans="2:4">
      <c r="B834" s="273"/>
      <c r="C834" s="273"/>
      <c r="D834" s="273"/>
    </row>
    <row r="835" s="262" customFormat="1" spans="2:4">
      <c r="B835" s="273"/>
      <c r="C835" s="273"/>
      <c r="D835" s="273"/>
    </row>
    <row r="836" s="262" customFormat="1" spans="2:4">
      <c r="B836" s="273"/>
      <c r="C836" s="273"/>
      <c r="D836" s="273"/>
    </row>
    <row r="837" s="262" customFormat="1" spans="2:4">
      <c r="B837" s="273"/>
      <c r="C837" s="273"/>
      <c r="D837" s="273"/>
    </row>
    <row r="838" s="262" customFormat="1" spans="2:4">
      <c r="B838" s="273"/>
      <c r="C838" s="273"/>
      <c r="D838" s="273"/>
    </row>
    <row r="839" s="262" customFormat="1" spans="2:4">
      <c r="B839" s="273"/>
      <c r="C839" s="273"/>
      <c r="D839" s="273"/>
    </row>
    <row r="840" s="262" customFormat="1" spans="2:4">
      <c r="B840" s="273"/>
      <c r="C840" s="273"/>
      <c r="D840" s="273"/>
    </row>
    <row r="841" s="262" customFormat="1" spans="2:4">
      <c r="B841" s="273"/>
      <c r="C841" s="273"/>
      <c r="D841" s="273"/>
    </row>
    <row r="842" s="262" customFormat="1" spans="2:4">
      <c r="B842" s="273"/>
      <c r="C842" s="273"/>
      <c r="D842" s="273"/>
    </row>
    <row r="843" s="262" customFormat="1" spans="2:4">
      <c r="B843" s="273"/>
      <c r="C843" s="273"/>
      <c r="D843" s="273"/>
    </row>
    <row r="844" s="262" customFormat="1" spans="2:4">
      <c r="B844" s="273"/>
      <c r="C844" s="273"/>
      <c r="D844" s="273"/>
    </row>
    <row r="845" s="262" customFormat="1" spans="2:4">
      <c r="B845" s="273"/>
      <c r="C845" s="273"/>
      <c r="D845" s="273"/>
    </row>
    <row r="846" s="262" customFormat="1" spans="2:4">
      <c r="B846" s="273"/>
      <c r="C846" s="273"/>
      <c r="D846" s="273"/>
    </row>
    <row r="847" s="262" customFormat="1" spans="2:4">
      <c r="B847" s="273"/>
      <c r="C847" s="273"/>
      <c r="D847" s="273"/>
    </row>
    <row r="848" s="262" customFormat="1" spans="2:4">
      <c r="B848" s="273"/>
      <c r="C848" s="273"/>
      <c r="D848" s="273"/>
    </row>
    <row r="849" s="262" customFormat="1" spans="2:4">
      <c r="B849" s="273"/>
      <c r="C849" s="273"/>
      <c r="D849" s="273"/>
    </row>
    <row r="850" s="262" customFormat="1" spans="2:4">
      <c r="B850" s="273"/>
      <c r="C850" s="273"/>
      <c r="D850" s="273"/>
    </row>
    <row r="851" s="262" customFormat="1" spans="2:4">
      <c r="B851" s="273"/>
      <c r="C851" s="273"/>
      <c r="D851" s="273"/>
    </row>
    <row r="852" s="262" customFormat="1" spans="2:4">
      <c r="B852" s="273"/>
      <c r="C852" s="273"/>
      <c r="D852" s="273"/>
    </row>
    <row r="853" s="262" customFormat="1" spans="2:4">
      <c r="B853" s="273"/>
      <c r="C853" s="273"/>
      <c r="D853" s="273"/>
    </row>
    <row r="854" s="262" customFormat="1" spans="2:4">
      <c r="B854" s="273"/>
      <c r="C854" s="273"/>
      <c r="D854" s="273"/>
    </row>
    <row r="855" s="262" customFormat="1" spans="2:4">
      <c r="B855" s="273"/>
      <c r="C855" s="273"/>
      <c r="D855" s="273"/>
    </row>
    <row r="856" s="262" customFormat="1" spans="2:4">
      <c r="B856" s="273"/>
      <c r="C856" s="273"/>
      <c r="D856" s="273"/>
    </row>
    <row r="857" s="262" customFormat="1" spans="2:4">
      <c r="B857" s="273"/>
      <c r="C857" s="273"/>
      <c r="D857" s="273"/>
    </row>
    <row r="858" s="262" customFormat="1" spans="2:4">
      <c r="B858" s="273"/>
      <c r="C858" s="273"/>
      <c r="D858" s="273"/>
    </row>
    <row r="859" s="262" customFormat="1" spans="2:4">
      <c r="B859" s="273"/>
      <c r="C859" s="273"/>
      <c r="D859" s="273"/>
    </row>
    <row r="860" s="262" customFormat="1" spans="2:4">
      <c r="B860" s="273"/>
      <c r="C860" s="273"/>
      <c r="D860" s="273"/>
    </row>
    <row r="861" s="262" customFormat="1" spans="2:4">
      <c r="B861" s="273"/>
      <c r="C861" s="273"/>
      <c r="D861" s="273"/>
    </row>
    <row r="862" s="262" customFormat="1" spans="2:4">
      <c r="B862" s="273"/>
      <c r="C862" s="273"/>
      <c r="D862" s="273"/>
    </row>
    <row r="863" s="262" customFormat="1" spans="2:4">
      <c r="B863" s="273"/>
      <c r="C863" s="273"/>
      <c r="D863" s="273"/>
    </row>
    <row r="864" s="262" customFormat="1" spans="2:4">
      <c r="B864" s="273"/>
      <c r="C864" s="273"/>
      <c r="D864" s="273"/>
    </row>
    <row r="865" s="262" customFormat="1" spans="2:4">
      <c r="B865" s="273"/>
      <c r="C865" s="273"/>
      <c r="D865" s="273"/>
    </row>
    <row r="866" s="262" customFormat="1" spans="2:4">
      <c r="B866" s="273"/>
      <c r="C866" s="273"/>
      <c r="D866" s="273"/>
    </row>
    <row r="867" s="262" customFormat="1" spans="2:4">
      <c r="B867" s="273"/>
      <c r="C867" s="273"/>
      <c r="D867" s="273"/>
    </row>
    <row r="868" s="262" customFormat="1" spans="2:4">
      <c r="B868" s="273"/>
      <c r="C868" s="273"/>
      <c r="D868" s="273"/>
    </row>
    <row r="869" s="262" customFormat="1" spans="2:4">
      <c r="B869" s="273"/>
      <c r="C869" s="273"/>
      <c r="D869" s="273"/>
    </row>
    <row r="870" s="262" customFormat="1" spans="2:4">
      <c r="B870" s="273"/>
      <c r="C870" s="273"/>
      <c r="D870" s="273"/>
    </row>
    <row r="871" s="262" customFormat="1" spans="2:4">
      <c r="B871" s="273"/>
      <c r="C871" s="273"/>
      <c r="D871" s="273"/>
    </row>
    <row r="872" s="262" customFormat="1" spans="2:4">
      <c r="B872" s="273"/>
      <c r="C872" s="273"/>
      <c r="D872" s="273"/>
    </row>
    <row r="873" s="262" customFormat="1" spans="2:4">
      <c r="B873" s="273"/>
      <c r="C873" s="273"/>
      <c r="D873" s="273"/>
    </row>
    <row r="874" s="262" customFormat="1" spans="2:4">
      <c r="B874" s="273"/>
      <c r="C874" s="273"/>
      <c r="D874" s="273"/>
    </row>
    <row r="875" s="262" customFormat="1" spans="2:4">
      <c r="B875" s="273"/>
      <c r="C875" s="273"/>
      <c r="D875" s="273"/>
    </row>
    <row r="876" s="262" customFormat="1" spans="2:4">
      <c r="B876" s="273"/>
      <c r="C876" s="273"/>
      <c r="D876" s="273"/>
    </row>
    <row r="877" s="262" customFormat="1" spans="2:4">
      <c r="B877" s="273"/>
      <c r="C877" s="273"/>
      <c r="D877" s="273"/>
    </row>
    <row r="878" s="262" customFormat="1" spans="2:4">
      <c r="B878" s="273"/>
      <c r="C878" s="273"/>
      <c r="D878" s="273"/>
    </row>
    <row r="879" s="262" customFormat="1" spans="2:4">
      <c r="B879" s="273"/>
      <c r="C879" s="273"/>
      <c r="D879" s="273"/>
    </row>
    <row r="880" s="262" customFormat="1" spans="2:4">
      <c r="B880" s="273"/>
      <c r="C880" s="273"/>
      <c r="D880" s="273"/>
    </row>
    <row r="881" s="262" customFormat="1" spans="2:4">
      <c r="B881" s="273"/>
      <c r="C881" s="273"/>
      <c r="D881" s="273"/>
    </row>
    <row r="882" s="262" customFormat="1" spans="2:4">
      <c r="B882" s="273"/>
      <c r="C882" s="273"/>
      <c r="D882" s="273"/>
    </row>
    <row r="883" s="262" customFormat="1" spans="2:4">
      <c r="B883" s="273"/>
      <c r="C883" s="273"/>
      <c r="D883" s="273"/>
    </row>
    <row r="884" s="262" customFormat="1" spans="2:4">
      <c r="B884" s="273"/>
      <c r="C884" s="273"/>
      <c r="D884" s="273"/>
    </row>
    <row r="885" s="262" customFormat="1" spans="2:4">
      <c r="B885" s="273"/>
      <c r="C885" s="273"/>
      <c r="D885" s="273"/>
    </row>
    <row r="886" s="262" customFormat="1" spans="2:4">
      <c r="B886" s="273"/>
      <c r="C886" s="273"/>
      <c r="D886" s="273"/>
    </row>
    <row r="887" s="262" customFormat="1" spans="2:4">
      <c r="B887" s="273"/>
      <c r="C887" s="273"/>
      <c r="D887" s="273"/>
    </row>
    <row r="888" s="262" customFormat="1" spans="2:4">
      <c r="B888" s="273"/>
      <c r="C888" s="273"/>
      <c r="D888" s="273"/>
    </row>
    <row r="889" s="262" customFormat="1" spans="2:4">
      <c r="B889" s="273"/>
      <c r="C889" s="273"/>
      <c r="D889" s="273"/>
    </row>
    <row r="890" s="262" customFormat="1" spans="2:4">
      <c r="B890" s="273"/>
      <c r="C890" s="273"/>
      <c r="D890" s="273"/>
    </row>
    <row r="891" s="262" customFormat="1" spans="2:4">
      <c r="B891" s="273"/>
      <c r="C891" s="273"/>
      <c r="D891" s="273"/>
    </row>
    <row r="892" s="262" customFormat="1" spans="2:4">
      <c r="B892" s="273"/>
      <c r="C892" s="273"/>
      <c r="D892" s="273"/>
    </row>
    <row r="893" s="262" customFormat="1" spans="2:4">
      <c r="B893" s="273"/>
      <c r="C893" s="273"/>
      <c r="D893" s="273"/>
    </row>
    <row r="894" s="262" customFormat="1" spans="2:4">
      <c r="B894" s="273"/>
      <c r="C894" s="273"/>
      <c r="D894" s="273"/>
    </row>
    <row r="895" s="262" customFormat="1" spans="2:4">
      <c r="B895" s="273"/>
      <c r="C895" s="273"/>
      <c r="D895" s="273"/>
    </row>
    <row r="896" s="262" customFormat="1" spans="2:4">
      <c r="B896" s="273"/>
      <c r="C896" s="273"/>
      <c r="D896" s="273"/>
    </row>
    <row r="897" s="262" customFormat="1" spans="2:4">
      <c r="B897" s="273"/>
      <c r="C897" s="273"/>
      <c r="D897" s="273"/>
    </row>
    <row r="898" s="262" customFormat="1" spans="2:4">
      <c r="B898" s="273"/>
      <c r="C898" s="273"/>
      <c r="D898" s="273"/>
    </row>
    <row r="899" s="262" customFormat="1" spans="2:4">
      <c r="B899" s="273"/>
      <c r="C899" s="273"/>
      <c r="D899" s="273"/>
    </row>
    <row r="900" s="262" customFormat="1" spans="2:4">
      <c r="B900" s="273"/>
      <c r="C900" s="273"/>
      <c r="D900" s="273"/>
    </row>
    <row r="901" s="262" customFormat="1" spans="2:4">
      <c r="B901" s="273"/>
      <c r="C901" s="273"/>
      <c r="D901" s="273"/>
    </row>
    <row r="902" s="262" customFormat="1" spans="2:4">
      <c r="B902" s="273"/>
      <c r="C902" s="273"/>
      <c r="D902" s="273"/>
    </row>
    <row r="903" s="262" customFormat="1" spans="2:4">
      <c r="B903" s="273"/>
      <c r="C903" s="273"/>
      <c r="D903" s="273"/>
    </row>
    <row r="904" s="262" customFormat="1" spans="2:4">
      <c r="B904" s="273"/>
      <c r="C904" s="273"/>
      <c r="D904" s="273"/>
    </row>
    <row r="905" s="262" customFormat="1" spans="2:4">
      <c r="B905" s="273"/>
      <c r="C905" s="273"/>
      <c r="D905" s="273"/>
    </row>
    <row r="906" s="262" customFormat="1" spans="2:4">
      <c r="B906" s="273"/>
      <c r="C906" s="273"/>
      <c r="D906" s="273"/>
    </row>
    <row r="907" s="262" customFormat="1" spans="2:4">
      <c r="B907" s="273"/>
      <c r="C907" s="273"/>
      <c r="D907" s="273"/>
    </row>
    <row r="908" s="262" customFormat="1" spans="2:4">
      <c r="B908" s="273"/>
      <c r="C908" s="273"/>
      <c r="D908" s="273"/>
    </row>
    <row r="909" s="262" customFormat="1" spans="2:4">
      <c r="B909" s="273"/>
      <c r="C909" s="273"/>
      <c r="D909" s="273"/>
    </row>
    <row r="910" s="262" customFormat="1" spans="2:4">
      <c r="B910" s="273"/>
      <c r="C910" s="273"/>
      <c r="D910" s="273"/>
    </row>
    <row r="911" s="262" customFormat="1" spans="2:4">
      <c r="B911" s="273"/>
      <c r="C911" s="273"/>
      <c r="D911" s="273"/>
    </row>
    <row r="912" s="262" customFormat="1" spans="2:4">
      <c r="B912" s="273"/>
      <c r="C912" s="273"/>
      <c r="D912" s="273"/>
    </row>
    <row r="913" s="262" customFormat="1" spans="2:4">
      <c r="B913" s="273"/>
      <c r="C913" s="273"/>
      <c r="D913" s="273"/>
    </row>
    <row r="914" s="262" customFormat="1" spans="2:4">
      <c r="B914" s="273"/>
      <c r="C914" s="273"/>
      <c r="D914" s="273"/>
    </row>
    <row r="915" s="262" customFormat="1" spans="2:4">
      <c r="B915" s="273"/>
      <c r="C915" s="273"/>
      <c r="D915" s="273"/>
    </row>
    <row r="916" s="262" customFormat="1" spans="2:4">
      <c r="B916" s="273"/>
      <c r="C916" s="273"/>
      <c r="D916" s="273"/>
    </row>
    <row r="917" s="262" customFormat="1" spans="2:4">
      <c r="B917" s="273"/>
      <c r="C917" s="273"/>
      <c r="D917" s="273"/>
    </row>
    <row r="918" s="262" customFormat="1" spans="2:4">
      <c r="B918" s="273"/>
      <c r="C918" s="273"/>
      <c r="D918" s="273"/>
    </row>
    <row r="919" s="262" customFormat="1" spans="2:4">
      <c r="B919" s="273"/>
      <c r="C919" s="273"/>
      <c r="D919" s="273"/>
    </row>
    <row r="920" s="262" customFormat="1" spans="2:4">
      <c r="B920" s="273"/>
      <c r="C920" s="273"/>
      <c r="D920" s="273"/>
    </row>
    <row r="921" s="262" customFormat="1" spans="2:4">
      <c r="B921" s="273"/>
      <c r="C921" s="273"/>
      <c r="D921" s="273"/>
    </row>
    <row r="922" s="262" customFormat="1" spans="2:4">
      <c r="B922" s="273"/>
      <c r="C922" s="273"/>
      <c r="D922" s="273"/>
    </row>
    <row r="923" s="262" customFormat="1" spans="2:4">
      <c r="B923" s="273"/>
      <c r="C923" s="273"/>
      <c r="D923" s="273"/>
    </row>
    <row r="924" s="262" customFormat="1" spans="2:4">
      <c r="B924" s="273"/>
      <c r="C924" s="273"/>
      <c r="D924" s="273"/>
    </row>
    <row r="925" s="262" customFormat="1" spans="2:4">
      <c r="B925" s="273"/>
      <c r="C925" s="273"/>
      <c r="D925" s="273"/>
    </row>
    <row r="926" s="262" customFormat="1" spans="2:4">
      <c r="B926" s="273"/>
      <c r="C926" s="273"/>
      <c r="D926" s="273"/>
    </row>
    <row r="927" s="262" customFormat="1" spans="2:4">
      <c r="B927" s="273"/>
      <c r="C927" s="273"/>
      <c r="D927" s="273"/>
    </row>
    <row r="928" s="262" customFormat="1" spans="2:4">
      <c r="B928" s="273"/>
      <c r="C928" s="273"/>
      <c r="D928" s="273"/>
    </row>
    <row r="929" s="262" customFormat="1" spans="2:4">
      <c r="B929" s="273"/>
      <c r="C929" s="273"/>
      <c r="D929" s="273"/>
    </row>
    <row r="930" s="262" customFormat="1" spans="2:4">
      <c r="B930" s="273"/>
      <c r="C930" s="273"/>
      <c r="D930" s="273"/>
    </row>
    <row r="931" s="262" customFormat="1" spans="2:4">
      <c r="B931" s="273"/>
      <c r="C931" s="273"/>
      <c r="D931" s="273"/>
    </row>
    <row r="932" s="262" customFormat="1" spans="2:4">
      <c r="B932" s="273"/>
      <c r="C932" s="273"/>
      <c r="D932" s="273"/>
    </row>
    <row r="933" s="262" customFormat="1" spans="2:4">
      <c r="B933" s="273"/>
      <c r="C933" s="273"/>
      <c r="D933" s="273"/>
    </row>
    <row r="934" s="262" customFormat="1" spans="2:4">
      <c r="B934" s="273"/>
      <c r="C934" s="273"/>
      <c r="D934" s="273"/>
    </row>
    <row r="935" s="262" customFormat="1" spans="2:4">
      <c r="B935" s="273"/>
      <c r="C935" s="273"/>
      <c r="D935" s="273"/>
    </row>
    <row r="936" s="262" customFormat="1" spans="2:4">
      <c r="B936" s="273"/>
      <c r="C936" s="273"/>
      <c r="D936" s="273"/>
    </row>
    <row r="937" s="262" customFormat="1" spans="2:4">
      <c r="B937" s="273"/>
      <c r="C937" s="273"/>
      <c r="D937" s="273"/>
    </row>
    <row r="938" s="262" customFormat="1" spans="2:4">
      <c r="B938" s="273"/>
      <c r="C938" s="273"/>
      <c r="D938" s="273"/>
    </row>
    <row r="939" s="262" customFormat="1" spans="2:4">
      <c r="B939" s="273"/>
      <c r="C939" s="273"/>
      <c r="D939" s="273"/>
    </row>
    <row r="940" s="262" customFormat="1" spans="2:4">
      <c r="B940" s="273"/>
      <c r="C940" s="273"/>
      <c r="D940" s="273"/>
    </row>
    <row r="941" s="262" customFormat="1" spans="2:4">
      <c r="B941" s="273"/>
      <c r="C941" s="273"/>
      <c r="D941" s="273"/>
    </row>
    <row r="942" s="262" customFormat="1" spans="2:4">
      <c r="B942" s="273"/>
      <c r="C942" s="273"/>
      <c r="D942" s="273"/>
    </row>
    <row r="943" s="262" customFormat="1" spans="2:4">
      <c r="B943" s="273"/>
      <c r="C943" s="273"/>
      <c r="D943" s="273"/>
    </row>
    <row r="944" s="262" customFormat="1" spans="2:4">
      <c r="B944" s="273"/>
      <c r="C944" s="273"/>
      <c r="D944" s="273"/>
    </row>
    <row r="945" s="262" customFormat="1" spans="2:4">
      <c r="B945" s="273"/>
      <c r="C945" s="273"/>
      <c r="D945" s="273"/>
    </row>
    <row r="946" s="262" customFormat="1" spans="2:4">
      <c r="B946" s="273"/>
      <c r="C946" s="273"/>
      <c r="D946" s="273"/>
    </row>
    <row r="947" s="262" customFormat="1" spans="2:4">
      <c r="B947" s="273"/>
      <c r="C947" s="273"/>
      <c r="D947" s="273"/>
    </row>
    <row r="948" s="262" customFormat="1" spans="2:4">
      <c r="B948" s="273"/>
      <c r="C948" s="273"/>
      <c r="D948" s="273"/>
    </row>
    <row r="949" s="262" customFormat="1" spans="2:4">
      <c r="B949" s="273"/>
      <c r="C949" s="273"/>
      <c r="D949" s="273"/>
    </row>
    <row r="950" s="262" customFormat="1" spans="2:4">
      <c r="B950" s="273"/>
      <c r="C950" s="273"/>
      <c r="D950" s="273"/>
    </row>
    <row r="951" s="262" customFormat="1" spans="2:4">
      <c r="B951" s="273"/>
      <c r="C951" s="273"/>
      <c r="D951" s="273"/>
    </row>
    <row r="952" s="262" customFormat="1" spans="2:4">
      <c r="B952" s="273"/>
      <c r="C952" s="273"/>
      <c r="D952" s="273"/>
    </row>
    <row r="953" s="262" customFormat="1" spans="2:4">
      <c r="B953" s="273"/>
      <c r="C953" s="273"/>
      <c r="D953" s="273"/>
    </row>
    <row r="954" s="262" customFormat="1" spans="2:4">
      <c r="B954" s="273"/>
      <c r="C954" s="273"/>
      <c r="D954" s="273"/>
    </row>
    <row r="955" s="262" customFormat="1" spans="2:4">
      <c r="B955" s="273"/>
      <c r="C955" s="273"/>
      <c r="D955" s="273"/>
    </row>
    <row r="956" s="262" customFormat="1" spans="2:4">
      <c r="B956" s="273"/>
      <c r="C956" s="273"/>
      <c r="D956" s="273"/>
    </row>
    <row r="957" s="262" customFormat="1" spans="2:4">
      <c r="B957" s="273"/>
      <c r="C957" s="273"/>
      <c r="D957" s="273"/>
    </row>
    <row r="958" s="262" customFormat="1" spans="2:4">
      <c r="B958" s="273"/>
      <c r="C958" s="273"/>
      <c r="D958" s="273"/>
    </row>
    <row r="959" s="262" customFormat="1" spans="2:4">
      <c r="B959" s="273"/>
      <c r="C959" s="273"/>
      <c r="D959" s="273"/>
    </row>
    <row r="960" s="262" customFormat="1" spans="2:4">
      <c r="B960" s="273"/>
      <c r="C960" s="273"/>
      <c r="D960" s="273"/>
    </row>
    <row r="961" s="262" customFormat="1" spans="2:4">
      <c r="B961" s="273"/>
      <c r="C961" s="273"/>
      <c r="D961" s="273"/>
    </row>
    <row r="962" s="262" customFormat="1" spans="2:4">
      <c r="B962" s="273"/>
      <c r="C962" s="273"/>
      <c r="D962" s="273"/>
    </row>
    <row r="963" s="262" customFormat="1" spans="2:4">
      <c r="B963" s="273"/>
      <c r="C963" s="273"/>
      <c r="D963" s="273"/>
    </row>
    <row r="964" s="262" customFormat="1" spans="2:4">
      <c r="B964" s="273"/>
      <c r="C964" s="273"/>
      <c r="D964" s="273"/>
    </row>
    <row r="965" s="262" customFormat="1" spans="2:4">
      <c r="B965" s="273"/>
      <c r="C965" s="273"/>
      <c r="D965" s="273"/>
    </row>
    <row r="966" s="262" customFormat="1" spans="2:4">
      <c r="B966" s="273"/>
      <c r="C966" s="273"/>
      <c r="D966" s="273"/>
    </row>
    <row r="967" s="262" customFormat="1" spans="2:4">
      <c r="B967" s="273"/>
      <c r="C967" s="273"/>
      <c r="D967" s="273"/>
    </row>
    <row r="968" s="262" customFormat="1" spans="2:4">
      <c r="B968" s="273"/>
      <c r="C968" s="273"/>
      <c r="D968" s="273"/>
    </row>
    <row r="969" s="262" customFormat="1" spans="2:4">
      <c r="B969" s="273"/>
      <c r="C969" s="273"/>
      <c r="D969" s="273"/>
    </row>
    <row r="970" s="262" customFormat="1" spans="2:4">
      <c r="B970" s="273"/>
      <c r="C970" s="273"/>
      <c r="D970" s="273"/>
    </row>
    <row r="971" s="262" customFormat="1" spans="2:4">
      <c r="B971" s="273"/>
      <c r="C971" s="273"/>
      <c r="D971" s="273"/>
    </row>
    <row r="972" s="262" customFormat="1" spans="2:4">
      <c r="B972" s="273"/>
      <c r="C972" s="273"/>
      <c r="D972" s="273"/>
    </row>
    <row r="973" s="262" customFormat="1" spans="2:4">
      <c r="B973" s="273"/>
      <c r="C973" s="273"/>
      <c r="D973" s="273"/>
    </row>
    <row r="974" s="262" customFormat="1" spans="2:4">
      <c r="B974" s="273"/>
      <c r="C974" s="273"/>
      <c r="D974" s="273"/>
    </row>
    <row r="975" s="262" customFormat="1" spans="2:4">
      <c r="B975" s="273"/>
      <c r="C975" s="273"/>
      <c r="D975" s="273"/>
    </row>
    <row r="976" s="262" customFormat="1" spans="2:4">
      <c r="B976" s="273"/>
      <c r="C976" s="273"/>
      <c r="D976" s="273"/>
    </row>
    <row r="977" s="262" customFormat="1" spans="2:4">
      <c r="B977" s="273"/>
      <c r="C977" s="273"/>
      <c r="D977" s="273"/>
    </row>
    <row r="978" s="262" customFormat="1" spans="2:4">
      <c r="B978" s="273"/>
      <c r="C978" s="273"/>
      <c r="D978" s="273"/>
    </row>
    <row r="979" s="262" customFormat="1" spans="2:4">
      <c r="B979" s="273"/>
      <c r="C979" s="273"/>
      <c r="D979" s="273"/>
    </row>
    <row r="980" s="262" customFormat="1" spans="2:4">
      <c r="B980" s="273"/>
      <c r="C980" s="273"/>
      <c r="D980" s="273"/>
    </row>
    <row r="981" s="262" customFormat="1" spans="2:4">
      <c r="B981" s="273"/>
      <c r="C981" s="273"/>
      <c r="D981" s="273"/>
    </row>
    <row r="982" s="262" customFormat="1" spans="2:4">
      <c r="B982" s="273"/>
      <c r="C982" s="273"/>
      <c r="D982" s="273"/>
    </row>
    <row r="983" s="262" customFormat="1" spans="2:4">
      <c r="B983" s="273"/>
      <c r="C983" s="273"/>
      <c r="D983" s="273"/>
    </row>
    <row r="984" s="262" customFormat="1" spans="2:4">
      <c r="B984" s="273"/>
      <c r="C984" s="273"/>
      <c r="D984" s="273"/>
    </row>
    <row r="985" s="262" customFormat="1" spans="2:4">
      <c r="B985" s="273"/>
      <c r="C985" s="273"/>
      <c r="D985" s="273"/>
    </row>
    <row r="986" s="262" customFormat="1" spans="2:4">
      <c r="B986" s="273"/>
      <c r="C986" s="273"/>
      <c r="D986" s="273"/>
    </row>
    <row r="987" s="262" customFormat="1" spans="2:4">
      <c r="B987" s="273"/>
      <c r="C987" s="273"/>
      <c r="D987" s="273"/>
    </row>
    <row r="988" s="262" customFormat="1" spans="2:4">
      <c r="B988" s="273"/>
      <c r="C988" s="273"/>
      <c r="D988" s="273"/>
    </row>
    <row r="989" s="262" customFormat="1" spans="2:4">
      <c r="B989" s="273"/>
      <c r="C989" s="273"/>
      <c r="D989" s="273"/>
    </row>
    <row r="990" s="262" customFormat="1" spans="2:4">
      <c r="B990" s="273"/>
      <c r="C990" s="273"/>
      <c r="D990" s="273"/>
    </row>
    <row r="991" s="262" customFormat="1" spans="2:4">
      <c r="B991" s="273"/>
      <c r="C991" s="273"/>
      <c r="D991" s="273"/>
    </row>
    <row r="992" s="262" customFormat="1" spans="2:4">
      <c r="B992" s="273"/>
      <c r="C992" s="273"/>
      <c r="D992" s="273"/>
    </row>
    <row r="993" s="262" customFormat="1" spans="2:4">
      <c r="B993" s="273"/>
      <c r="C993" s="273"/>
      <c r="D993" s="273"/>
    </row>
    <row r="994" s="262" customFormat="1" spans="2:4">
      <c r="B994" s="273"/>
      <c r="C994" s="273"/>
      <c r="D994" s="273"/>
    </row>
    <row r="995" s="262" customFormat="1" spans="2:4">
      <c r="B995" s="273"/>
      <c r="C995" s="273"/>
      <c r="D995" s="273"/>
    </row>
    <row r="996" s="262" customFormat="1" spans="2:4">
      <c r="B996" s="273"/>
      <c r="C996" s="273"/>
      <c r="D996" s="273"/>
    </row>
    <row r="997" s="262" customFormat="1" spans="2:4">
      <c r="B997" s="273"/>
      <c r="C997" s="273"/>
      <c r="D997" s="273"/>
    </row>
    <row r="998" s="262" customFormat="1" spans="2:4">
      <c r="B998" s="273"/>
      <c r="C998" s="273"/>
      <c r="D998" s="273"/>
    </row>
    <row r="999" s="262" customFormat="1" spans="2:4">
      <c r="B999" s="273"/>
      <c r="C999" s="273"/>
      <c r="D999" s="273"/>
    </row>
    <row r="1000" s="262" customFormat="1" spans="2:4">
      <c r="B1000" s="273"/>
      <c r="C1000" s="273"/>
      <c r="D1000" s="273"/>
    </row>
    <row r="1001" s="262" customFormat="1" spans="2:4">
      <c r="B1001" s="273"/>
      <c r="C1001" s="273"/>
      <c r="D1001" s="273"/>
    </row>
    <row r="1002" s="262" customFormat="1" spans="2:4">
      <c r="B1002" s="273"/>
      <c r="C1002" s="273"/>
      <c r="D1002" s="273"/>
    </row>
    <row r="1003" s="262" customFormat="1" spans="2:4">
      <c r="B1003" s="273"/>
      <c r="C1003" s="273"/>
      <c r="D1003" s="273"/>
    </row>
    <row r="1004" s="262" customFormat="1" spans="2:4">
      <c r="B1004" s="273"/>
      <c r="C1004" s="273"/>
      <c r="D1004" s="273"/>
    </row>
    <row r="1005" s="262" customFormat="1" spans="2:4">
      <c r="B1005" s="273"/>
      <c r="C1005" s="273"/>
      <c r="D1005" s="273"/>
    </row>
    <row r="1006" s="262" customFormat="1" spans="2:4">
      <c r="B1006" s="273"/>
      <c r="C1006" s="273"/>
      <c r="D1006" s="273"/>
    </row>
  </sheetData>
  <mergeCells count="5">
    <mergeCell ref="A2:D2"/>
    <mergeCell ref="A4:A5"/>
    <mergeCell ref="B4:B5"/>
    <mergeCell ref="C4:C5"/>
    <mergeCell ref="D4:D5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G1250"/>
  <sheetViews>
    <sheetView zoomScale="90" zoomScaleNormal="90" zoomScaleSheetLayoutView="60" topLeftCell="A1194" workbookViewId="0">
      <selection activeCell="L5" sqref="L5"/>
    </sheetView>
  </sheetViews>
  <sheetFormatPr defaultColWidth="9" defaultRowHeight="14.5" outlineLevelCol="6"/>
  <cols>
    <col min="1" max="1" width="9" style="218"/>
    <col min="2" max="2" width="33.1239669421488" style="86" customWidth="1"/>
    <col min="3" max="7" width="10.504132231405" style="86" customWidth="1"/>
    <col min="8" max="16384" width="9" style="86"/>
  </cols>
  <sheetData>
    <row r="1" s="214" customFormat="1" ht="15.7" spans="1:7">
      <c r="A1" s="219" t="s">
        <v>23</v>
      </c>
      <c r="B1" s="86"/>
      <c r="C1" s="86"/>
      <c r="D1" s="86"/>
      <c r="E1" s="86"/>
      <c r="F1" s="220" t="s">
        <v>91</v>
      </c>
      <c r="G1" s="220"/>
    </row>
    <row r="2" s="215" customFormat="1" ht="22.35" spans="1:7">
      <c r="A2" s="221" t="s">
        <v>93</v>
      </c>
      <c r="B2" s="221"/>
      <c r="C2" s="221"/>
      <c r="D2" s="221"/>
      <c r="E2" s="221"/>
      <c r="F2" s="221"/>
      <c r="G2" s="221"/>
    </row>
    <row r="3" s="216" customFormat="1" spans="1:7">
      <c r="A3" s="218"/>
      <c r="B3" s="86"/>
      <c r="C3" s="86"/>
      <c r="D3" s="86"/>
      <c r="E3" s="86"/>
      <c r="F3" s="220" t="s">
        <v>2</v>
      </c>
      <c r="G3" s="220"/>
    </row>
    <row r="4" s="216" customFormat="1" ht="22.95" customHeight="1" spans="1:7">
      <c r="A4" s="222" t="s">
        <v>94</v>
      </c>
      <c r="B4" s="223"/>
      <c r="C4" s="224" t="s">
        <v>95</v>
      </c>
      <c r="D4" s="224" t="s">
        <v>96</v>
      </c>
      <c r="E4" s="94" t="s">
        <v>97</v>
      </c>
      <c r="F4" s="94"/>
      <c r="G4" s="94"/>
    </row>
    <row r="5" s="216" customFormat="1" ht="37.95" customHeight="1" spans="1:7">
      <c r="A5" s="225" t="s">
        <v>98</v>
      </c>
      <c r="B5" s="226" t="s">
        <v>99</v>
      </c>
      <c r="C5" s="227"/>
      <c r="D5" s="227"/>
      <c r="E5" s="94" t="s">
        <v>100</v>
      </c>
      <c r="F5" s="228" t="s">
        <v>101</v>
      </c>
      <c r="G5" s="228" t="s">
        <v>102</v>
      </c>
    </row>
    <row r="6" s="216" customFormat="1" spans="1:7">
      <c r="A6" s="229" t="s">
        <v>103</v>
      </c>
      <c r="B6" s="230" t="s">
        <v>104</v>
      </c>
      <c r="C6" s="231">
        <f>SUM(C7,C19,C28,C39,C50,C61,C72,C80,C89,C102,C111,C122,C134,C141,C149,C155,C162,C169,C176,C183,C190,C198,C204,C210,C217,C232)</f>
        <v>29873</v>
      </c>
      <c r="D6" s="231">
        <f>SUM(D7,D19,D28,D39,D50,D61,D72,D80,D89,D102,D111,D122,D134,D141,D149,D155,D162,D169,D176,D183,D190,D198,D204,D210,D217,D232)</f>
        <v>47270</v>
      </c>
      <c r="E6" s="231">
        <f>SUM(E7,E19,E28,E39,E50,E61,E72,E80,E89,E102,E111,E122,E134,E141,E149,E155,E162,E169,E176,E183,E190,E198,E204,E210,E217,E232)</f>
        <v>50000</v>
      </c>
      <c r="F6" s="231">
        <f t="shared" ref="F6:F69" si="0">IF(C6=0,"",ROUND(E6/C6*100,1))</f>
        <v>167</v>
      </c>
      <c r="G6" s="231">
        <f t="shared" ref="G6:G69" si="1">IF(D6=0,"",ROUND(E6/D6*100,1))</f>
        <v>106</v>
      </c>
    </row>
    <row r="7" s="216" customFormat="1" spans="1:7">
      <c r="A7" s="232" t="s">
        <v>105</v>
      </c>
      <c r="B7" s="233" t="s">
        <v>106</v>
      </c>
      <c r="C7" s="234">
        <f>SUM(C8:C18)</f>
        <v>645</v>
      </c>
      <c r="D7" s="234">
        <f>SUM(D8:D18)</f>
        <v>682</v>
      </c>
      <c r="E7" s="234">
        <f>SUM(E8:E18)</f>
        <v>946</v>
      </c>
      <c r="F7" s="231">
        <f t="shared" si="0"/>
        <v>147</v>
      </c>
      <c r="G7" s="231">
        <f t="shared" si="1"/>
        <v>139</v>
      </c>
    </row>
    <row r="8" s="216" customFormat="1" spans="1:7">
      <c r="A8" s="235" t="s">
        <v>107</v>
      </c>
      <c r="B8" s="236" t="s">
        <v>108</v>
      </c>
      <c r="C8" s="237">
        <v>480</v>
      </c>
      <c r="D8" s="237">
        <v>585</v>
      </c>
      <c r="E8" s="237">
        <v>906</v>
      </c>
      <c r="F8" s="231">
        <f t="shared" si="0"/>
        <v>189</v>
      </c>
      <c r="G8" s="231">
        <f t="shared" si="1"/>
        <v>155</v>
      </c>
    </row>
    <row r="9" s="216" customFormat="1" spans="1:7">
      <c r="A9" s="235" t="s">
        <v>109</v>
      </c>
      <c r="B9" s="236" t="s">
        <v>110</v>
      </c>
      <c r="C9" s="237"/>
      <c r="D9" s="237"/>
      <c r="E9" s="237"/>
      <c r="F9" s="231" t="str">
        <f t="shared" si="0"/>
        <v/>
      </c>
      <c r="G9" s="231" t="str">
        <f t="shared" si="1"/>
        <v/>
      </c>
    </row>
    <row r="10" s="216" customFormat="1" spans="1:7">
      <c r="A10" s="235" t="s">
        <v>111</v>
      </c>
      <c r="B10" s="238" t="s">
        <v>112</v>
      </c>
      <c r="C10" s="237"/>
      <c r="D10" s="237"/>
      <c r="E10" s="237"/>
      <c r="F10" s="231" t="str">
        <f t="shared" si="0"/>
        <v/>
      </c>
      <c r="G10" s="231" t="str">
        <f t="shared" si="1"/>
        <v/>
      </c>
    </row>
    <row r="11" s="216" customFormat="1" spans="1:7">
      <c r="A11" s="235" t="s">
        <v>113</v>
      </c>
      <c r="B11" s="238" t="s">
        <v>114</v>
      </c>
      <c r="C11" s="237">
        <v>40</v>
      </c>
      <c r="D11" s="237">
        <v>34</v>
      </c>
      <c r="E11" s="237">
        <v>40</v>
      </c>
      <c r="F11" s="231">
        <f t="shared" si="0"/>
        <v>100</v>
      </c>
      <c r="G11" s="231">
        <f t="shared" si="1"/>
        <v>118</v>
      </c>
    </row>
    <row r="12" s="216" customFormat="1" spans="1:7">
      <c r="A12" s="235" t="s">
        <v>115</v>
      </c>
      <c r="B12" s="238" t="s">
        <v>116</v>
      </c>
      <c r="C12" s="237"/>
      <c r="D12" s="237"/>
      <c r="E12" s="237"/>
      <c r="F12" s="231" t="str">
        <f t="shared" si="0"/>
        <v/>
      </c>
      <c r="G12" s="231" t="str">
        <f t="shared" si="1"/>
        <v/>
      </c>
    </row>
    <row r="13" s="216" customFormat="1" spans="1:7">
      <c r="A13" s="235" t="s">
        <v>117</v>
      </c>
      <c r="B13" s="239" t="s">
        <v>118</v>
      </c>
      <c r="C13" s="237"/>
      <c r="D13" s="237"/>
      <c r="E13" s="237"/>
      <c r="F13" s="231" t="str">
        <f t="shared" si="0"/>
        <v/>
      </c>
      <c r="G13" s="231" t="str">
        <f t="shared" si="1"/>
        <v/>
      </c>
    </row>
    <row r="14" s="216" customFormat="1" spans="1:7">
      <c r="A14" s="235" t="s">
        <v>119</v>
      </c>
      <c r="B14" s="239" t="s">
        <v>120</v>
      </c>
      <c r="C14" s="237"/>
      <c r="D14" s="237"/>
      <c r="E14" s="237"/>
      <c r="F14" s="231" t="str">
        <f t="shared" si="0"/>
        <v/>
      </c>
      <c r="G14" s="231" t="str">
        <f t="shared" si="1"/>
        <v/>
      </c>
    </row>
    <row r="15" s="216" customFormat="1" spans="1:7">
      <c r="A15" s="235" t="s">
        <v>121</v>
      </c>
      <c r="B15" s="239" t="s">
        <v>122</v>
      </c>
      <c r="C15" s="237"/>
      <c r="D15" s="237"/>
      <c r="E15" s="237"/>
      <c r="F15" s="231" t="str">
        <f t="shared" si="0"/>
        <v/>
      </c>
      <c r="G15" s="231" t="str">
        <f t="shared" si="1"/>
        <v/>
      </c>
    </row>
    <row r="16" s="216" customFormat="1" spans="1:7">
      <c r="A16" s="235" t="s">
        <v>123</v>
      </c>
      <c r="B16" s="239" t="s">
        <v>124</v>
      </c>
      <c r="C16" s="237"/>
      <c r="D16" s="237"/>
      <c r="E16" s="237"/>
      <c r="F16" s="231" t="str">
        <f t="shared" si="0"/>
        <v/>
      </c>
      <c r="G16" s="231" t="str">
        <f t="shared" si="1"/>
        <v/>
      </c>
    </row>
    <row r="17" s="216" customFormat="1" spans="1:7">
      <c r="A17" s="235" t="s">
        <v>125</v>
      </c>
      <c r="B17" s="239" t="s">
        <v>126</v>
      </c>
      <c r="C17" s="237"/>
      <c r="D17" s="237"/>
      <c r="E17" s="237"/>
      <c r="F17" s="231" t="str">
        <f t="shared" si="0"/>
        <v/>
      </c>
      <c r="G17" s="231" t="str">
        <f t="shared" si="1"/>
        <v/>
      </c>
    </row>
    <row r="18" s="216" customFormat="1" spans="1:7">
      <c r="A18" s="235" t="s">
        <v>127</v>
      </c>
      <c r="B18" s="239" t="s">
        <v>128</v>
      </c>
      <c r="C18" s="237">
        <v>125</v>
      </c>
      <c r="D18" s="237">
        <v>63</v>
      </c>
      <c r="E18" s="237"/>
      <c r="F18" s="231">
        <f t="shared" si="0"/>
        <v>0</v>
      </c>
      <c r="G18" s="231">
        <f t="shared" si="1"/>
        <v>0</v>
      </c>
    </row>
    <row r="19" s="216" customFormat="1" spans="1:7">
      <c r="A19" s="232" t="s">
        <v>129</v>
      </c>
      <c r="B19" s="233" t="s">
        <v>130</v>
      </c>
      <c r="C19" s="234">
        <f>SUM(C20:C27)</f>
        <v>501</v>
      </c>
      <c r="D19" s="234">
        <f>SUM(D20:D27)</f>
        <v>471</v>
      </c>
      <c r="E19" s="234">
        <f>SUM(E20:E27)</f>
        <v>684</v>
      </c>
      <c r="F19" s="231">
        <f t="shared" si="0"/>
        <v>137</v>
      </c>
      <c r="G19" s="231">
        <f t="shared" si="1"/>
        <v>145</v>
      </c>
    </row>
    <row r="20" s="216" customFormat="1" spans="1:7">
      <c r="A20" s="235" t="s">
        <v>131</v>
      </c>
      <c r="B20" s="236" t="s">
        <v>108</v>
      </c>
      <c r="C20" s="237">
        <v>501</v>
      </c>
      <c r="D20" s="237">
        <v>471</v>
      </c>
      <c r="E20" s="237">
        <v>684</v>
      </c>
      <c r="F20" s="231">
        <f t="shared" si="0"/>
        <v>137</v>
      </c>
      <c r="G20" s="231">
        <f t="shared" si="1"/>
        <v>145</v>
      </c>
    </row>
    <row r="21" s="216" customFormat="1" spans="1:7">
      <c r="A21" s="235" t="s">
        <v>132</v>
      </c>
      <c r="B21" s="236" t="s">
        <v>110</v>
      </c>
      <c r="C21" s="237"/>
      <c r="D21" s="237"/>
      <c r="E21" s="237"/>
      <c r="F21" s="231" t="str">
        <f t="shared" si="0"/>
        <v/>
      </c>
      <c r="G21" s="231" t="str">
        <f t="shared" si="1"/>
        <v/>
      </c>
    </row>
    <row r="22" s="216" customFormat="1" spans="1:7">
      <c r="A22" s="235" t="s">
        <v>133</v>
      </c>
      <c r="B22" s="238" t="s">
        <v>112</v>
      </c>
      <c r="C22" s="237"/>
      <c r="D22" s="237"/>
      <c r="E22" s="237"/>
      <c r="F22" s="231" t="str">
        <f t="shared" si="0"/>
        <v/>
      </c>
      <c r="G22" s="231" t="str">
        <f t="shared" si="1"/>
        <v/>
      </c>
    </row>
    <row r="23" s="216" customFormat="1" spans="1:7">
      <c r="A23" s="235" t="s">
        <v>134</v>
      </c>
      <c r="B23" s="238" t="s">
        <v>135</v>
      </c>
      <c r="C23" s="237"/>
      <c r="D23" s="237"/>
      <c r="E23" s="237"/>
      <c r="F23" s="231" t="str">
        <f t="shared" si="0"/>
        <v/>
      </c>
      <c r="G23" s="231" t="str">
        <f t="shared" si="1"/>
        <v/>
      </c>
    </row>
    <row r="24" s="216" customFormat="1" spans="1:7">
      <c r="A24" s="235" t="s">
        <v>136</v>
      </c>
      <c r="B24" s="238" t="s">
        <v>137</v>
      </c>
      <c r="C24" s="237"/>
      <c r="D24" s="237"/>
      <c r="E24" s="237"/>
      <c r="F24" s="231" t="str">
        <f t="shared" si="0"/>
        <v/>
      </c>
      <c r="G24" s="231" t="str">
        <f t="shared" si="1"/>
        <v/>
      </c>
    </row>
    <row r="25" s="216" customFormat="1" spans="1:7">
      <c r="A25" s="235" t="s">
        <v>138</v>
      </c>
      <c r="B25" s="238" t="s">
        <v>139</v>
      </c>
      <c r="C25" s="237"/>
      <c r="D25" s="237"/>
      <c r="E25" s="237"/>
      <c r="F25" s="231" t="str">
        <f t="shared" si="0"/>
        <v/>
      </c>
      <c r="G25" s="231" t="str">
        <f t="shared" si="1"/>
        <v/>
      </c>
    </row>
    <row r="26" s="216" customFormat="1" spans="1:7">
      <c r="A26" s="235" t="s">
        <v>140</v>
      </c>
      <c r="B26" s="238" t="s">
        <v>126</v>
      </c>
      <c r="C26" s="237"/>
      <c r="D26" s="237"/>
      <c r="E26" s="237"/>
      <c r="F26" s="231" t="str">
        <f t="shared" si="0"/>
        <v/>
      </c>
      <c r="G26" s="231" t="str">
        <f t="shared" si="1"/>
        <v/>
      </c>
    </row>
    <row r="27" s="216" customFormat="1" spans="1:7">
      <c r="A27" s="235" t="s">
        <v>141</v>
      </c>
      <c r="B27" s="238" t="s">
        <v>142</v>
      </c>
      <c r="C27" s="237"/>
      <c r="D27" s="237"/>
      <c r="E27" s="237"/>
      <c r="F27" s="231" t="str">
        <f t="shared" si="0"/>
        <v/>
      </c>
      <c r="G27" s="231" t="str">
        <f t="shared" si="1"/>
        <v/>
      </c>
    </row>
    <row r="28" s="216" customFormat="1" spans="1:7">
      <c r="A28" s="232" t="s">
        <v>143</v>
      </c>
      <c r="B28" s="233" t="s">
        <v>144</v>
      </c>
      <c r="C28" s="234">
        <f>SUM(C29:C38)</f>
        <v>16269</v>
      </c>
      <c r="D28" s="234">
        <f>SUM(D29:D38)</f>
        <v>25756</v>
      </c>
      <c r="E28" s="234">
        <f>SUM(E29:E38)</f>
        <v>26606</v>
      </c>
      <c r="F28" s="231">
        <f t="shared" si="0"/>
        <v>164</v>
      </c>
      <c r="G28" s="231">
        <f t="shared" si="1"/>
        <v>103</v>
      </c>
    </row>
    <row r="29" s="216" customFormat="1" spans="1:7">
      <c r="A29" s="235" t="s">
        <v>145</v>
      </c>
      <c r="B29" s="236" t="s">
        <v>108</v>
      </c>
      <c r="C29" s="237">
        <v>15663</v>
      </c>
      <c r="D29" s="237">
        <v>20355</v>
      </c>
      <c r="E29" s="237">
        <v>20962</v>
      </c>
      <c r="F29" s="231">
        <f t="shared" si="0"/>
        <v>134</v>
      </c>
      <c r="G29" s="231">
        <f t="shared" si="1"/>
        <v>103</v>
      </c>
    </row>
    <row r="30" s="216" customFormat="1" spans="1:7">
      <c r="A30" s="235" t="s">
        <v>146</v>
      </c>
      <c r="B30" s="236" t="s">
        <v>110</v>
      </c>
      <c r="C30" s="237"/>
      <c r="D30" s="237">
        <v>54</v>
      </c>
      <c r="E30" s="237"/>
      <c r="F30" s="231" t="str">
        <f t="shared" si="0"/>
        <v/>
      </c>
      <c r="G30" s="231">
        <f t="shared" si="1"/>
        <v>0</v>
      </c>
    </row>
    <row r="31" s="216" customFormat="1" spans="1:7">
      <c r="A31" s="235" t="s">
        <v>147</v>
      </c>
      <c r="B31" s="238" t="s">
        <v>112</v>
      </c>
      <c r="C31" s="237"/>
      <c r="D31" s="237"/>
      <c r="E31" s="237"/>
      <c r="F31" s="231" t="str">
        <f t="shared" si="0"/>
        <v/>
      </c>
      <c r="G31" s="231" t="str">
        <f t="shared" si="1"/>
        <v/>
      </c>
    </row>
    <row r="32" s="216" customFormat="1" spans="1:7">
      <c r="A32" s="235" t="s">
        <v>148</v>
      </c>
      <c r="B32" s="238" t="s">
        <v>149</v>
      </c>
      <c r="C32" s="237"/>
      <c r="D32" s="237"/>
      <c r="E32" s="237"/>
      <c r="F32" s="231" t="str">
        <f t="shared" si="0"/>
        <v/>
      </c>
      <c r="G32" s="231" t="str">
        <f t="shared" si="1"/>
        <v/>
      </c>
    </row>
    <row r="33" s="216" customFormat="1" spans="1:7">
      <c r="A33" s="235" t="s">
        <v>150</v>
      </c>
      <c r="B33" s="238" t="s">
        <v>151</v>
      </c>
      <c r="C33" s="237"/>
      <c r="D33" s="237"/>
      <c r="E33" s="237"/>
      <c r="F33" s="231" t="str">
        <f t="shared" si="0"/>
        <v/>
      </c>
      <c r="G33" s="231" t="str">
        <f t="shared" si="1"/>
        <v/>
      </c>
    </row>
    <row r="34" s="216" customFormat="1" spans="1:7">
      <c r="A34" s="235" t="s">
        <v>152</v>
      </c>
      <c r="B34" s="240" t="s">
        <v>153</v>
      </c>
      <c r="C34" s="237"/>
      <c r="D34" s="237"/>
      <c r="E34" s="237">
        <v>77</v>
      </c>
      <c r="F34" s="231" t="str">
        <f t="shared" si="0"/>
        <v/>
      </c>
      <c r="G34" s="231" t="str">
        <f t="shared" si="1"/>
        <v/>
      </c>
    </row>
    <row r="35" s="216" customFormat="1" spans="1:7">
      <c r="A35" s="235" t="s">
        <v>154</v>
      </c>
      <c r="B35" s="236" t="s">
        <v>155</v>
      </c>
      <c r="C35" s="237">
        <v>155</v>
      </c>
      <c r="D35" s="237">
        <v>122</v>
      </c>
      <c r="E35" s="237">
        <v>60</v>
      </c>
      <c r="F35" s="231">
        <f t="shared" si="0"/>
        <v>39</v>
      </c>
      <c r="G35" s="231">
        <f t="shared" si="1"/>
        <v>49</v>
      </c>
    </row>
    <row r="36" s="216" customFormat="1" spans="1:7">
      <c r="A36" s="235" t="s">
        <v>156</v>
      </c>
      <c r="B36" s="238" t="s">
        <v>157</v>
      </c>
      <c r="C36" s="237"/>
      <c r="D36" s="237"/>
      <c r="E36" s="237"/>
      <c r="F36" s="231" t="str">
        <f t="shared" si="0"/>
        <v/>
      </c>
      <c r="G36" s="231" t="str">
        <f t="shared" si="1"/>
        <v/>
      </c>
    </row>
    <row r="37" s="216" customFormat="1" spans="1:7">
      <c r="A37" s="235" t="s">
        <v>158</v>
      </c>
      <c r="B37" s="238" t="s">
        <v>126</v>
      </c>
      <c r="C37" s="237"/>
      <c r="D37" s="237">
        <v>93</v>
      </c>
      <c r="E37" s="237"/>
      <c r="F37" s="231" t="str">
        <f t="shared" si="0"/>
        <v/>
      </c>
      <c r="G37" s="231">
        <f t="shared" si="1"/>
        <v>0</v>
      </c>
    </row>
    <row r="38" s="216" customFormat="1" spans="1:7">
      <c r="A38" s="235" t="s">
        <v>159</v>
      </c>
      <c r="B38" s="238" t="s">
        <v>160</v>
      </c>
      <c r="C38" s="237">
        <v>451</v>
      </c>
      <c r="D38" s="237">
        <v>5132</v>
      </c>
      <c r="E38" s="237">
        <v>5507</v>
      </c>
      <c r="F38" s="231">
        <f t="shared" si="0"/>
        <v>1221</v>
      </c>
      <c r="G38" s="231">
        <f t="shared" si="1"/>
        <v>107</v>
      </c>
    </row>
    <row r="39" s="216" customFormat="1" spans="1:7">
      <c r="A39" s="232" t="s">
        <v>161</v>
      </c>
      <c r="B39" s="233" t="s">
        <v>162</v>
      </c>
      <c r="C39" s="234">
        <f>SUM(C40:C49)</f>
        <v>561</v>
      </c>
      <c r="D39" s="234">
        <f>SUM(D40:D49)</f>
        <v>1184</v>
      </c>
      <c r="E39" s="234">
        <f>SUM(E40:E49)</f>
        <v>1506</v>
      </c>
      <c r="F39" s="231">
        <f t="shared" si="0"/>
        <v>268</v>
      </c>
      <c r="G39" s="231">
        <f t="shared" si="1"/>
        <v>127</v>
      </c>
    </row>
    <row r="40" s="216" customFormat="1" spans="1:7">
      <c r="A40" s="235" t="s">
        <v>163</v>
      </c>
      <c r="B40" s="236" t="s">
        <v>108</v>
      </c>
      <c r="C40" s="237">
        <v>220</v>
      </c>
      <c r="D40" s="237">
        <v>402</v>
      </c>
      <c r="E40" s="237">
        <v>493</v>
      </c>
      <c r="F40" s="231">
        <f t="shared" si="0"/>
        <v>224</v>
      </c>
      <c r="G40" s="231">
        <f t="shared" si="1"/>
        <v>123</v>
      </c>
    </row>
    <row r="41" s="216" customFormat="1" spans="1:7">
      <c r="A41" s="235" t="s">
        <v>164</v>
      </c>
      <c r="B41" s="236" t="s">
        <v>110</v>
      </c>
      <c r="C41" s="237"/>
      <c r="D41" s="237"/>
      <c r="E41" s="237"/>
      <c r="F41" s="231" t="str">
        <f t="shared" si="0"/>
        <v/>
      </c>
      <c r="G41" s="231" t="str">
        <f t="shared" si="1"/>
        <v/>
      </c>
    </row>
    <row r="42" s="216" customFormat="1" spans="1:7">
      <c r="A42" s="235" t="s">
        <v>165</v>
      </c>
      <c r="B42" s="238" t="s">
        <v>112</v>
      </c>
      <c r="C42" s="237"/>
      <c r="D42" s="237"/>
      <c r="E42" s="237"/>
      <c r="F42" s="231" t="str">
        <f t="shared" si="0"/>
        <v/>
      </c>
      <c r="G42" s="231" t="str">
        <f t="shared" si="1"/>
        <v/>
      </c>
    </row>
    <row r="43" s="216" customFormat="1" spans="1:7">
      <c r="A43" s="235" t="s">
        <v>166</v>
      </c>
      <c r="B43" s="238" t="s">
        <v>167</v>
      </c>
      <c r="C43" s="237"/>
      <c r="D43" s="237"/>
      <c r="E43" s="237"/>
      <c r="F43" s="231" t="str">
        <f t="shared" si="0"/>
        <v/>
      </c>
      <c r="G43" s="231" t="str">
        <f t="shared" si="1"/>
        <v/>
      </c>
    </row>
    <row r="44" s="216" customFormat="1" spans="1:7">
      <c r="A44" s="235" t="s">
        <v>168</v>
      </c>
      <c r="B44" s="238" t="s">
        <v>169</v>
      </c>
      <c r="C44" s="237"/>
      <c r="D44" s="237"/>
      <c r="E44" s="237"/>
      <c r="F44" s="231" t="str">
        <f t="shared" si="0"/>
        <v/>
      </c>
      <c r="G44" s="231" t="str">
        <f t="shared" si="1"/>
        <v/>
      </c>
    </row>
    <row r="45" s="216" customFormat="1" spans="1:7">
      <c r="A45" s="235" t="s">
        <v>170</v>
      </c>
      <c r="B45" s="236" t="s">
        <v>171</v>
      </c>
      <c r="C45" s="237"/>
      <c r="D45" s="237"/>
      <c r="E45" s="237"/>
      <c r="F45" s="231" t="str">
        <f t="shared" si="0"/>
        <v/>
      </c>
      <c r="G45" s="231" t="str">
        <f t="shared" si="1"/>
        <v/>
      </c>
    </row>
    <row r="46" s="216" customFormat="1" spans="1:7">
      <c r="A46" s="235" t="s">
        <v>172</v>
      </c>
      <c r="B46" s="236" t="s">
        <v>173</v>
      </c>
      <c r="C46" s="237"/>
      <c r="D46" s="237"/>
      <c r="E46" s="237"/>
      <c r="F46" s="231" t="str">
        <f t="shared" si="0"/>
        <v/>
      </c>
      <c r="G46" s="231" t="str">
        <f t="shared" si="1"/>
        <v/>
      </c>
    </row>
    <row r="47" s="216" customFormat="1" spans="1:7">
      <c r="A47" s="235" t="s">
        <v>174</v>
      </c>
      <c r="B47" s="236" t="s">
        <v>175</v>
      </c>
      <c r="C47" s="237">
        <v>341</v>
      </c>
      <c r="D47" s="237">
        <v>557</v>
      </c>
      <c r="E47" s="237">
        <v>633</v>
      </c>
      <c r="F47" s="231">
        <f t="shared" si="0"/>
        <v>186</v>
      </c>
      <c r="G47" s="231">
        <f t="shared" si="1"/>
        <v>114</v>
      </c>
    </row>
    <row r="48" s="216" customFormat="1" spans="1:7">
      <c r="A48" s="235" t="s">
        <v>176</v>
      </c>
      <c r="B48" s="236" t="s">
        <v>126</v>
      </c>
      <c r="C48" s="237"/>
      <c r="D48" s="237"/>
      <c r="E48" s="237"/>
      <c r="F48" s="231" t="str">
        <f t="shared" si="0"/>
        <v/>
      </c>
      <c r="G48" s="231" t="str">
        <f t="shared" si="1"/>
        <v/>
      </c>
    </row>
    <row r="49" s="216" customFormat="1" spans="1:7">
      <c r="A49" s="235" t="s">
        <v>177</v>
      </c>
      <c r="B49" s="238" t="s">
        <v>178</v>
      </c>
      <c r="C49" s="237"/>
      <c r="D49" s="237">
        <v>225</v>
      </c>
      <c r="E49" s="237">
        <v>380</v>
      </c>
      <c r="F49" s="231" t="str">
        <f t="shared" si="0"/>
        <v/>
      </c>
      <c r="G49" s="231">
        <f t="shared" si="1"/>
        <v>169</v>
      </c>
    </row>
    <row r="50" s="216" customFormat="1" spans="1:7">
      <c r="A50" s="232" t="s">
        <v>179</v>
      </c>
      <c r="B50" s="241" t="s">
        <v>180</v>
      </c>
      <c r="C50" s="234">
        <f>SUM(C51:C60)</f>
        <v>250</v>
      </c>
      <c r="D50" s="234">
        <f>SUM(D51:D60)</f>
        <v>590</v>
      </c>
      <c r="E50" s="234">
        <f>SUM(E51:E60)</f>
        <v>457</v>
      </c>
      <c r="F50" s="231">
        <f t="shared" si="0"/>
        <v>183</v>
      </c>
      <c r="G50" s="231">
        <f t="shared" si="1"/>
        <v>78</v>
      </c>
    </row>
    <row r="51" s="216" customFormat="1" spans="1:7">
      <c r="A51" s="235" t="s">
        <v>181</v>
      </c>
      <c r="B51" s="238" t="s">
        <v>108</v>
      </c>
      <c r="C51" s="237">
        <v>250</v>
      </c>
      <c r="D51" s="237">
        <v>537</v>
      </c>
      <c r="E51" s="237">
        <v>225</v>
      </c>
      <c r="F51" s="231">
        <f t="shared" si="0"/>
        <v>90</v>
      </c>
      <c r="G51" s="231">
        <f t="shared" si="1"/>
        <v>42</v>
      </c>
    </row>
    <row r="52" s="216" customFormat="1" spans="1:7">
      <c r="A52" s="235" t="s">
        <v>182</v>
      </c>
      <c r="B52" s="239" t="s">
        <v>110</v>
      </c>
      <c r="C52" s="237"/>
      <c r="D52" s="237"/>
      <c r="E52" s="237"/>
      <c r="F52" s="231" t="str">
        <f t="shared" si="0"/>
        <v/>
      </c>
      <c r="G52" s="231" t="str">
        <f t="shared" si="1"/>
        <v/>
      </c>
    </row>
    <row r="53" s="216" customFormat="1" spans="1:7">
      <c r="A53" s="235" t="s">
        <v>183</v>
      </c>
      <c r="B53" s="236" t="s">
        <v>112</v>
      </c>
      <c r="C53" s="237"/>
      <c r="D53" s="237"/>
      <c r="E53" s="237"/>
      <c r="F53" s="231" t="str">
        <f t="shared" si="0"/>
        <v/>
      </c>
      <c r="G53" s="231" t="str">
        <f t="shared" si="1"/>
        <v/>
      </c>
    </row>
    <row r="54" s="216" customFormat="1" spans="1:7">
      <c r="A54" s="235" t="s">
        <v>184</v>
      </c>
      <c r="B54" s="236" t="s">
        <v>185</v>
      </c>
      <c r="C54" s="237"/>
      <c r="D54" s="237"/>
      <c r="E54" s="237"/>
      <c r="F54" s="231" t="str">
        <f t="shared" si="0"/>
        <v/>
      </c>
      <c r="G54" s="231" t="str">
        <f t="shared" si="1"/>
        <v/>
      </c>
    </row>
    <row r="55" s="216" customFormat="1" spans="1:7">
      <c r="A55" s="235" t="s">
        <v>186</v>
      </c>
      <c r="B55" s="236" t="s">
        <v>187</v>
      </c>
      <c r="C55" s="237"/>
      <c r="D55" s="237"/>
      <c r="E55" s="237"/>
      <c r="F55" s="231" t="str">
        <f t="shared" si="0"/>
        <v/>
      </c>
      <c r="G55" s="231" t="str">
        <f t="shared" si="1"/>
        <v/>
      </c>
    </row>
    <row r="56" s="216" customFormat="1" spans="1:7">
      <c r="A56" s="235" t="s">
        <v>188</v>
      </c>
      <c r="B56" s="238" t="s">
        <v>189</v>
      </c>
      <c r="C56" s="237"/>
      <c r="D56" s="237"/>
      <c r="E56" s="237"/>
      <c r="F56" s="231" t="str">
        <f t="shared" si="0"/>
        <v/>
      </c>
      <c r="G56" s="231" t="str">
        <f t="shared" si="1"/>
        <v/>
      </c>
    </row>
    <row r="57" s="216" customFormat="1" spans="1:7">
      <c r="A57" s="235" t="s">
        <v>190</v>
      </c>
      <c r="B57" s="238" t="s">
        <v>191</v>
      </c>
      <c r="C57" s="237"/>
      <c r="D57" s="237"/>
      <c r="E57" s="237"/>
      <c r="F57" s="231" t="str">
        <f t="shared" si="0"/>
        <v/>
      </c>
      <c r="G57" s="231" t="str">
        <f t="shared" si="1"/>
        <v/>
      </c>
    </row>
    <row r="58" s="216" customFormat="1" spans="1:7">
      <c r="A58" s="235" t="s">
        <v>192</v>
      </c>
      <c r="B58" s="238" t="s">
        <v>193</v>
      </c>
      <c r="C58" s="237"/>
      <c r="D58" s="237"/>
      <c r="E58" s="237">
        <v>18</v>
      </c>
      <c r="F58" s="231" t="str">
        <f t="shared" si="0"/>
        <v/>
      </c>
      <c r="G58" s="231" t="str">
        <f t="shared" si="1"/>
        <v/>
      </c>
    </row>
    <row r="59" s="216" customFormat="1" spans="1:7">
      <c r="A59" s="235" t="s">
        <v>194</v>
      </c>
      <c r="B59" s="236" t="s">
        <v>126</v>
      </c>
      <c r="C59" s="237"/>
      <c r="D59" s="237"/>
      <c r="E59" s="237"/>
      <c r="F59" s="231" t="str">
        <f t="shared" si="0"/>
        <v/>
      </c>
      <c r="G59" s="231" t="str">
        <f t="shared" si="1"/>
        <v/>
      </c>
    </row>
    <row r="60" s="216" customFormat="1" spans="1:7">
      <c r="A60" s="235" t="s">
        <v>195</v>
      </c>
      <c r="B60" s="238" t="s">
        <v>196</v>
      </c>
      <c r="C60" s="237"/>
      <c r="D60" s="237">
        <v>53</v>
      </c>
      <c r="E60" s="237">
        <v>214</v>
      </c>
      <c r="F60" s="231" t="str">
        <f t="shared" si="0"/>
        <v/>
      </c>
      <c r="G60" s="231">
        <f t="shared" si="1"/>
        <v>404</v>
      </c>
    </row>
    <row r="61" s="216" customFormat="1" spans="1:7">
      <c r="A61" s="232" t="s">
        <v>197</v>
      </c>
      <c r="B61" s="242" t="s">
        <v>198</v>
      </c>
      <c r="C61" s="234">
        <f>SUM(C62:C71)</f>
        <v>2196</v>
      </c>
      <c r="D61" s="234">
        <f>SUM(D62:D71)</f>
        <v>4009</v>
      </c>
      <c r="E61" s="234">
        <f>SUM(E62:E71)</f>
        <v>3467</v>
      </c>
      <c r="F61" s="231">
        <f t="shared" si="0"/>
        <v>158</v>
      </c>
      <c r="G61" s="231">
        <f t="shared" si="1"/>
        <v>87</v>
      </c>
    </row>
    <row r="62" s="216" customFormat="1" spans="1:7">
      <c r="A62" s="235" t="s">
        <v>199</v>
      </c>
      <c r="B62" s="238" t="s">
        <v>108</v>
      </c>
      <c r="C62" s="237">
        <v>976</v>
      </c>
      <c r="D62" s="237">
        <v>1391</v>
      </c>
      <c r="E62" s="237">
        <v>1248</v>
      </c>
      <c r="F62" s="231">
        <f t="shared" si="0"/>
        <v>128</v>
      </c>
      <c r="G62" s="231">
        <f t="shared" si="1"/>
        <v>90</v>
      </c>
    </row>
    <row r="63" s="216" customFormat="1" spans="1:7">
      <c r="A63" s="235" t="s">
        <v>200</v>
      </c>
      <c r="B63" s="239" t="s">
        <v>110</v>
      </c>
      <c r="C63" s="237"/>
      <c r="D63" s="237">
        <v>9</v>
      </c>
      <c r="E63" s="237"/>
      <c r="F63" s="231" t="str">
        <f t="shared" si="0"/>
        <v/>
      </c>
      <c r="G63" s="231">
        <f t="shared" si="1"/>
        <v>0</v>
      </c>
    </row>
    <row r="64" s="216" customFormat="1" spans="1:7">
      <c r="A64" s="235" t="s">
        <v>201</v>
      </c>
      <c r="B64" s="239" t="s">
        <v>112</v>
      </c>
      <c r="C64" s="237"/>
      <c r="D64" s="237"/>
      <c r="E64" s="237"/>
      <c r="F64" s="231" t="str">
        <f t="shared" si="0"/>
        <v/>
      </c>
      <c r="G64" s="231" t="str">
        <f t="shared" si="1"/>
        <v/>
      </c>
    </row>
    <row r="65" s="216" customFormat="1" spans="1:7">
      <c r="A65" s="235" t="s">
        <v>202</v>
      </c>
      <c r="B65" s="239" t="s">
        <v>203</v>
      </c>
      <c r="C65" s="237"/>
      <c r="D65" s="237"/>
      <c r="E65" s="237"/>
      <c r="F65" s="231" t="str">
        <f t="shared" si="0"/>
        <v/>
      </c>
      <c r="G65" s="231" t="str">
        <f t="shared" si="1"/>
        <v/>
      </c>
    </row>
    <row r="66" s="216" customFormat="1" spans="1:7">
      <c r="A66" s="235" t="s">
        <v>204</v>
      </c>
      <c r="B66" s="239" t="s">
        <v>205</v>
      </c>
      <c r="C66" s="237"/>
      <c r="D66" s="237"/>
      <c r="E66" s="237"/>
      <c r="F66" s="231" t="str">
        <f t="shared" si="0"/>
        <v/>
      </c>
      <c r="G66" s="231" t="str">
        <f t="shared" si="1"/>
        <v/>
      </c>
    </row>
    <row r="67" s="216" customFormat="1" spans="1:7">
      <c r="A67" s="235" t="s">
        <v>206</v>
      </c>
      <c r="B67" s="239" t="s">
        <v>207</v>
      </c>
      <c r="C67" s="237"/>
      <c r="D67" s="237"/>
      <c r="E67" s="237"/>
      <c r="F67" s="231" t="str">
        <f t="shared" si="0"/>
        <v/>
      </c>
      <c r="G67" s="231" t="str">
        <f t="shared" si="1"/>
        <v/>
      </c>
    </row>
    <row r="68" s="216" customFormat="1" spans="1:7">
      <c r="A68" s="235" t="s">
        <v>208</v>
      </c>
      <c r="B68" s="236" t="s">
        <v>209</v>
      </c>
      <c r="C68" s="237"/>
      <c r="D68" s="237"/>
      <c r="E68" s="237"/>
      <c r="F68" s="231" t="str">
        <f t="shared" si="0"/>
        <v/>
      </c>
      <c r="G68" s="231" t="str">
        <f t="shared" si="1"/>
        <v/>
      </c>
    </row>
    <row r="69" s="216" customFormat="1" spans="1:7">
      <c r="A69" s="235" t="s">
        <v>210</v>
      </c>
      <c r="B69" s="238" t="s">
        <v>211</v>
      </c>
      <c r="C69" s="237"/>
      <c r="D69" s="237">
        <v>635</v>
      </c>
      <c r="E69" s="237">
        <v>602</v>
      </c>
      <c r="F69" s="231" t="str">
        <f t="shared" si="0"/>
        <v/>
      </c>
      <c r="G69" s="231">
        <f t="shared" si="1"/>
        <v>95</v>
      </c>
    </row>
    <row r="70" s="216" customFormat="1" spans="1:7">
      <c r="A70" s="235" t="s">
        <v>212</v>
      </c>
      <c r="B70" s="238" t="s">
        <v>126</v>
      </c>
      <c r="C70" s="237">
        <v>1220</v>
      </c>
      <c r="D70" s="237">
        <v>1469</v>
      </c>
      <c r="E70" s="237">
        <v>1470</v>
      </c>
      <c r="F70" s="231">
        <f t="shared" ref="F70:F133" si="2">IF(C70=0,"",ROUND(E70/C70*100,1))</f>
        <v>121</v>
      </c>
      <c r="G70" s="231">
        <f t="shared" ref="G70:G133" si="3">IF(D70=0,"",ROUND(E70/D70*100,1))</f>
        <v>100</v>
      </c>
    </row>
    <row r="71" s="216" customFormat="1" spans="1:7">
      <c r="A71" s="235" t="s">
        <v>213</v>
      </c>
      <c r="B71" s="238" t="s">
        <v>214</v>
      </c>
      <c r="C71" s="237"/>
      <c r="D71" s="237">
        <v>505</v>
      </c>
      <c r="E71" s="237">
        <v>147</v>
      </c>
      <c r="F71" s="231" t="str">
        <f t="shared" si="2"/>
        <v/>
      </c>
      <c r="G71" s="231">
        <f t="shared" si="3"/>
        <v>29</v>
      </c>
    </row>
    <row r="72" s="216" customFormat="1" spans="1:7">
      <c r="A72" s="232" t="s">
        <v>215</v>
      </c>
      <c r="B72" s="233" t="s">
        <v>216</v>
      </c>
      <c r="C72" s="234">
        <f>SUM(C73:C79)</f>
        <v>0</v>
      </c>
      <c r="D72" s="234">
        <f>SUM(D73:D79)</f>
        <v>0</v>
      </c>
      <c r="E72" s="234">
        <f>SUM(E73:E79)</f>
        <v>0</v>
      </c>
      <c r="F72" s="231" t="str">
        <f t="shared" si="2"/>
        <v/>
      </c>
      <c r="G72" s="231" t="str">
        <f t="shared" si="3"/>
        <v/>
      </c>
    </row>
    <row r="73" s="216" customFormat="1" spans="1:7">
      <c r="A73" s="235" t="s">
        <v>217</v>
      </c>
      <c r="B73" s="236" t="s">
        <v>108</v>
      </c>
      <c r="C73" s="237"/>
      <c r="D73" s="237"/>
      <c r="E73" s="237"/>
      <c r="F73" s="231" t="str">
        <f t="shared" si="2"/>
        <v/>
      </c>
      <c r="G73" s="231" t="str">
        <f t="shared" si="3"/>
        <v/>
      </c>
    </row>
    <row r="74" s="216" customFormat="1" spans="1:7">
      <c r="A74" s="235" t="s">
        <v>218</v>
      </c>
      <c r="B74" s="236" t="s">
        <v>110</v>
      </c>
      <c r="C74" s="237"/>
      <c r="D74" s="237"/>
      <c r="E74" s="237"/>
      <c r="F74" s="231" t="str">
        <f t="shared" si="2"/>
        <v/>
      </c>
      <c r="G74" s="231" t="str">
        <f t="shared" si="3"/>
        <v/>
      </c>
    </row>
    <row r="75" s="216" customFormat="1" spans="1:7">
      <c r="A75" s="235" t="s">
        <v>219</v>
      </c>
      <c r="B75" s="238" t="s">
        <v>112</v>
      </c>
      <c r="C75" s="237"/>
      <c r="D75" s="237"/>
      <c r="E75" s="237"/>
      <c r="F75" s="231" t="str">
        <f t="shared" si="2"/>
        <v/>
      </c>
      <c r="G75" s="231" t="str">
        <f t="shared" si="3"/>
        <v/>
      </c>
    </row>
    <row r="76" s="216" customFormat="1" spans="1:7">
      <c r="A76" s="235" t="s">
        <v>220</v>
      </c>
      <c r="B76" s="236" t="s">
        <v>209</v>
      </c>
      <c r="C76" s="237"/>
      <c r="D76" s="237"/>
      <c r="E76" s="237"/>
      <c r="F76" s="231" t="str">
        <f t="shared" si="2"/>
        <v/>
      </c>
      <c r="G76" s="231" t="str">
        <f t="shared" si="3"/>
        <v/>
      </c>
    </row>
    <row r="77" s="216" customFormat="1" spans="1:7">
      <c r="A77" s="235" t="s">
        <v>221</v>
      </c>
      <c r="B77" s="238" t="s">
        <v>222</v>
      </c>
      <c r="C77" s="237"/>
      <c r="D77" s="237"/>
      <c r="E77" s="237"/>
      <c r="F77" s="231" t="str">
        <f t="shared" si="2"/>
        <v/>
      </c>
      <c r="G77" s="231" t="str">
        <f t="shared" si="3"/>
        <v/>
      </c>
    </row>
    <row r="78" s="216" customFormat="1" spans="1:7">
      <c r="A78" s="235" t="s">
        <v>223</v>
      </c>
      <c r="B78" s="238" t="s">
        <v>126</v>
      </c>
      <c r="C78" s="237"/>
      <c r="D78" s="237"/>
      <c r="E78" s="237"/>
      <c r="F78" s="231" t="str">
        <f t="shared" si="2"/>
        <v/>
      </c>
      <c r="G78" s="231" t="str">
        <f t="shared" si="3"/>
        <v/>
      </c>
    </row>
    <row r="79" s="216" customFormat="1" spans="1:7">
      <c r="A79" s="235" t="s">
        <v>224</v>
      </c>
      <c r="B79" s="238" t="s">
        <v>225</v>
      </c>
      <c r="C79" s="237"/>
      <c r="D79" s="237"/>
      <c r="E79" s="237"/>
      <c r="F79" s="231" t="str">
        <f t="shared" si="2"/>
        <v/>
      </c>
      <c r="G79" s="231" t="str">
        <f t="shared" si="3"/>
        <v/>
      </c>
    </row>
    <row r="80" s="216" customFormat="1" spans="1:7">
      <c r="A80" s="232" t="s">
        <v>226</v>
      </c>
      <c r="B80" s="241" t="s">
        <v>227</v>
      </c>
      <c r="C80" s="234">
        <f>SUM(C81:C88)</f>
        <v>889</v>
      </c>
      <c r="D80" s="234">
        <f>SUM(D81:D88)</f>
        <v>860</v>
      </c>
      <c r="E80" s="234">
        <f>SUM(E81:E88)</f>
        <v>1332</v>
      </c>
      <c r="F80" s="231">
        <f t="shared" si="2"/>
        <v>150</v>
      </c>
      <c r="G80" s="231">
        <f t="shared" si="3"/>
        <v>155</v>
      </c>
    </row>
    <row r="81" s="216" customFormat="1" spans="1:7">
      <c r="A81" s="235" t="s">
        <v>228</v>
      </c>
      <c r="B81" s="236" t="s">
        <v>108</v>
      </c>
      <c r="C81" s="237">
        <v>498</v>
      </c>
      <c r="D81" s="237">
        <v>496</v>
      </c>
      <c r="E81" s="237">
        <v>1296</v>
      </c>
      <c r="F81" s="231">
        <f t="shared" si="2"/>
        <v>260</v>
      </c>
      <c r="G81" s="231">
        <f t="shared" si="3"/>
        <v>261</v>
      </c>
    </row>
    <row r="82" s="216" customFormat="1" spans="1:7">
      <c r="A82" s="235" t="s">
        <v>229</v>
      </c>
      <c r="B82" s="236" t="s">
        <v>110</v>
      </c>
      <c r="C82" s="237"/>
      <c r="D82" s="237"/>
      <c r="E82" s="237"/>
      <c r="F82" s="231" t="str">
        <f t="shared" si="2"/>
        <v/>
      </c>
      <c r="G82" s="231" t="str">
        <f t="shared" si="3"/>
        <v/>
      </c>
    </row>
    <row r="83" s="216" customFormat="1" spans="1:7">
      <c r="A83" s="235" t="s">
        <v>230</v>
      </c>
      <c r="B83" s="236" t="s">
        <v>112</v>
      </c>
      <c r="C83" s="237"/>
      <c r="D83" s="237"/>
      <c r="E83" s="237"/>
      <c r="F83" s="231" t="str">
        <f t="shared" si="2"/>
        <v/>
      </c>
      <c r="G83" s="231" t="str">
        <f t="shared" si="3"/>
        <v/>
      </c>
    </row>
    <row r="84" s="216" customFormat="1" spans="1:7">
      <c r="A84" s="235" t="s">
        <v>231</v>
      </c>
      <c r="B84" s="243" t="s">
        <v>232</v>
      </c>
      <c r="C84" s="237">
        <v>61</v>
      </c>
      <c r="D84" s="237">
        <v>10</v>
      </c>
      <c r="E84" s="237">
        <v>26</v>
      </c>
      <c r="F84" s="231">
        <f t="shared" si="2"/>
        <v>43</v>
      </c>
      <c r="G84" s="231">
        <f t="shared" si="3"/>
        <v>260</v>
      </c>
    </row>
    <row r="85" s="216" customFormat="1" spans="1:7">
      <c r="A85" s="235" t="s">
        <v>233</v>
      </c>
      <c r="B85" s="238" t="s">
        <v>234</v>
      </c>
      <c r="C85" s="237"/>
      <c r="D85" s="237">
        <v>30</v>
      </c>
      <c r="E85" s="237"/>
      <c r="F85" s="231" t="str">
        <f t="shared" si="2"/>
        <v/>
      </c>
      <c r="G85" s="231">
        <f t="shared" si="3"/>
        <v>0</v>
      </c>
    </row>
    <row r="86" s="216" customFormat="1" spans="1:7">
      <c r="A86" s="235" t="s">
        <v>235</v>
      </c>
      <c r="B86" s="238" t="s">
        <v>209</v>
      </c>
      <c r="C86" s="237"/>
      <c r="D86" s="237"/>
      <c r="E86" s="237"/>
      <c r="F86" s="231" t="str">
        <f t="shared" si="2"/>
        <v/>
      </c>
      <c r="G86" s="231" t="str">
        <f t="shared" si="3"/>
        <v/>
      </c>
    </row>
    <row r="87" s="216" customFormat="1" spans="1:7">
      <c r="A87" s="235" t="s">
        <v>236</v>
      </c>
      <c r="B87" s="238" t="s">
        <v>126</v>
      </c>
      <c r="C87" s="237"/>
      <c r="D87" s="237"/>
      <c r="E87" s="237"/>
      <c r="F87" s="231" t="str">
        <f t="shared" si="2"/>
        <v/>
      </c>
      <c r="G87" s="231" t="str">
        <f t="shared" si="3"/>
        <v/>
      </c>
    </row>
    <row r="88" s="216" customFormat="1" spans="1:7">
      <c r="A88" s="235" t="s">
        <v>237</v>
      </c>
      <c r="B88" s="239" t="s">
        <v>238</v>
      </c>
      <c r="C88" s="237">
        <v>330</v>
      </c>
      <c r="D88" s="237">
        <v>324</v>
      </c>
      <c r="E88" s="237">
        <v>10</v>
      </c>
      <c r="F88" s="231">
        <f t="shared" si="2"/>
        <v>3</v>
      </c>
      <c r="G88" s="231">
        <f t="shared" si="3"/>
        <v>3</v>
      </c>
    </row>
    <row r="89" s="216" customFormat="1" spans="1:7">
      <c r="A89" s="232" t="s">
        <v>239</v>
      </c>
      <c r="B89" s="233" t="s">
        <v>240</v>
      </c>
      <c r="C89" s="234">
        <f>SUM(C90:C101)</f>
        <v>0</v>
      </c>
      <c r="D89" s="234">
        <f>SUM(D90:D101)</f>
        <v>0</v>
      </c>
      <c r="E89" s="234">
        <f>SUM(E90:E101)</f>
        <v>0</v>
      </c>
      <c r="F89" s="231" t="str">
        <f t="shared" si="2"/>
        <v/>
      </c>
      <c r="G89" s="231" t="str">
        <f t="shared" si="3"/>
        <v/>
      </c>
    </row>
    <row r="90" s="216" customFormat="1" spans="1:7">
      <c r="A90" s="235" t="s">
        <v>241</v>
      </c>
      <c r="B90" s="236" t="s">
        <v>108</v>
      </c>
      <c r="C90" s="237"/>
      <c r="D90" s="237"/>
      <c r="E90" s="237"/>
      <c r="F90" s="231" t="str">
        <f t="shared" si="2"/>
        <v/>
      </c>
      <c r="G90" s="231" t="str">
        <f t="shared" si="3"/>
        <v/>
      </c>
    </row>
    <row r="91" s="216" customFormat="1" spans="1:7">
      <c r="A91" s="235" t="s">
        <v>242</v>
      </c>
      <c r="B91" s="238" t="s">
        <v>110</v>
      </c>
      <c r="C91" s="237"/>
      <c r="D91" s="237"/>
      <c r="E91" s="237"/>
      <c r="F91" s="231" t="str">
        <f t="shared" si="2"/>
        <v/>
      </c>
      <c r="G91" s="231" t="str">
        <f t="shared" si="3"/>
        <v/>
      </c>
    </row>
    <row r="92" s="216" customFormat="1" spans="1:7">
      <c r="A92" s="235" t="s">
        <v>243</v>
      </c>
      <c r="B92" s="238" t="s">
        <v>112</v>
      </c>
      <c r="C92" s="237"/>
      <c r="D92" s="237"/>
      <c r="E92" s="237"/>
      <c r="F92" s="231" t="str">
        <f t="shared" si="2"/>
        <v/>
      </c>
      <c r="G92" s="231" t="str">
        <f t="shared" si="3"/>
        <v/>
      </c>
    </row>
    <row r="93" s="216" customFormat="1" spans="1:7">
      <c r="A93" s="235" t="s">
        <v>244</v>
      </c>
      <c r="B93" s="236" t="s">
        <v>245</v>
      </c>
      <c r="C93" s="237"/>
      <c r="D93" s="237"/>
      <c r="E93" s="237"/>
      <c r="F93" s="231" t="str">
        <f t="shared" si="2"/>
        <v/>
      </c>
      <c r="G93" s="231" t="str">
        <f t="shared" si="3"/>
        <v/>
      </c>
    </row>
    <row r="94" s="216" customFormat="1" spans="1:7">
      <c r="A94" s="235" t="s">
        <v>246</v>
      </c>
      <c r="B94" s="236" t="s">
        <v>247</v>
      </c>
      <c r="C94" s="237"/>
      <c r="D94" s="237"/>
      <c r="E94" s="237"/>
      <c r="F94" s="231" t="str">
        <f t="shared" si="2"/>
        <v/>
      </c>
      <c r="G94" s="231" t="str">
        <f t="shared" si="3"/>
        <v/>
      </c>
    </row>
    <row r="95" s="216" customFormat="1" spans="1:7">
      <c r="A95" s="235" t="s">
        <v>248</v>
      </c>
      <c r="B95" s="236" t="s">
        <v>209</v>
      </c>
      <c r="C95" s="237"/>
      <c r="D95" s="237"/>
      <c r="E95" s="237"/>
      <c r="F95" s="231" t="str">
        <f t="shared" si="2"/>
        <v/>
      </c>
      <c r="G95" s="231" t="str">
        <f t="shared" si="3"/>
        <v/>
      </c>
    </row>
    <row r="96" s="216" customFormat="1" spans="1:7">
      <c r="A96" s="235" t="s">
        <v>249</v>
      </c>
      <c r="B96" s="236" t="s">
        <v>250</v>
      </c>
      <c r="C96" s="237"/>
      <c r="D96" s="237"/>
      <c r="E96" s="237"/>
      <c r="F96" s="231" t="str">
        <f t="shared" si="2"/>
        <v/>
      </c>
      <c r="G96" s="231" t="str">
        <f t="shared" si="3"/>
        <v/>
      </c>
    </row>
    <row r="97" s="216" customFormat="1" spans="1:7">
      <c r="A97" s="235" t="s">
        <v>251</v>
      </c>
      <c r="B97" s="236" t="s">
        <v>252</v>
      </c>
      <c r="C97" s="237"/>
      <c r="D97" s="237"/>
      <c r="E97" s="237"/>
      <c r="F97" s="231" t="str">
        <f t="shared" si="2"/>
        <v/>
      </c>
      <c r="G97" s="231" t="str">
        <f t="shared" si="3"/>
        <v/>
      </c>
    </row>
    <row r="98" s="216" customFormat="1" spans="1:7">
      <c r="A98" s="235" t="s">
        <v>253</v>
      </c>
      <c r="B98" s="236" t="s">
        <v>254</v>
      </c>
      <c r="C98" s="237"/>
      <c r="D98" s="237"/>
      <c r="E98" s="237"/>
      <c r="F98" s="231" t="str">
        <f t="shared" si="2"/>
        <v/>
      </c>
      <c r="G98" s="231" t="str">
        <f t="shared" si="3"/>
        <v/>
      </c>
    </row>
    <row r="99" s="216" customFormat="1" spans="1:7">
      <c r="A99" s="235" t="s">
        <v>255</v>
      </c>
      <c r="B99" s="236" t="s">
        <v>256</v>
      </c>
      <c r="C99" s="237"/>
      <c r="D99" s="237"/>
      <c r="E99" s="237"/>
      <c r="F99" s="231" t="str">
        <f t="shared" si="2"/>
        <v/>
      </c>
      <c r="G99" s="231" t="str">
        <f t="shared" si="3"/>
        <v/>
      </c>
    </row>
    <row r="100" s="216" customFormat="1" spans="1:7">
      <c r="A100" s="235" t="s">
        <v>257</v>
      </c>
      <c r="B100" s="238" t="s">
        <v>126</v>
      </c>
      <c r="C100" s="237"/>
      <c r="D100" s="237"/>
      <c r="E100" s="237"/>
      <c r="F100" s="231" t="str">
        <f t="shared" si="2"/>
        <v/>
      </c>
      <c r="G100" s="231" t="str">
        <f t="shared" si="3"/>
        <v/>
      </c>
    </row>
    <row r="101" s="216" customFormat="1" spans="1:7">
      <c r="A101" s="235" t="s">
        <v>258</v>
      </c>
      <c r="B101" s="238" t="s">
        <v>259</v>
      </c>
      <c r="C101" s="237"/>
      <c r="D101" s="237"/>
      <c r="E101" s="237"/>
      <c r="F101" s="231" t="str">
        <f t="shared" si="2"/>
        <v/>
      </c>
      <c r="G101" s="231" t="str">
        <f t="shared" si="3"/>
        <v/>
      </c>
    </row>
    <row r="102" s="216" customFormat="1" spans="1:7">
      <c r="A102" s="232" t="s">
        <v>260</v>
      </c>
      <c r="B102" s="244" t="s">
        <v>261</v>
      </c>
      <c r="C102" s="234">
        <f>SUM(C103:C110)</f>
        <v>900</v>
      </c>
      <c r="D102" s="234">
        <f>SUM(D103:D110)</f>
        <v>3011</v>
      </c>
      <c r="E102" s="234">
        <f>SUM(E103:E110)</f>
        <v>1921</v>
      </c>
      <c r="F102" s="231">
        <f t="shared" si="2"/>
        <v>213</v>
      </c>
      <c r="G102" s="231">
        <f t="shared" si="3"/>
        <v>64</v>
      </c>
    </row>
    <row r="103" s="216" customFormat="1" spans="1:7">
      <c r="A103" s="235" t="s">
        <v>262</v>
      </c>
      <c r="B103" s="236" t="s">
        <v>108</v>
      </c>
      <c r="C103" s="237">
        <v>730</v>
      </c>
      <c r="D103" s="237">
        <v>949</v>
      </c>
      <c r="E103" s="237">
        <v>1422</v>
      </c>
      <c r="F103" s="231">
        <f t="shared" si="2"/>
        <v>195</v>
      </c>
      <c r="G103" s="231">
        <f t="shared" si="3"/>
        <v>150</v>
      </c>
    </row>
    <row r="104" s="216" customFormat="1" spans="1:7">
      <c r="A104" s="235" t="s">
        <v>263</v>
      </c>
      <c r="B104" s="236" t="s">
        <v>110</v>
      </c>
      <c r="C104" s="237"/>
      <c r="D104" s="237"/>
      <c r="E104" s="237"/>
      <c r="F104" s="231" t="str">
        <f t="shared" si="2"/>
        <v/>
      </c>
      <c r="G104" s="231" t="str">
        <f t="shared" si="3"/>
        <v/>
      </c>
    </row>
    <row r="105" s="216" customFormat="1" spans="1:7">
      <c r="A105" s="235" t="s">
        <v>264</v>
      </c>
      <c r="B105" s="236" t="s">
        <v>112</v>
      </c>
      <c r="C105" s="237"/>
      <c r="D105" s="237"/>
      <c r="E105" s="237"/>
      <c r="F105" s="231" t="str">
        <f t="shared" si="2"/>
        <v/>
      </c>
      <c r="G105" s="231" t="str">
        <f t="shared" si="3"/>
        <v/>
      </c>
    </row>
    <row r="106" s="216" customFormat="1" spans="1:7">
      <c r="A106" s="235" t="s">
        <v>265</v>
      </c>
      <c r="B106" s="238" t="s">
        <v>266</v>
      </c>
      <c r="C106" s="237"/>
      <c r="D106" s="237"/>
      <c r="E106" s="237"/>
      <c r="F106" s="231" t="str">
        <f t="shared" si="2"/>
        <v/>
      </c>
      <c r="G106" s="231" t="str">
        <f t="shared" si="3"/>
        <v/>
      </c>
    </row>
    <row r="107" s="216" customFormat="1" spans="1:7">
      <c r="A107" s="235" t="s">
        <v>267</v>
      </c>
      <c r="B107" s="238" t="s">
        <v>268</v>
      </c>
      <c r="C107" s="237"/>
      <c r="D107" s="237"/>
      <c r="E107" s="237"/>
      <c r="F107" s="231" t="str">
        <f t="shared" si="2"/>
        <v/>
      </c>
      <c r="G107" s="231" t="str">
        <f t="shared" si="3"/>
        <v/>
      </c>
    </row>
    <row r="108" s="216" customFormat="1" spans="1:7">
      <c r="A108" s="235" t="s">
        <v>269</v>
      </c>
      <c r="B108" s="238" t="s">
        <v>270</v>
      </c>
      <c r="C108" s="237">
        <v>170</v>
      </c>
      <c r="D108" s="237">
        <v>130</v>
      </c>
      <c r="E108" s="237">
        <v>212</v>
      </c>
      <c r="F108" s="231">
        <f t="shared" si="2"/>
        <v>125</v>
      </c>
      <c r="G108" s="231">
        <f t="shared" si="3"/>
        <v>163</v>
      </c>
    </row>
    <row r="109" s="216" customFormat="1" spans="1:7">
      <c r="A109" s="235" t="s">
        <v>271</v>
      </c>
      <c r="B109" s="236" t="s">
        <v>126</v>
      </c>
      <c r="C109" s="237"/>
      <c r="D109" s="237">
        <v>27</v>
      </c>
      <c r="E109" s="237"/>
      <c r="F109" s="231" t="str">
        <f t="shared" si="2"/>
        <v/>
      </c>
      <c r="G109" s="231">
        <f t="shared" si="3"/>
        <v>0</v>
      </c>
    </row>
    <row r="110" s="216" customFormat="1" spans="1:7">
      <c r="A110" s="235" t="s">
        <v>272</v>
      </c>
      <c r="B110" s="236" t="s">
        <v>273</v>
      </c>
      <c r="C110" s="237"/>
      <c r="D110" s="237">
        <v>1905</v>
      </c>
      <c r="E110" s="237">
        <v>287</v>
      </c>
      <c r="F110" s="231" t="str">
        <f t="shared" si="2"/>
        <v/>
      </c>
      <c r="G110" s="231">
        <f t="shared" si="3"/>
        <v>15</v>
      </c>
    </row>
    <row r="111" s="216" customFormat="1" spans="1:7">
      <c r="A111" s="232" t="s">
        <v>274</v>
      </c>
      <c r="B111" s="245" t="s">
        <v>275</v>
      </c>
      <c r="C111" s="234">
        <f>SUM(C112:C121)</f>
        <v>475</v>
      </c>
      <c r="D111" s="234">
        <f>SUM(D112:D121)</f>
        <v>908</v>
      </c>
      <c r="E111" s="234">
        <f>SUM(E112:E121)</f>
        <v>481</v>
      </c>
      <c r="F111" s="231">
        <f t="shared" si="2"/>
        <v>101</v>
      </c>
      <c r="G111" s="231">
        <f t="shared" si="3"/>
        <v>53</v>
      </c>
    </row>
    <row r="112" s="216" customFormat="1" spans="1:7">
      <c r="A112" s="235" t="s">
        <v>276</v>
      </c>
      <c r="B112" s="236" t="s">
        <v>108</v>
      </c>
      <c r="C112" s="237">
        <v>275</v>
      </c>
      <c r="D112" s="237">
        <v>378</v>
      </c>
      <c r="E112" s="237">
        <v>396</v>
      </c>
      <c r="F112" s="231">
        <f t="shared" si="2"/>
        <v>144</v>
      </c>
      <c r="G112" s="231">
        <f t="shared" si="3"/>
        <v>105</v>
      </c>
    </row>
    <row r="113" s="216" customFormat="1" spans="1:7">
      <c r="A113" s="235" t="s">
        <v>277</v>
      </c>
      <c r="B113" s="236" t="s">
        <v>110</v>
      </c>
      <c r="C113" s="237"/>
      <c r="D113" s="237"/>
      <c r="E113" s="237"/>
      <c r="F113" s="231" t="str">
        <f t="shared" si="2"/>
        <v/>
      </c>
      <c r="G113" s="231" t="str">
        <f t="shared" si="3"/>
        <v/>
      </c>
    </row>
    <row r="114" s="216" customFormat="1" spans="1:7">
      <c r="A114" s="235" t="s">
        <v>278</v>
      </c>
      <c r="B114" s="236" t="s">
        <v>112</v>
      </c>
      <c r="C114" s="237"/>
      <c r="D114" s="237"/>
      <c r="E114" s="237"/>
      <c r="F114" s="231" t="str">
        <f t="shared" si="2"/>
        <v/>
      </c>
      <c r="G114" s="231" t="str">
        <f t="shared" si="3"/>
        <v/>
      </c>
    </row>
    <row r="115" s="216" customFormat="1" spans="1:7">
      <c r="A115" s="235" t="s">
        <v>279</v>
      </c>
      <c r="B115" s="238" t="s">
        <v>280</v>
      </c>
      <c r="C115" s="237"/>
      <c r="D115" s="237"/>
      <c r="E115" s="237"/>
      <c r="F115" s="231" t="str">
        <f t="shared" si="2"/>
        <v/>
      </c>
      <c r="G115" s="231" t="str">
        <f t="shared" si="3"/>
        <v/>
      </c>
    </row>
    <row r="116" s="216" customFormat="1" spans="1:7">
      <c r="A116" s="235" t="s">
        <v>281</v>
      </c>
      <c r="B116" s="238" t="s">
        <v>282</v>
      </c>
      <c r="C116" s="237"/>
      <c r="D116" s="237"/>
      <c r="E116" s="237"/>
      <c r="F116" s="231" t="str">
        <f t="shared" si="2"/>
        <v/>
      </c>
      <c r="G116" s="231" t="str">
        <f t="shared" si="3"/>
        <v/>
      </c>
    </row>
    <row r="117" s="216" customFormat="1" spans="1:7">
      <c r="A117" s="235" t="s">
        <v>283</v>
      </c>
      <c r="B117" s="238" t="s">
        <v>284</v>
      </c>
      <c r="C117" s="237"/>
      <c r="D117" s="237"/>
      <c r="E117" s="237"/>
      <c r="F117" s="231" t="str">
        <f t="shared" si="2"/>
        <v/>
      </c>
      <c r="G117" s="231" t="str">
        <f t="shared" si="3"/>
        <v/>
      </c>
    </row>
    <row r="118" s="216" customFormat="1" spans="1:7">
      <c r="A118" s="235" t="s">
        <v>285</v>
      </c>
      <c r="B118" s="236" t="s">
        <v>286</v>
      </c>
      <c r="C118" s="237"/>
      <c r="D118" s="237"/>
      <c r="E118" s="237"/>
      <c r="F118" s="231" t="str">
        <f t="shared" si="2"/>
        <v/>
      </c>
      <c r="G118" s="231" t="str">
        <f t="shared" si="3"/>
        <v/>
      </c>
    </row>
    <row r="119" s="216" customFormat="1" spans="1:7">
      <c r="A119" s="235" t="s">
        <v>287</v>
      </c>
      <c r="B119" s="236" t="s">
        <v>288</v>
      </c>
      <c r="C119" s="237">
        <v>200</v>
      </c>
      <c r="D119" s="237">
        <v>421</v>
      </c>
      <c r="E119" s="237">
        <v>75</v>
      </c>
      <c r="F119" s="231">
        <f t="shared" si="2"/>
        <v>38</v>
      </c>
      <c r="G119" s="231">
        <f t="shared" si="3"/>
        <v>18</v>
      </c>
    </row>
    <row r="120" s="216" customFormat="1" spans="1:7">
      <c r="A120" s="235" t="s">
        <v>289</v>
      </c>
      <c r="B120" s="236" t="s">
        <v>126</v>
      </c>
      <c r="C120" s="237"/>
      <c r="D120" s="237"/>
      <c r="E120" s="237"/>
      <c r="F120" s="231" t="str">
        <f t="shared" si="2"/>
        <v/>
      </c>
      <c r="G120" s="231" t="str">
        <f t="shared" si="3"/>
        <v/>
      </c>
    </row>
    <row r="121" s="216" customFormat="1" spans="1:7">
      <c r="A121" s="235" t="s">
        <v>290</v>
      </c>
      <c r="B121" s="238" t="s">
        <v>291</v>
      </c>
      <c r="C121" s="237"/>
      <c r="D121" s="237">
        <v>109</v>
      </c>
      <c r="E121" s="237">
        <v>10</v>
      </c>
      <c r="F121" s="231" t="str">
        <f t="shared" si="2"/>
        <v/>
      </c>
      <c r="G121" s="231">
        <f t="shared" si="3"/>
        <v>9</v>
      </c>
    </row>
    <row r="122" s="216" customFormat="1" spans="1:7">
      <c r="A122" s="232" t="s">
        <v>292</v>
      </c>
      <c r="B122" s="241" t="s">
        <v>293</v>
      </c>
      <c r="C122" s="234">
        <f>SUM(C123:C133)</f>
        <v>0</v>
      </c>
      <c r="D122" s="234">
        <f>SUM(D123:D133)</f>
        <v>0</v>
      </c>
      <c r="E122" s="234">
        <f>SUM(E123:E133)</f>
        <v>0</v>
      </c>
      <c r="F122" s="231" t="str">
        <f t="shared" si="2"/>
        <v/>
      </c>
      <c r="G122" s="231" t="str">
        <f t="shared" si="3"/>
        <v/>
      </c>
    </row>
    <row r="123" s="216" customFormat="1" spans="1:7">
      <c r="A123" s="235" t="s">
        <v>294</v>
      </c>
      <c r="B123" s="238" t="s">
        <v>108</v>
      </c>
      <c r="C123" s="237"/>
      <c r="D123" s="237"/>
      <c r="E123" s="237"/>
      <c r="F123" s="231" t="str">
        <f t="shared" si="2"/>
        <v/>
      </c>
      <c r="G123" s="231" t="str">
        <f t="shared" si="3"/>
        <v/>
      </c>
    </row>
    <row r="124" s="216" customFormat="1" spans="1:7">
      <c r="A124" s="235" t="s">
        <v>295</v>
      </c>
      <c r="B124" s="239" t="s">
        <v>110</v>
      </c>
      <c r="C124" s="237"/>
      <c r="D124" s="237"/>
      <c r="E124" s="237"/>
      <c r="F124" s="231" t="str">
        <f t="shared" si="2"/>
        <v/>
      </c>
      <c r="G124" s="231" t="str">
        <f t="shared" si="3"/>
        <v/>
      </c>
    </row>
    <row r="125" s="216" customFormat="1" spans="1:7">
      <c r="A125" s="235" t="s">
        <v>296</v>
      </c>
      <c r="B125" s="236" t="s">
        <v>112</v>
      </c>
      <c r="C125" s="237"/>
      <c r="D125" s="237"/>
      <c r="E125" s="237"/>
      <c r="F125" s="231" t="str">
        <f t="shared" si="2"/>
        <v/>
      </c>
      <c r="G125" s="231" t="str">
        <f t="shared" si="3"/>
        <v/>
      </c>
    </row>
    <row r="126" s="216" customFormat="1" spans="1:7">
      <c r="A126" s="235" t="s">
        <v>297</v>
      </c>
      <c r="B126" s="236" t="s">
        <v>298</v>
      </c>
      <c r="C126" s="237"/>
      <c r="D126" s="237"/>
      <c r="E126" s="237"/>
      <c r="F126" s="231" t="str">
        <f t="shared" si="2"/>
        <v/>
      </c>
      <c r="G126" s="231" t="str">
        <f t="shared" si="3"/>
        <v/>
      </c>
    </row>
    <row r="127" s="216" customFormat="1" spans="1:7">
      <c r="A127" s="235" t="s">
        <v>299</v>
      </c>
      <c r="B127" s="236" t="s">
        <v>300</v>
      </c>
      <c r="C127" s="237"/>
      <c r="D127" s="237"/>
      <c r="E127" s="237"/>
      <c r="F127" s="231" t="str">
        <f t="shared" si="2"/>
        <v/>
      </c>
      <c r="G127" s="231" t="str">
        <f t="shared" si="3"/>
        <v/>
      </c>
    </row>
    <row r="128" s="216" customFormat="1" spans="1:7">
      <c r="A128" s="235" t="s">
        <v>301</v>
      </c>
      <c r="B128" s="238" t="s">
        <v>302</v>
      </c>
      <c r="C128" s="237"/>
      <c r="D128" s="237"/>
      <c r="E128" s="237"/>
      <c r="F128" s="231" t="str">
        <f t="shared" si="2"/>
        <v/>
      </c>
      <c r="G128" s="231" t="str">
        <f t="shared" si="3"/>
        <v/>
      </c>
    </row>
    <row r="129" s="216" customFormat="1" spans="1:7">
      <c r="A129" s="235" t="s">
        <v>303</v>
      </c>
      <c r="B129" s="236" t="s">
        <v>304</v>
      </c>
      <c r="C129" s="237"/>
      <c r="D129" s="237"/>
      <c r="E129" s="237"/>
      <c r="F129" s="231" t="str">
        <f t="shared" si="2"/>
        <v/>
      </c>
      <c r="G129" s="231" t="str">
        <f t="shared" si="3"/>
        <v/>
      </c>
    </row>
    <row r="130" s="216" customFormat="1" spans="1:7">
      <c r="A130" s="235" t="s">
        <v>305</v>
      </c>
      <c r="B130" s="236" t="s">
        <v>306</v>
      </c>
      <c r="C130" s="237"/>
      <c r="D130" s="237"/>
      <c r="E130" s="237"/>
      <c r="F130" s="231" t="str">
        <f t="shared" si="2"/>
        <v/>
      </c>
      <c r="G130" s="231" t="str">
        <f t="shared" si="3"/>
        <v/>
      </c>
    </row>
    <row r="131" s="216" customFormat="1" spans="1:7">
      <c r="A131" s="235" t="s">
        <v>307</v>
      </c>
      <c r="B131" s="236" t="s">
        <v>308</v>
      </c>
      <c r="C131" s="237"/>
      <c r="D131" s="237"/>
      <c r="E131" s="237"/>
      <c r="F131" s="231" t="str">
        <f t="shared" si="2"/>
        <v/>
      </c>
      <c r="G131" s="231" t="str">
        <f t="shared" si="3"/>
        <v/>
      </c>
    </row>
    <row r="132" s="216" customFormat="1" spans="1:7">
      <c r="A132" s="235" t="s">
        <v>309</v>
      </c>
      <c r="B132" s="236" t="s">
        <v>126</v>
      </c>
      <c r="C132" s="237"/>
      <c r="D132" s="237"/>
      <c r="E132" s="237"/>
      <c r="F132" s="231" t="str">
        <f t="shared" si="2"/>
        <v/>
      </c>
      <c r="G132" s="231" t="str">
        <f t="shared" si="3"/>
        <v/>
      </c>
    </row>
    <row r="133" s="216" customFormat="1" spans="1:7">
      <c r="A133" s="235" t="s">
        <v>310</v>
      </c>
      <c r="B133" s="236" t="s">
        <v>311</v>
      </c>
      <c r="C133" s="237"/>
      <c r="D133" s="237"/>
      <c r="E133" s="237"/>
      <c r="F133" s="231" t="str">
        <f t="shared" si="2"/>
        <v/>
      </c>
      <c r="G133" s="231" t="str">
        <f t="shared" si="3"/>
        <v/>
      </c>
    </row>
    <row r="134" s="216" customFormat="1" spans="1:7">
      <c r="A134" s="232" t="s">
        <v>312</v>
      </c>
      <c r="B134" s="233" t="s">
        <v>313</v>
      </c>
      <c r="C134" s="234">
        <f>SUM(C135:C140)</f>
        <v>48</v>
      </c>
      <c r="D134" s="234">
        <f>SUM(D135:D140)</f>
        <v>72</v>
      </c>
      <c r="E134" s="234">
        <f>SUM(E135:E140)</f>
        <v>189</v>
      </c>
      <c r="F134" s="231">
        <f t="shared" ref="F134:F197" si="4">IF(C134=0,"",ROUND(E134/C134*100,1))</f>
        <v>394</v>
      </c>
      <c r="G134" s="231">
        <f t="shared" ref="G134:G197" si="5">IF(D134=0,"",ROUND(E134/D134*100,1))</f>
        <v>263</v>
      </c>
    </row>
    <row r="135" s="216" customFormat="1" spans="1:7">
      <c r="A135" s="235" t="s">
        <v>314</v>
      </c>
      <c r="B135" s="236" t="s">
        <v>108</v>
      </c>
      <c r="C135" s="237">
        <v>48</v>
      </c>
      <c r="D135" s="237">
        <v>68</v>
      </c>
      <c r="E135" s="237">
        <v>131</v>
      </c>
      <c r="F135" s="231">
        <f t="shared" si="4"/>
        <v>273</v>
      </c>
      <c r="G135" s="231">
        <f t="shared" si="5"/>
        <v>193</v>
      </c>
    </row>
    <row r="136" s="216" customFormat="1" spans="1:7">
      <c r="A136" s="235" t="s">
        <v>315</v>
      </c>
      <c r="B136" s="236" t="s">
        <v>110</v>
      </c>
      <c r="C136" s="237"/>
      <c r="D136" s="237"/>
      <c r="E136" s="237"/>
      <c r="F136" s="231" t="str">
        <f t="shared" si="4"/>
        <v/>
      </c>
      <c r="G136" s="231" t="str">
        <f t="shared" si="5"/>
        <v/>
      </c>
    </row>
    <row r="137" s="216" customFormat="1" spans="1:7">
      <c r="A137" s="235" t="s">
        <v>316</v>
      </c>
      <c r="B137" s="238" t="s">
        <v>112</v>
      </c>
      <c r="C137" s="237"/>
      <c r="D137" s="237"/>
      <c r="E137" s="237"/>
      <c r="F137" s="231" t="str">
        <f t="shared" si="4"/>
        <v/>
      </c>
      <c r="G137" s="231" t="str">
        <f t="shared" si="5"/>
        <v/>
      </c>
    </row>
    <row r="138" s="216" customFormat="1" spans="1:7">
      <c r="A138" s="235" t="s">
        <v>317</v>
      </c>
      <c r="B138" s="238" t="s">
        <v>318</v>
      </c>
      <c r="C138" s="237"/>
      <c r="D138" s="237">
        <v>4</v>
      </c>
      <c r="E138" s="237"/>
      <c r="F138" s="231" t="str">
        <f t="shared" si="4"/>
        <v/>
      </c>
      <c r="G138" s="231">
        <f t="shared" si="5"/>
        <v>0</v>
      </c>
    </row>
    <row r="139" s="216" customFormat="1" spans="1:7">
      <c r="A139" s="235" t="s">
        <v>319</v>
      </c>
      <c r="B139" s="238" t="s">
        <v>126</v>
      </c>
      <c r="C139" s="237"/>
      <c r="D139" s="237"/>
      <c r="E139" s="237"/>
      <c r="F139" s="231" t="str">
        <f t="shared" si="4"/>
        <v/>
      </c>
      <c r="G139" s="231" t="str">
        <f t="shared" si="5"/>
        <v/>
      </c>
    </row>
    <row r="140" s="216" customFormat="1" spans="1:7">
      <c r="A140" s="235" t="s">
        <v>320</v>
      </c>
      <c r="B140" s="239" t="s">
        <v>321</v>
      </c>
      <c r="C140" s="237"/>
      <c r="D140" s="237"/>
      <c r="E140" s="237">
        <v>58</v>
      </c>
      <c r="F140" s="231" t="str">
        <f t="shared" si="4"/>
        <v/>
      </c>
      <c r="G140" s="231" t="str">
        <f t="shared" si="5"/>
        <v/>
      </c>
    </row>
    <row r="141" s="216" customFormat="1" spans="1:7">
      <c r="A141" s="232" t="s">
        <v>322</v>
      </c>
      <c r="B141" s="233" t="s">
        <v>323</v>
      </c>
      <c r="C141" s="234">
        <f>SUM(C142:C148)</f>
        <v>0</v>
      </c>
      <c r="D141" s="234">
        <f>SUM(D142:D148)</f>
        <v>0</v>
      </c>
      <c r="E141" s="234">
        <f>SUM(E142:E148)</f>
        <v>0</v>
      </c>
      <c r="F141" s="231" t="str">
        <f t="shared" si="4"/>
        <v/>
      </c>
      <c r="G141" s="231" t="str">
        <f t="shared" si="5"/>
        <v/>
      </c>
    </row>
    <row r="142" s="216" customFormat="1" spans="1:7">
      <c r="A142" s="235" t="s">
        <v>324</v>
      </c>
      <c r="B142" s="236" t="s">
        <v>108</v>
      </c>
      <c r="C142" s="237"/>
      <c r="D142" s="237"/>
      <c r="E142" s="237"/>
      <c r="F142" s="231" t="str">
        <f t="shared" si="4"/>
        <v/>
      </c>
      <c r="G142" s="231" t="str">
        <f t="shared" si="5"/>
        <v/>
      </c>
    </row>
    <row r="143" s="216" customFormat="1" spans="1:7">
      <c r="A143" s="235" t="s">
        <v>325</v>
      </c>
      <c r="B143" s="238" t="s">
        <v>110</v>
      </c>
      <c r="C143" s="237"/>
      <c r="D143" s="237"/>
      <c r="E143" s="237"/>
      <c r="F143" s="231" t="str">
        <f t="shared" si="4"/>
        <v/>
      </c>
      <c r="G143" s="231" t="str">
        <f t="shared" si="5"/>
        <v/>
      </c>
    </row>
    <row r="144" s="216" customFormat="1" spans="1:7">
      <c r="A144" s="235" t="s">
        <v>326</v>
      </c>
      <c r="B144" s="238" t="s">
        <v>112</v>
      </c>
      <c r="C144" s="237"/>
      <c r="D144" s="237"/>
      <c r="E144" s="237"/>
      <c r="F144" s="231" t="str">
        <f t="shared" si="4"/>
        <v/>
      </c>
      <c r="G144" s="231" t="str">
        <f t="shared" si="5"/>
        <v/>
      </c>
    </row>
    <row r="145" s="216" customFormat="1" spans="1:7">
      <c r="A145" s="235" t="s">
        <v>327</v>
      </c>
      <c r="B145" s="238" t="s">
        <v>328</v>
      </c>
      <c r="C145" s="237"/>
      <c r="D145" s="237"/>
      <c r="E145" s="237"/>
      <c r="F145" s="231" t="str">
        <f t="shared" si="4"/>
        <v/>
      </c>
      <c r="G145" s="231" t="str">
        <f t="shared" si="5"/>
        <v/>
      </c>
    </row>
    <row r="146" s="216" customFormat="1" spans="1:7">
      <c r="A146" s="235" t="s">
        <v>329</v>
      </c>
      <c r="B146" s="239" t="s">
        <v>330</v>
      </c>
      <c r="C146" s="237"/>
      <c r="D146" s="237"/>
      <c r="E146" s="237"/>
      <c r="F146" s="231" t="str">
        <f t="shared" si="4"/>
        <v/>
      </c>
      <c r="G146" s="231" t="str">
        <f t="shared" si="5"/>
        <v/>
      </c>
    </row>
    <row r="147" s="216" customFormat="1" spans="1:7">
      <c r="A147" s="235" t="s">
        <v>331</v>
      </c>
      <c r="B147" s="236" t="s">
        <v>126</v>
      </c>
      <c r="C147" s="237"/>
      <c r="D147" s="237"/>
      <c r="E147" s="237"/>
      <c r="F147" s="231" t="str">
        <f t="shared" si="4"/>
        <v/>
      </c>
      <c r="G147" s="231" t="str">
        <f t="shared" si="5"/>
        <v/>
      </c>
    </row>
    <row r="148" s="216" customFormat="1" spans="1:7">
      <c r="A148" s="235" t="s">
        <v>332</v>
      </c>
      <c r="B148" s="236" t="s">
        <v>333</v>
      </c>
      <c r="C148" s="237"/>
      <c r="D148" s="237"/>
      <c r="E148" s="237"/>
      <c r="F148" s="231" t="str">
        <f t="shared" si="4"/>
        <v/>
      </c>
      <c r="G148" s="231" t="str">
        <f t="shared" si="5"/>
        <v/>
      </c>
    </row>
    <row r="149" s="216" customFormat="1" spans="1:7">
      <c r="A149" s="232" t="s">
        <v>334</v>
      </c>
      <c r="B149" s="241" t="s">
        <v>335</v>
      </c>
      <c r="C149" s="234">
        <f>SUM(C150:C154)</f>
        <v>107</v>
      </c>
      <c r="D149" s="234">
        <f>SUM(D150:D154)</f>
        <v>131</v>
      </c>
      <c r="E149" s="234">
        <f>SUM(E150:E154)</f>
        <v>110</v>
      </c>
      <c r="F149" s="231">
        <f t="shared" si="4"/>
        <v>103</v>
      </c>
      <c r="G149" s="231">
        <f t="shared" si="5"/>
        <v>84</v>
      </c>
    </row>
    <row r="150" s="216" customFormat="1" spans="1:7">
      <c r="A150" s="235" t="s">
        <v>336</v>
      </c>
      <c r="B150" s="238" t="s">
        <v>108</v>
      </c>
      <c r="C150" s="237">
        <v>82</v>
      </c>
      <c r="D150" s="237">
        <v>93</v>
      </c>
      <c r="E150" s="237">
        <v>91</v>
      </c>
      <c r="F150" s="231">
        <f t="shared" si="4"/>
        <v>111</v>
      </c>
      <c r="G150" s="231">
        <f t="shared" si="5"/>
        <v>98</v>
      </c>
    </row>
    <row r="151" s="216" customFormat="1" spans="1:7">
      <c r="A151" s="235" t="s">
        <v>337</v>
      </c>
      <c r="B151" s="238" t="s">
        <v>110</v>
      </c>
      <c r="C151" s="237"/>
      <c r="D151" s="237"/>
      <c r="E151" s="237"/>
      <c r="F151" s="231" t="str">
        <f t="shared" si="4"/>
        <v/>
      </c>
      <c r="G151" s="231" t="str">
        <f t="shared" si="5"/>
        <v/>
      </c>
    </row>
    <row r="152" s="216" customFormat="1" spans="1:7">
      <c r="A152" s="235" t="s">
        <v>338</v>
      </c>
      <c r="B152" s="236" t="s">
        <v>112</v>
      </c>
      <c r="C152" s="237"/>
      <c r="D152" s="237"/>
      <c r="E152" s="237"/>
      <c r="F152" s="231" t="str">
        <f t="shared" si="4"/>
        <v/>
      </c>
      <c r="G152" s="231" t="str">
        <f t="shared" si="5"/>
        <v/>
      </c>
    </row>
    <row r="153" s="216" customFormat="1" spans="1:7">
      <c r="A153" s="235" t="s">
        <v>339</v>
      </c>
      <c r="B153" s="240" t="s">
        <v>340</v>
      </c>
      <c r="C153" s="237"/>
      <c r="D153" s="237">
        <v>36</v>
      </c>
      <c r="E153" s="237">
        <v>19</v>
      </c>
      <c r="F153" s="231" t="str">
        <f t="shared" si="4"/>
        <v/>
      </c>
      <c r="G153" s="231">
        <f t="shared" si="5"/>
        <v>53</v>
      </c>
    </row>
    <row r="154" s="216" customFormat="1" spans="1:7">
      <c r="A154" s="235" t="s">
        <v>341</v>
      </c>
      <c r="B154" s="236" t="s">
        <v>342</v>
      </c>
      <c r="C154" s="237">
        <v>25</v>
      </c>
      <c r="D154" s="237">
        <v>2</v>
      </c>
      <c r="E154" s="237"/>
      <c r="F154" s="231">
        <f t="shared" si="4"/>
        <v>0</v>
      </c>
      <c r="G154" s="231">
        <f t="shared" si="5"/>
        <v>0</v>
      </c>
    </row>
    <row r="155" s="216" customFormat="1" spans="1:7">
      <c r="A155" s="232" t="s">
        <v>343</v>
      </c>
      <c r="B155" s="241" t="s">
        <v>344</v>
      </c>
      <c r="C155" s="234">
        <f>SUM(C156:C161)</f>
        <v>36</v>
      </c>
      <c r="D155" s="234">
        <f>SUM(D156:D161)</f>
        <v>48</v>
      </c>
      <c r="E155" s="234">
        <f>SUM(E156:E161)</f>
        <v>42</v>
      </c>
      <c r="F155" s="231">
        <f t="shared" si="4"/>
        <v>117</v>
      </c>
      <c r="G155" s="231">
        <f t="shared" si="5"/>
        <v>88</v>
      </c>
    </row>
    <row r="156" s="216" customFormat="1" spans="1:7">
      <c r="A156" s="235" t="s">
        <v>345</v>
      </c>
      <c r="B156" s="238" t="s">
        <v>108</v>
      </c>
      <c r="C156" s="237">
        <v>36</v>
      </c>
      <c r="D156" s="237">
        <v>48</v>
      </c>
      <c r="E156" s="237">
        <v>42</v>
      </c>
      <c r="F156" s="231">
        <f t="shared" si="4"/>
        <v>117</v>
      </c>
      <c r="G156" s="231">
        <f t="shared" si="5"/>
        <v>88</v>
      </c>
    </row>
    <row r="157" s="216" customFormat="1" spans="1:7">
      <c r="A157" s="235" t="s">
        <v>346</v>
      </c>
      <c r="B157" s="238" t="s">
        <v>110</v>
      </c>
      <c r="C157" s="237"/>
      <c r="D157" s="237"/>
      <c r="E157" s="237"/>
      <c r="F157" s="231" t="str">
        <f t="shared" si="4"/>
        <v/>
      </c>
      <c r="G157" s="231" t="str">
        <f t="shared" si="5"/>
        <v/>
      </c>
    </row>
    <row r="158" s="216" customFormat="1" spans="1:7">
      <c r="A158" s="235" t="s">
        <v>347</v>
      </c>
      <c r="B158" s="239" t="s">
        <v>112</v>
      </c>
      <c r="C158" s="237"/>
      <c r="D158" s="237"/>
      <c r="E158" s="237"/>
      <c r="F158" s="231" t="str">
        <f t="shared" si="4"/>
        <v/>
      </c>
      <c r="G158" s="231" t="str">
        <f t="shared" si="5"/>
        <v/>
      </c>
    </row>
    <row r="159" s="216" customFormat="1" spans="1:7">
      <c r="A159" s="235" t="s">
        <v>348</v>
      </c>
      <c r="B159" s="236" t="s">
        <v>139</v>
      </c>
      <c r="C159" s="237"/>
      <c r="D159" s="237"/>
      <c r="E159" s="237"/>
      <c r="F159" s="231" t="str">
        <f t="shared" si="4"/>
        <v/>
      </c>
      <c r="G159" s="231" t="str">
        <f t="shared" si="5"/>
        <v/>
      </c>
    </row>
    <row r="160" s="216" customFormat="1" spans="1:7">
      <c r="A160" s="235" t="s">
        <v>349</v>
      </c>
      <c r="B160" s="236" t="s">
        <v>126</v>
      </c>
      <c r="C160" s="237"/>
      <c r="D160" s="237"/>
      <c r="E160" s="237"/>
      <c r="F160" s="231" t="str">
        <f t="shared" si="4"/>
        <v/>
      </c>
      <c r="G160" s="231" t="str">
        <f t="shared" si="5"/>
        <v/>
      </c>
    </row>
    <row r="161" s="216" customFormat="1" spans="1:7">
      <c r="A161" s="235" t="s">
        <v>350</v>
      </c>
      <c r="B161" s="236" t="s">
        <v>351</v>
      </c>
      <c r="C161" s="237"/>
      <c r="D161" s="237"/>
      <c r="E161" s="237"/>
      <c r="F161" s="231" t="str">
        <f t="shared" si="4"/>
        <v/>
      </c>
      <c r="G161" s="231" t="str">
        <f t="shared" si="5"/>
        <v/>
      </c>
    </row>
    <row r="162" s="216" customFormat="1" spans="1:7">
      <c r="A162" s="232" t="s">
        <v>352</v>
      </c>
      <c r="B162" s="241" t="s">
        <v>353</v>
      </c>
      <c r="C162" s="234">
        <f>SUM(C163:C168)</f>
        <v>169</v>
      </c>
      <c r="D162" s="234">
        <f>SUM(D163:D168)</f>
        <v>335</v>
      </c>
      <c r="E162" s="234">
        <f>SUM(E163:E168)</f>
        <v>190</v>
      </c>
      <c r="F162" s="231">
        <f t="shared" si="4"/>
        <v>112</v>
      </c>
      <c r="G162" s="231">
        <f t="shared" si="5"/>
        <v>57</v>
      </c>
    </row>
    <row r="163" s="216" customFormat="1" spans="1:7">
      <c r="A163" s="235" t="s">
        <v>354</v>
      </c>
      <c r="B163" s="238" t="s">
        <v>108</v>
      </c>
      <c r="C163" s="237">
        <v>169</v>
      </c>
      <c r="D163" s="237">
        <v>245</v>
      </c>
      <c r="E163" s="237">
        <v>157</v>
      </c>
      <c r="F163" s="231">
        <f t="shared" si="4"/>
        <v>93</v>
      </c>
      <c r="G163" s="231">
        <f t="shared" si="5"/>
        <v>64</v>
      </c>
    </row>
    <row r="164" s="216" customFormat="1" spans="1:7">
      <c r="A164" s="235" t="s">
        <v>355</v>
      </c>
      <c r="B164" s="238" t="s">
        <v>110</v>
      </c>
      <c r="C164" s="237"/>
      <c r="D164" s="237"/>
      <c r="E164" s="237"/>
      <c r="F164" s="231" t="str">
        <f t="shared" si="4"/>
        <v/>
      </c>
      <c r="G164" s="231" t="str">
        <f t="shared" si="5"/>
        <v/>
      </c>
    </row>
    <row r="165" s="216" customFormat="1" spans="1:7">
      <c r="A165" s="235" t="s">
        <v>356</v>
      </c>
      <c r="B165" s="236" t="s">
        <v>112</v>
      </c>
      <c r="C165" s="237"/>
      <c r="D165" s="237"/>
      <c r="E165" s="237"/>
      <c r="F165" s="231" t="str">
        <f t="shared" si="4"/>
        <v/>
      </c>
      <c r="G165" s="231" t="str">
        <f t="shared" si="5"/>
        <v/>
      </c>
    </row>
    <row r="166" s="216" customFormat="1" spans="1:7">
      <c r="A166" s="235" t="s">
        <v>357</v>
      </c>
      <c r="B166" s="236" t="s">
        <v>358</v>
      </c>
      <c r="C166" s="237"/>
      <c r="D166" s="237">
        <v>64</v>
      </c>
      <c r="E166" s="237"/>
      <c r="F166" s="231" t="str">
        <f t="shared" si="4"/>
        <v/>
      </c>
      <c r="G166" s="231">
        <f t="shared" si="5"/>
        <v>0</v>
      </c>
    </row>
    <row r="167" s="216" customFormat="1" spans="1:7">
      <c r="A167" s="235" t="s">
        <v>359</v>
      </c>
      <c r="B167" s="238" t="s">
        <v>126</v>
      </c>
      <c r="C167" s="237"/>
      <c r="D167" s="237"/>
      <c r="E167" s="237"/>
      <c r="F167" s="231" t="str">
        <f t="shared" si="4"/>
        <v/>
      </c>
      <c r="G167" s="231" t="str">
        <f t="shared" si="5"/>
        <v/>
      </c>
    </row>
    <row r="168" s="216" customFormat="1" spans="1:7">
      <c r="A168" s="235" t="s">
        <v>360</v>
      </c>
      <c r="B168" s="238" t="s">
        <v>361</v>
      </c>
      <c r="C168" s="237"/>
      <c r="D168" s="237">
        <v>26</v>
      </c>
      <c r="E168" s="237">
        <v>33</v>
      </c>
      <c r="F168" s="231" t="str">
        <f t="shared" si="4"/>
        <v/>
      </c>
      <c r="G168" s="231">
        <f t="shared" si="5"/>
        <v>127</v>
      </c>
    </row>
    <row r="169" s="216" customFormat="1" spans="1:7">
      <c r="A169" s="232" t="s">
        <v>362</v>
      </c>
      <c r="B169" s="241" t="s">
        <v>363</v>
      </c>
      <c r="C169" s="234">
        <f>SUM(C170:C175)</f>
        <v>1311</v>
      </c>
      <c r="D169" s="234">
        <f>SUM(D170:D175)</f>
        <v>2135</v>
      </c>
      <c r="E169" s="234">
        <f>SUM(E170:E175)</f>
        <v>2100</v>
      </c>
      <c r="F169" s="231">
        <f t="shared" si="4"/>
        <v>160</v>
      </c>
      <c r="G169" s="231">
        <f t="shared" si="5"/>
        <v>98</v>
      </c>
    </row>
    <row r="170" s="216" customFormat="1" spans="1:7">
      <c r="A170" s="235" t="s">
        <v>364</v>
      </c>
      <c r="B170" s="238" t="s">
        <v>108</v>
      </c>
      <c r="C170" s="237">
        <v>1300</v>
      </c>
      <c r="D170" s="237">
        <v>2017</v>
      </c>
      <c r="E170" s="237">
        <v>1683</v>
      </c>
      <c r="F170" s="231">
        <f t="shared" si="4"/>
        <v>130</v>
      </c>
      <c r="G170" s="231">
        <f t="shared" si="5"/>
        <v>83</v>
      </c>
    </row>
    <row r="171" s="216" customFormat="1" spans="1:7">
      <c r="A171" s="235" t="s">
        <v>365</v>
      </c>
      <c r="B171" s="236" t="s">
        <v>110</v>
      </c>
      <c r="C171" s="237"/>
      <c r="D171" s="237"/>
      <c r="E171" s="237"/>
      <c r="F171" s="231" t="str">
        <f t="shared" si="4"/>
        <v/>
      </c>
      <c r="G171" s="231" t="str">
        <f t="shared" si="5"/>
        <v/>
      </c>
    </row>
    <row r="172" s="216" customFormat="1" spans="1:7">
      <c r="A172" s="235" t="s">
        <v>366</v>
      </c>
      <c r="B172" s="236" t="s">
        <v>112</v>
      </c>
      <c r="C172" s="237">
        <v>11</v>
      </c>
      <c r="D172" s="237"/>
      <c r="E172" s="237"/>
      <c r="F172" s="231">
        <f t="shared" si="4"/>
        <v>0</v>
      </c>
      <c r="G172" s="231" t="str">
        <f t="shared" si="5"/>
        <v/>
      </c>
    </row>
    <row r="173" s="216" customFormat="1" spans="1:7">
      <c r="A173" s="235" t="s">
        <v>367</v>
      </c>
      <c r="B173" s="236" t="s">
        <v>368</v>
      </c>
      <c r="C173" s="237"/>
      <c r="D173" s="237"/>
      <c r="E173" s="237"/>
      <c r="F173" s="231" t="str">
        <f t="shared" si="4"/>
        <v/>
      </c>
      <c r="G173" s="231" t="str">
        <f t="shared" si="5"/>
        <v/>
      </c>
    </row>
    <row r="174" s="216" customFormat="1" spans="1:7">
      <c r="A174" s="235" t="s">
        <v>369</v>
      </c>
      <c r="B174" s="238" t="s">
        <v>126</v>
      </c>
      <c r="C174" s="237"/>
      <c r="D174" s="237"/>
      <c r="E174" s="237"/>
      <c r="F174" s="231" t="str">
        <f t="shared" si="4"/>
        <v/>
      </c>
      <c r="G174" s="231" t="str">
        <f t="shared" si="5"/>
        <v/>
      </c>
    </row>
    <row r="175" s="216" customFormat="1" spans="1:7">
      <c r="A175" s="235" t="s">
        <v>370</v>
      </c>
      <c r="B175" s="238" t="s">
        <v>371</v>
      </c>
      <c r="C175" s="237"/>
      <c r="D175" s="237">
        <v>118</v>
      </c>
      <c r="E175" s="237">
        <v>417</v>
      </c>
      <c r="F175" s="231" t="str">
        <f t="shared" si="4"/>
        <v/>
      </c>
      <c r="G175" s="231">
        <f t="shared" si="5"/>
        <v>353</v>
      </c>
    </row>
    <row r="176" s="216" customFormat="1" spans="1:7">
      <c r="A176" s="232" t="s">
        <v>372</v>
      </c>
      <c r="B176" s="241" t="s">
        <v>373</v>
      </c>
      <c r="C176" s="234">
        <f>SUM(C177:C182)</f>
        <v>1728</v>
      </c>
      <c r="D176" s="234">
        <f>SUM(D177:D182)</f>
        <v>946</v>
      </c>
      <c r="E176" s="234">
        <f>SUM(E177:E182)</f>
        <v>831</v>
      </c>
      <c r="F176" s="231">
        <f t="shared" si="4"/>
        <v>48</v>
      </c>
      <c r="G176" s="231">
        <f t="shared" si="5"/>
        <v>88</v>
      </c>
    </row>
    <row r="177" s="216" customFormat="1" spans="1:7">
      <c r="A177" s="235" t="s">
        <v>374</v>
      </c>
      <c r="B177" s="236" t="s">
        <v>108</v>
      </c>
      <c r="C177" s="237">
        <v>1721</v>
      </c>
      <c r="D177" s="237">
        <v>225</v>
      </c>
      <c r="E177" s="237">
        <v>355</v>
      </c>
      <c r="F177" s="231">
        <f t="shared" si="4"/>
        <v>21</v>
      </c>
      <c r="G177" s="231">
        <f t="shared" si="5"/>
        <v>158</v>
      </c>
    </row>
    <row r="178" s="216" customFormat="1" spans="1:7">
      <c r="A178" s="235" t="s">
        <v>375</v>
      </c>
      <c r="B178" s="236" t="s">
        <v>110</v>
      </c>
      <c r="C178" s="237"/>
      <c r="D178" s="237"/>
      <c r="E178" s="237"/>
      <c r="F178" s="231" t="str">
        <f t="shared" si="4"/>
        <v/>
      </c>
      <c r="G178" s="231" t="str">
        <f t="shared" si="5"/>
        <v/>
      </c>
    </row>
    <row r="179" s="216" customFormat="1" spans="1:7">
      <c r="A179" s="235" t="s">
        <v>376</v>
      </c>
      <c r="B179" s="236" t="s">
        <v>112</v>
      </c>
      <c r="C179" s="237"/>
      <c r="D179" s="237"/>
      <c r="E179" s="237"/>
      <c r="F179" s="231" t="str">
        <f t="shared" si="4"/>
        <v/>
      </c>
      <c r="G179" s="231" t="str">
        <f t="shared" si="5"/>
        <v/>
      </c>
    </row>
    <row r="180" s="216" customFormat="1" spans="1:7">
      <c r="A180" s="235" t="s">
        <v>377</v>
      </c>
      <c r="B180" s="236" t="s">
        <v>378</v>
      </c>
      <c r="C180" s="237"/>
      <c r="D180" s="237"/>
      <c r="E180" s="237"/>
      <c r="F180" s="231" t="str">
        <f t="shared" si="4"/>
        <v/>
      </c>
      <c r="G180" s="231" t="str">
        <f t="shared" si="5"/>
        <v/>
      </c>
    </row>
    <row r="181" s="216" customFormat="1" spans="1:7">
      <c r="A181" s="235" t="s">
        <v>379</v>
      </c>
      <c r="B181" s="236" t="s">
        <v>126</v>
      </c>
      <c r="C181" s="237"/>
      <c r="D181" s="237"/>
      <c r="E181" s="237"/>
      <c r="F181" s="231" t="str">
        <f t="shared" si="4"/>
        <v/>
      </c>
      <c r="G181" s="231" t="str">
        <f t="shared" si="5"/>
        <v/>
      </c>
    </row>
    <row r="182" s="216" customFormat="1" spans="1:7">
      <c r="A182" s="235" t="s">
        <v>380</v>
      </c>
      <c r="B182" s="238" t="s">
        <v>381</v>
      </c>
      <c r="C182" s="237">
        <v>7</v>
      </c>
      <c r="D182" s="237">
        <v>721</v>
      </c>
      <c r="E182" s="237">
        <v>476</v>
      </c>
      <c r="F182" s="231">
        <f t="shared" si="4"/>
        <v>6800</v>
      </c>
      <c r="G182" s="231">
        <f t="shared" si="5"/>
        <v>66</v>
      </c>
    </row>
    <row r="183" s="216" customFormat="1" spans="1:7">
      <c r="A183" s="232" t="s">
        <v>382</v>
      </c>
      <c r="B183" s="241" t="s">
        <v>383</v>
      </c>
      <c r="C183" s="234">
        <f>SUM(C184:C189)</f>
        <v>695</v>
      </c>
      <c r="D183" s="234">
        <f>SUM(D184:D189)</f>
        <v>913</v>
      </c>
      <c r="E183" s="234">
        <f>SUM(E184:E189)</f>
        <v>525</v>
      </c>
      <c r="F183" s="231">
        <f t="shared" si="4"/>
        <v>76</v>
      </c>
      <c r="G183" s="231">
        <f t="shared" si="5"/>
        <v>58</v>
      </c>
    </row>
    <row r="184" s="216" customFormat="1" spans="1:7">
      <c r="A184" s="235" t="s">
        <v>384</v>
      </c>
      <c r="B184" s="239" t="s">
        <v>108</v>
      </c>
      <c r="C184" s="237">
        <v>271</v>
      </c>
      <c r="D184" s="237">
        <v>610</v>
      </c>
      <c r="E184" s="237">
        <v>343</v>
      </c>
      <c r="F184" s="231">
        <f t="shared" si="4"/>
        <v>127</v>
      </c>
      <c r="G184" s="231">
        <f t="shared" si="5"/>
        <v>56</v>
      </c>
    </row>
    <row r="185" s="216" customFormat="1" spans="1:7">
      <c r="A185" s="235" t="s">
        <v>385</v>
      </c>
      <c r="B185" s="236" t="s">
        <v>110</v>
      </c>
      <c r="C185" s="237"/>
      <c r="D185" s="237"/>
      <c r="E185" s="237"/>
      <c r="F185" s="231" t="str">
        <f t="shared" si="4"/>
        <v/>
      </c>
      <c r="G185" s="231" t="str">
        <f t="shared" si="5"/>
        <v/>
      </c>
    </row>
    <row r="186" s="216" customFormat="1" spans="1:7">
      <c r="A186" s="235" t="s">
        <v>386</v>
      </c>
      <c r="B186" s="236" t="s">
        <v>112</v>
      </c>
      <c r="C186" s="237"/>
      <c r="D186" s="237"/>
      <c r="E186" s="237"/>
      <c r="F186" s="231" t="str">
        <f t="shared" si="4"/>
        <v/>
      </c>
      <c r="G186" s="231" t="str">
        <f t="shared" si="5"/>
        <v/>
      </c>
    </row>
    <row r="187" s="216" customFormat="1" spans="1:7">
      <c r="A187" s="235" t="s">
        <v>387</v>
      </c>
      <c r="B187" s="236" t="s">
        <v>388</v>
      </c>
      <c r="C187" s="237"/>
      <c r="D187" s="237"/>
      <c r="E187" s="237">
        <v>130</v>
      </c>
      <c r="F187" s="231" t="str">
        <f t="shared" si="4"/>
        <v/>
      </c>
      <c r="G187" s="231" t="str">
        <f t="shared" si="5"/>
        <v/>
      </c>
    </row>
    <row r="188" s="216" customFormat="1" spans="1:7">
      <c r="A188" s="235" t="s">
        <v>389</v>
      </c>
      <c r="B188" s="236" t="s">
        <v>126</v>
      </c>
      <c r="C188" s="237"/>
      <c r="D188" s="237"/>
      <c r="E188" s="237"/>
      <c r="F188" s="231" t="str">
        <f t="shared" si="4"/>
        <v/>
      </c>
      <c r="G188" s="231" t="str">
        <f t="shared" si="5"/>
        <v/>
      </c>
    </row>
    <row r="189" s="216" customFormat="1" spans="1:7">
      <c r="A189" s="235" t="s">
        <v>390</v>
      </c>
      <c r="B189" s="238" t="s">
        <v>391</v>
      </c>
      <c r="C189" s="237">
        <v>424</v>
      </c>
      <c r="D189" s="237">
        <v>303</v>
      </c>
      <c r="E189" s="237">
        <v>52</v>
      </c>
      <c r="F189" s="231">
        <f t="shared" si="4"/>
        <v>12</v>
      </c>
      <c r="G189" s="231">
        <f t="shared" si="5"/>
        <v>17</v>
      </c>
    </row>
    <row r="190" s="216" customFormat="1" spans="1:7">
      <c r="A190" s="232" t="s">
        <v>392</v>
      </c>
      <c r="B190" s="241" t="s">
        <v>393</v>
      </c>
      <c r="C190" s="234">
        <f>SUM(C191:C197)</f>
        <v>184</v>
      </c>
      <c r="D190" s="234">
        <f>SUM(D191:D197)</f>
        <v>186</v>
      </c>
      <c r="E190" s="234">
        <f>SUM(E191:E197)</f>
        <v>212</v>
      </c>
      <c r="F190" s="231">
        <f t="shared" si="4"/>
        <v>115</v>
      </c>
      <c r="G190" s="231">
        <f t="shared" si="5"/>
        <v>114</v>
      </c>
    </row>
    <row r="191" s="216" customFormat="1" spans="1:7">
      <c r="A191" s="235" t="s">
        <v>394</v>
      </c>
      <c r="B191" s="238" t="s">
        <v>108</v>
      </c>
      <c r="C191" s="237">
        <v>184</v>
      </c>
      <c r="D191" s="237">
        <v>184</v>
      </c>
      <c r="E191" s="237">
        <v>188</v>
      </c>
      <c r="F191" s="231">
        <f t="shared" si="4"/>
        <v>102</v>
      </c>
      <c r="G191" s="231">
        <f t="shared" si="5"/>
        <v>102</v>
      </c>
    </row>
    <row r="192" s="216" customFormat="1" spans="1:7">
      <c r="A192" s="235" t="s">
        <v>395</v>
      </c>
      <c r="B192" s="236" t="s">
        <v>110</v>
      </c>
      <c r="C192" s="237"/>
      <c r="D192" s="237"/>
      <c r="E192" s="237"/>
      <c r="F192" s="231" t="str">
        <f t="shared" si="4"/>
        <v/>
      </c>
      <c r="G192" s="231" t="str">
        <f t="shared" si="5"/>
        <v/>
      </c>
    </row>
    <row r="193" s="216" customFormat="1" spans="1:7">
      <c r="A193" s="235" t="s">
        <v>396</v>
      </c>
      <c r="B193" s="236" t="s">
        <v>112</v>
      </c>
      <c r="C193" s="237"/>
      <c r="D193" s="237"/>
      <c r="E193" s="237"/>
      <c r="F193" s="231" t="str">
        <f t="shared" si="4"/>
        <v/>
      </c>
      <c r="G193" s="231" t="str">
        <f t="shared" si="5"/>
        <v/>
      </c>
    </row>
    <row r="194" s="216" customFormat="1" spans="1:7">
      <c r="A194" s="235" t="s">
        <v>397</v>
      </c>
      <c r="B194" s="236" t="s">
        <v>398</v>
      </c>
      <c r="C194" s="237"/>
      <c r="D194" s="237">
        <v>2</v>
      </c>
      <c r="E194" s="237">
        <v>14</v>
      </c>
      <c r="F194" s="231" t="str">
        <f t="shared" si="4"/>
        <v/>
      </c>
      <c r="G194" s="231">
        <f t="shared" si="5"/>
        <v>700</v>
      </c>
    </row>
    <row r="195" s="216" customFormat="1" spans="1:7">
      <c r="A195" s="235" t="s">
        <v>399</v>
      </c>
      <c r="B195" s="236" t="s">
        <v>400</v>
      </c>
      <c r="C195" s="237"/>
      <c r="D195" s="237"/>
      <c r="E195" s="237"/>
      <c r="F195" s="231" t="str">
        <f t="shared" si="4"/>
        <v/>
      </c>
      <c r="G195" s="231" t="str">
        <f t="shared" si="5"/>
        <v/>
      </c>
    </row>
    <row r="196" s="216" customFormat="1" spans="1:7">
      <c r="A196" s="235" t="s">
        <v>401</v>
      </c>
      <c r="B196" s="236" t="s">
        <v>126</v>
      </c>
      <c r="C196" s="237"/>
      <c r="D196" s="237"/>
      <c r="E196" s="237"/>
      <c r="F196" s="231" t="str">
        <f t="shared" si="4"/>
        <v/>
      </c>
      <c r="G196" s="231" t="str">
        <f t="shared" si="5"/>
        <v/>
      </c>
    </row>
    <row r="197" s="216" customFormat="1" spans="1:7">
      <c r="A197" s="235" t="s">
        <v>402</v>
      </c>
      <c r="B197" s="238" t="s">
        <v>403</v>
      </c>
      <c r="C197" s="237"/>
      <c r="D197" s="237"/>
      <c r="E197" s="237">
        <v>10</v>
      </c>
      <c r="F197" s="231" t="str">
        <f t="shared" si="4"/>
        <v/>
      </c>
      <c r="G197" s="231" t="str">
        <f t="shared" si="5"/>
        <v/>
      </c>
    </row>
    <row r="198" s="216" customFormat="1" spans="1:7">
      <c r="A198" s="232" t="s">
        <v>404</v>
      </c>
      <c r="B198" s="241" t="s">
        <v>405</v>
      </c>
      <c r="C198" s="234">
        <f>SUM(C199:C203)</f>
        <v>0</v>
      </c>
      <c r="D198" s="234">
        <f>SUM(D199:D203)</f>
        <v>0</v>
      </c>
      <c r="E198" s="234">
        <f>SUM(E199:E203)</f>
        <v>0</v>
      </c>
      <c r="F198" s="231" t="str">
        <f t="shared" ref="F198:F261" si="6">IF(C198=0,"",ROUND(E198/C198*100,1))</f>
        <v/>
      </c>
      <c r="G198" s="231" t="str">
        <f t="shared" ref="G198:G261" si="7">IF(D198=0,"",ROUND(E198/D198*100,1))</f>
        <v/>
      </c>
    </row>
    <row r="199" s="216" customFormat="1" spans="1:7">
      <c r="A199" s="235" t="s">
        <v>406</v>
      </c>
      <c r="B199" s="238" t="s">
        <v>108</v>
      </c>
      <c r="C199" s="237"/>
      <c r="D199" s="237"/>
      <c r="E199" s="237"/>
      <c r="F199" s="231" t="str">
        <f t="shared" si="6"/>
        <v/>
      </c>
      <c r="G199" s="231" t="str">
        <f t="shared" si="7"/>
        <v/>
      </c>
    </row>
    <row r="200" s="216" customFormat="1" spans="1:7">
      <c r="A200" s="235" t="s">
        <v>407</v>
      </c>
      <c r="B200" s="239" t="s">
        <v>110</v>
      </c>
      <c r="C200" s="237"/>
      <c r="D200" s="237"/>
      <c r="E200" s="237"/>
      <c r="F200" s="231" t="str">
        <f t="shared" si="6"/>
        <v/>
      </c>
      <c r="G200" s="231" t="str">
        <f t="shared" si="7"/>
        <v/>
      </c>
    </row>
    <row r="201" s="216" customFormat="1" spans="1:7">
      <c r="A201" s="235" t="s">
        <v>408</v>
      </c>
      <c r="B201" s="236" t="s">
        <v>112</v>
      </c>
      <c r="C201" s="237"/>
      <c r="D201" s="237"/>
      <c r="E201" s="237"/>
      <c r="F201" s="231" t="str">
        <f t="shared" si="6"/>
        <v/>
      </c>
      <c r="G201" s="231" t="str">
        <f t="shared" si="7"/>
        <v/>
      </c>
    </row>
    <row r="202" s="216" customFormat="1" spans="1:7">
      <c r="A202" s="235" t="s">
        <v>409</v>
      </c>
      <c r="B202" s="236" t="s">
        <v>126</v>
      </c>
      <c r="C202" s="237"/>
      <c r="D202" s="237"/>
      <c r="E202" s="237"/>
      <c r="F202" s="231" t="str">
        <f t="shared" si="6"/>
        <v/>
      </c>
      <c r="G202" s="231" t="str">
        <f t="shared" si="7"/>
        <v/>
      </c>
    </row>
    <row r="203" s="216" customFormat="1" spans="1:7">
      <c r="A203" s="235" t="s">
        <v>410</v>
      </c>
      <c r="B203" s="236" t="s">
        <v>411</v>
      </c>
      <c r="C203" s="237"/>
      <c r="D203" s="237"/>
      <c r="E203" s="237"/>
      <c r="F203" s="231" t="str">
        <f t="shared" si="6"/>
        <v/>
      </c>
      <c r="G203" s="231" t="str">
        <f t="shared" si="7"/>
        <v/>
      </c>
    </row>
    <row r="204" s="216" customFormat="1" spans="1:7">
      <c r="A204" s="232" t="s">
        <v>412</v>
      </c>
      <c r="B204" s="241" t="s">
        <v>413</v>
      </c>
      <c r="C204" s="246">
        <f>SUM(C205:C209)</f>
        <v>70</v>
      </c>
      <c r="D204" s="246">
        <f>SUM(D205:D209)</f>
        <v>77</v>
      </c>
      <c r="E204" s="246">
        <f>SUM(E205:E209)</f>
        <v>117</v>
      </c>
      <c r="F204" s="231">
        <f t="shared" si="6"/>
        <v>167</v>
      </c>
      <c r="G204" s="231">
        <f t="shared" si="7"/>
        <v>152</v>
      </c>
    </row>
    <row r="205" s="216" customFormat="1" spans="1:7">
      <c r="A205" s="235" t="s">
        <v>414</v>
      </c>
      <c r="B205" s="238" t="s">
        <v>108</v>
      </c>
      <c r="C205" s="237">
        <v>66</v>
      </c>
      <c r="D205" s="237">
        <v>68</v>
      </c>
      <c r="E205" s="237">
        <v>85</v>
      </c>
      <c r="F205" s="231">
        <f t="shared" si="6"/>
        <v>129</v>
      </c>
      <c r="G205" s="231">
        <f t="shared" si="7"/>
        <v>125</v>
      </c>
    </row>
    <row r="206" s="216" customFormat="1" spans="1:7">
      <c r="A206" s="235" t="s">
        <v>415</v>
      </c>
      <c r="B206" s="238" t="s">
        <v>110</v>
      </c>
      <c r="C206" s="237"/>
      <c r="D206" s="237"/>
      <c r="E206" s="237"/>
      <c r="F206" s="231" t="str">
        <f t="shared" si="6"/>
        <v/>
      </c>
      <c r="G206" s="231" t="str">
        <f t="shared" si="7"/>
        <v/>
      </c>
    </row>
    <row r="207" s="216" customFormat="1" spans="1:7">
      <c r="A207" s="235" t="s">
        <v>416</v>
      </c>
      <c r="B207" s="236" t="s">
        <v>112</v>
      </c>
      <c r="C207" s="237"/>
      <c r="D207" s="237"/>
      <c r="E207" s="237"/>
      <c r="F207" s="231" t="str">
        <f t="shared" si="6"/>
        <v/>
      </c>
      <c r="G207" s="231" t="str">
        <f t="shared" si="7"/>
        <v/>
      </c>
    </row>
    <row r="208" s="216" customFormat="1" spans="1:7">
      <c r="A208" s="235" t="s">
        <v>417</v>
      </c>
      <c r="B208" s="236" t="s">
        <v>126</v>
      </c>
      <c r="C208" s="237"/>
      <c r="D208" s="237"/>
      <c r="E208" s="237"/>
      <c r="F208" s="231" t="str">
        <f t="shared" si="6"/>
        <v/>
      </c>
      <c r="G208" s="231" t="str">
        <f t="shared" si="7"/>
        <v/>
      </c>
    </row>
    <row r="209" s="216" customFormat="1" spans="1:7">
      <c r="A209" s="235" t="s">
        <v>418</v>
      </c>
      <c r="B209" s="236" t="s">
        <v>419</v>
      </c>
      <c r="C209" s="237">
        <v>4</v>
      </c>
      <c r="D209" s="237">
        <v>9</v>
      </c>
      <c r="E209" s="237">
        <v>32</v>
      </c>
      <c r="F209" s="231">
        <f t="shared" si="6"/>
        <v>800</v>
      </c>
      <c r="G209" s="231">
        <f t="shared" si="7"/>
        <v>356</v>
      </c>
    </row>
    <row r="210" s="216" customFormat="1" spans="1:7">
      <c r="A210" s="232" t="s">
        <v>420</v>
      </c>
      <c r="B210" s="233" t="s">
        <v>421</v>
      </c>
      <c r="C210" s="246">
        <f>SUM(C211:C216)</f>
        <v>0</v>
      </c>
      <c r="D210" s="246">
        <f>SUM(D211:D216)</f>
        <v>0</v>
      </c>
      <c r="E210" s="246">
        <f>SUM(E211:E216)</f>
        <v>0</v>
      </c>
      <c r="F210" s="231" t="str">
        <f t="shared" si="6"/>
        <v/>
      </c>
      <c r="G210" s="231" t="str">
        <f t="shared" si="7"/>
        <v/>
      </c>
    </row>
    <row r="211" s="216" customFormat="1" spans="1:7">
      <c r="A211" s="235" t="s">
        <v>422</v>
      </c>
      <c r="B211" s="236" t="s">
        <v>108</v>
      </c>
      <c r="C211" s="237"/>
      <c r="D211" s="237"/>
      <c r="E211" s="237"/>
      <c r="F211" s="231" t="str">
        <f t="shared" si="6"/>
        <v/>
      </c>
      <c r="G211" s="231" t="str">
        <f t="shared" si="7"/>
        <v/>
      </c>
    </row>
    <row r="212" s="216" customFormat="1" spans="1:7">
      <c r="A212" s="235" t="s">
        <v>423</v>
      </c>
      <c r="B212" s="236" t="s">
        <v>110</v>
      </c>
      <c r="C212" s="237"/>
      <c r="D212" s="237"/>
      <c r="E212" s="237"/>
      <c r="F212" s="231" t="str">
        <f t="shared" si="6"/>
        <v/>
      </c>
      <c r="G212" s="231" t="str">
        <f t="shared" si="7"/>
        <v/>
      </c>
    </row>
    <row r="213" s="216" customFormat="1" spans="1:7">
      <c r="A213" s="235" t="s">
        <v>424</v>
      </c>
      <c r="B213" s="236" t="s">
        <v>112</v>
      </c>
      <c r="C213" s="237"/>
      <c r="D213" s="237"/>
      <c r="E213" s="237"/>
      <c r="F213" s="231" t="str">
        <f t="shared" si="6"/>
        <v/>
      </c>
      <c r="G213" s="231" t="str">
        <f t="shared" si="7"/>
        <v/>
      </c>
    </row>
    <row r="214" s="216" customFormat="1" spans="1:7">
      <c r="A214" s="235" t="s">
        <v>425</v>
      </c>
      <c r="B214" s="236" t="s">
        <v>426</v>
      </c>
      <c r="C214" s="237"/>
      <c r="D214" s="237"/>
      <c r="E214" s="237"/>
      <c r="F214" s="231" t="str">
        <f t="shared" si="6"/>
        <v/>
      </c>
      <c r="G214" s="231" t="str">
        <f t="shared" si="7"/>
        <v/>
      </c>
    </row>
    <row r="215" s="216" customFormat="1" spans="1:7">
      <c r="A215" s="235" t="s">
        <v>427</v>
      </c>
      <c r="B215" s="236" t="s">
        <v>126</v>
      </c>
      <c r="C215" s="237"/>
      <c r="D215" s="237"/>
      <c r="E215" s="237"/>
      <c r="F215" s="231" t="str">
        <f t="shared" si="6"/>
        <v/>
      </c>
      <c r="G215" s="231" t="str">
        <f t="shared" si="7"/>
        <v/>
      </c>
    </row>
    <row r="216" s="216" customFormat="1" spans="1:7">
      <c r="A216" s="235" t="s">
        <v>428</v>
      </c>
      <c r="B216" s="236" t="s">
        <v>429</v>
      </c>
      <c r="C216" s="237"/>
      <c r="D216" s="237"/>
      <c r="E216" s="237"/>
      <c r="F216" s="231" t="str">
        <f t="shared" si="6"/>
        <v/>
      </c>
      <c r="G216" s="231" t="str">
        <f t="shared" si="7"/>
        <v/>
      </c>
    </row>
    <row r="217" s="216" customFormat="1" spans="1:7">
      <c r="A217" s="232" t="s">
        <v>430</v>
      </c>
      <c r="B217" s="233" t="s">
        <v>431</v>
      </c>
      <c r="C217" s="246">
        <f>SUM(C218:C231)</f>
        <v>2839</v>
      </c>
      <c r="D217" s="246">
        <f>SUM(D218:D231)</f>
        <v>3438</v>
      </c>
      <c r="E217" s="246">
        <f>SUM(E218:E231)</f>
        <v>3523</v>
      </c>
      <c r="F217" s="231">
        <f t="shared" si="6"/>
        <v>124</v>
      </c>
      <c r="G217" s="231">
        <f t="shared" si="7"/>
        <v>103</v>
      </c>
    </row>
    <row r="218" s="216" customFormat="1" spans="1:7">
      <c r="A218" s="235" t="s">
        <v>432</v>
      </c>
      <c r="B218" s="236" t="s">
        <v>108</v>
      </c>
      <c r="C218" s="237">
        <v>2647</v>
      </c>
      <c r="D218" s="237">
        <v>2961</v>
      </c>
      <c r="E218" s="237">
        <v>2930</v>
      </c>
      <c r="F218" s="231">
        <f t="shared" si="6"/>
        <v>111</v>
      </c>
      <c r="G218" s="231">
        <f t="shared" si="7"/>
        <v>99</v>
      </c>
    </row>
    <row r="219" s="216" customFormat="1" spans="1:7">
      <c r="A219" s="235" t="s">
        <v>433</v>
      </c>
      <c r="B219" s="236" t="s">
        <v>110</v>
      </c>
      <c r="C219" s="237"/>
      <c r="D219" s="237"/>
      <c r="E219" s="237"/>
      <c r="F219" s="231" t="str">
        <f t="shared" si="6"/>
        <v/>
      </c>
      <c r="G219" s="231" t="str">
        <f t="shared" si="7"/>
        <v/>
      </c>
    </row>
    <row r="220" s="216" customFormat="1" spans="1:7">
      <c r="A220" s="235" t="s">
        <v>434</v>
      </c>
      <c r="B220" s="236" t="s">
        <v>112</v>
      </c>
      <c r="C220" s="237"/>
      <c r="D220" s="237"/>
      <c r="E220" s="237"/>
      <c r="F220" s="231" t="str">
        <f t="shared" si="6"/>
        <v/>
      </c>
      <c r="G220" s="231" t="str">
        <f t="shared" si="7"/>
        <v/>
      </c>
    </row>
    <row r="221" s="216" customFormat="1" spans="1:7">
      <c r="A221" s="235" t="s">
        <v>435</v>
      </c>
      <c r="B221" s="236" t="s">
        <v>436</v>
      </c>
      <c r="C221" s="237">
        <v>50</v>
      </c>
      <c r="D221" s="237">
        <v>12</v>
      </c>
      <c r="E221" s="237">
        <v>36</v>
      </c>
      <c r="F221" s="231">
        <f t="shared" si="6"/>
        <v>72</v>
      </c>
      <c r="G221" s="231">
        <f t="shared" si="7"/>
        <v>300</v>
      </c>
    </row>
    <row r="222" s="216" customFormat="1" spans="1:7">
      <c r="A222" s="235" t="s">
        <v>437</v>
      </c>
      <c r="B222" s="236" t="s">
        <v>438</v>
      </c>
      <c r="C222" s="237">
        <v>42</v>
      </c>
      <c r="D222" s="237">
        <v>15</v>
      </c>
      <c r="E222" s="237">
        <v>43</v>
      </c>
      <c r="F222" s="231">
        <f t="shared" si="6"/>
        <v>102</v>
      </c>
      <c r="G222" s="231">
        <f t="shared" si="7"/>
        <v>287</v>
      </c>
    </row>
    <row r="223" s="216" customFormat="1" spans="1:7">
      <c r="A223" s="235" t="s">
        <v>439</v>
      </c>
      <c r="B223" s="236" t="s">
        <v>209</v>
      </c>
      <c r="C223" s="237"/>
      <c r="D223" s="237"/>
      <c r="E223" s="237"/>
      <c r="F223" s="231" t="str">
        <f t="shared" si="6"/>
        <v/>
      </c>
      <c r="G223" s="231" t="str">
        <f t="shared" si="7"/>
        <v/>
      </c>
    </row>
    <row r="224" s="216" customFormat="1" spans="1:7">
      <c r="A224" s="235" t="s">
        <v>440</v>
      </c>
      <c r="B224" s="236" t="s">
        <v>441</v>
      </c>
      <c r="C224" s="237"/>
      <c r="D224" s="237"/>
      <c r="E224" s="237"/>
      <c r="F224" s="231" t="str">
        <f t="shared" si="6"/>
        <v/>
      </c>
      <c r="G224" s="231" t="str">
        <f t="shared" si="7"/>
        <v/>
      </c>
    </row>
    <row r="225" s="216" customFormat="1" spans="1:7">
      <c r="A225" s="235" t="s">
        <v>442</v>
      </c>
      <c r="B225" s="236" t="s">
        <v>443</v>
      </c>
      <c r="C225" s="237"/>
      <c r="D225" s="237"/>
      <c r="E225" s="237">
        <v>3</v>
      </c>
      <c r="F225" s="231" t="str">
        <f t="shared" si="6"/>
        <v/>
      </c>
      <c r="G225" s="231" t="str">
        <f t="shared" si="7"/>
        <v/>
      </c>
    </row>
    <row r="226" s="216" customFormat="1" spans="1:7">
      <c r="A226" s="235" t="s">
        <v>444</v>
      </c>
      <c r="B226" s="236" t="s">
        <v>445</v>
      </c>
      <c r="C226" s="237"/>
      <c r="D226" s="237"/>
      <c r="E226" s="237"/>
      <c r="F226" s="231" t="str">
        <f t="shared" si="6"/>
        <v/>
      </c>
      <c r="G226" s="231" t="str">
        <f t="shared" si="7"/>
        <v/>
      </c>
    </row>
    <row r="227" s="216" customFormat="1" spans="1:7">
      <c r="A227" s="235" t="s">
        <v>446</v>
      </c>
      <c r="B227" s="236" t="s">
        <v>447</v>
      </c>
      <c r="C227" s="237"/>
      <c r="D227" s="237"/>
      <c r="E227" s="237"/>
      <c r="F227" s="231" t="str">
        <f t="shared" si="6"/>
        <v/>
      </c>
      <c r="G227" s="231" t="str">
        <f t="shared" si="7"/>
        <v/>
      </c>
    </row>
    <row r="228" s="216" customFormat="1" spans="1:7">
      <c r="A228" s="235" t="s">
        <v>448</v>
      </c>
      <c r="B228" s="236" t="s">
        <v>449</v>
      </c>
      <c r="C228" s="237"/>
      <c r="D228" s="237"/>
      <c r="E228" s="237"/>
      <c r="F228" s="231" t="str">
        <f t="shared" si="6"/>
        <v/>
      </c>
      <c r="G228" s="231" t="str">
        <f t="shared" si="7"/>
        <v/>
      </c>
    </row>
    <row r="229" s="216" customFormat="1" spans="1:7">
      <c r="A229" s="235" t="s">
        <v>450</v>
      </c>
      <c r="B229" s="236" t="s">
        <v>451</v>
      </c>
      <c r="C229" s="237"/>
      <c r="D229" s="237"/>
      <c r="E229" s="237"/>
      <c r="F229" s="231" t="str">
        <f t="shared" si="6"/>
        <v/>
      </c>
      <c r="G229" s="231" t="str">
        <f t="shared" si="7"/>
        <v/>
      </c>
    </row>
    <row r="230" s="216" customFormat="1" spans="1:7">
      <c r="A230" s="235" t="s">
        <v>452</v>
      </c>
      <c r="B230" s="236" t="s">
        <v>126</v>
      </c>
      <c r="C230" s="237"/>
      <c r="D230" s="237">
        <v>18</v>
      </c>
      <c r="E230" s="237">
        <v>376</v>
      </c>
      <c r="F230" s="231" t="str">
        <f t="shared" si="6"/>
        <v/>
      </c>
      <c r="G230" s="231">
        <f t="shared" si="7"/>
        <v>2089</v>
      </c>
    </row>
    <row r="231" s="216" customFormat="1" spans="1:7">
      <c r="A231" s="235" t="s">
        <v>453</v>
      </c>
      <c r="B231" s="236" t="s">
        <v>454</v>
      </c>
      <c r="C231" s="237">
        <v>100</v>
      </c>
      <c r="D231" s="237">
        <v>432</v>
      </c>
      <c r="E231" s="237">
        <v>135</v>
      </c>
      <c r="F231" s="231">
        <f t="shared" si="6"/>
        <v>135</v>
      </c>
      <c r="G231" s="231">
        <f t="shared" si="7"/>
        <v>31</v>
      </c>
    </row>
    <row r="232" s="216" customFormat="1" spans="1:7">
      <c r="A232" s="232" t="s">
        <v>455</v>
      </c>
      <c r="B232" s="233" t="s">
        <v>456</v>
      </c>
      <c r="C232" s="234">
        <f>SUM(C233:C234)</f>
        <v>0</v>
      </c>
      <c r="D232" s="234">
        <f>SUM(D233:D234)</f>
        <v>1518</v>
      </c>
      <c r="E232" s="234">
        <f>SUM(E233:E234)</f>
        <v>4761</v>
      </c>
      <c r="F232" s="231" t="str">
        <f t="shared" si="6"/>
        <v/>
      </c>
      <c r="G232" s="231">
        <f t="shared" si="7"/>
        <v>314</v>
      </c>
    </row>
    <row r="233" s="216" customFormat="1" spans="1:7">
      <c r="A233" s="235" t="s">
        <v>457</v>
      </c>
      <c r="B233" s="238" t="s">
        <v>458</v>
      </c>
      <c r="C233" s="237"/>
      <c r="D233" s="237"/>
      <c r="E233" s="237"/>
      <c r="F233" s="231" t="str">
        <f t="shared" si="6"/>
        <v/>
      </c>
      <c r="G233" s="231" t="str">
        <f t="shared" si="7"/>
        <v/>
      </c>
    </row>
    <row r="234" s="216" customFormat="1" spans="1:7">
      <c r="A234" s="235" t="s">
        <v>459</v>
      </c>
      <c r="B234" s="238" t="s">
        <v>460</v>
      </c>
      <c r="C234" s="237"/>
      <c r="D234" s="237">
        <v>1518</v>
      </c>
      <c r="E234" s="237">
        <v>4761</v>
      </c>
      <c r="F234" s="231" t="str">
        <f t="shared" si="6"/>
        <v/>
      </c>
      <c r="G234" s="231">
        <f t="shared" si="7"/>
        <v>314</v>
      </c>
    </row>
    <row r="235" s="216" customFormat="1" spans="1:7">
      <c r="A235" s="229" t="s">
        <v>461</v>
      </c>
      <c r="B235" s="230" t="s">
        <v>462</v>
      </c>
      <c r="C235" s="231">
        <f>SUM(C236,C237,C238)</f>
        <v>0</v>
      </c>
      <c r="D235" s="231">
        <f>SUM(D236,D237,D238)</f>
        <v>0</v>
      </c>
      <c r="E235" s="231">
        <f>SUM(E236,E237,E238)</f>
        <v>0</v>
      </c>
      <c r="F235" s="231" t="str">
        <f t="shared" si="6"/>
        <v/>
      </c>
      <c r="G235" s="231" t="str">
        <f t="shared" si="7"/>
        <v/>
      </c>
    </row>
    <row r="236" s="216" customFormat="1" spans="1:7">
      <c r="A236" s="247" t="s">
        <v>463</v>
      </c>
      <c r="B236" s="248" t="s">
        <v>464</v>
      </c>
      <c r="C236" s="249"/>
      <c r="D236" s="249"/>
      <c r="E236" s="249"/>
      <c r="F236" s="231" t="str">
        <f t="shared" si="6"/>
        <v/>
      </c>
      <c r="G236" s="231" t="str">
        <f t="shared" si="7"/>
        <v/>
      </c>
    </row>
    <row r="237" s="216" customFormat="1" spans="1:7">
      <c r="A237" s="247" t="s">
        <v>465</v>
      </c>
      <c r="B237" s="248" t="s">
        <v>466</v>
      </c>
      <c r="C237" s="249"/>
      <c r="D237" s="249"/>
      <c r="E237" s="249"/>
      <c r="F237" s="231" t="str">
        <f t="shared" si="6"/>
        <v/>
      </c>
      <c r="G237" s="231" t="str">
        <f t="shared" si="7"/>
        <v/>
      </c>
    </row>
    <row r="238" s="216" customFormat="1" spans="1:7">
      <c r="A238" s="247" t="s">
        <v>467</v>
      </c>
      <c r="B238" s="248" t="s">
        <v>468</v>
      </c>
      <c r="C238" s="249"/>
      <c r="D238" s="249"/>
      <c r="E238" s="249"/>
      <c r="F238" s="231" t="str">
        <f t="shared" si="6"/>
        <v/>
      </c>
      <c r="G238" s="231" t="str">
        <f t="shared" si="7"/>
        <v/>
      </c>
    </row>
    <row r="239" s="216" customFormat="1" spans="1:7">
      <c r="A239" s="229" t="s">
        <v>469</v>
      </c>
      <c r="B239" s="230" t="s">
        <v>59</v>
      </c>
      <c r="C239" s="231">
        <f>SUM(C240,C248)</f>
        <v>0</v>
      </c>
      <c r="D239" s="231">
        <f>SUM(D240,D248)</f>
        <v>26</v>
      </c>
      <c r="E239" s="231">
        <f>SUM(E240,E248)</f>
        <v>13</v>
      </c>
      <c r="F239" s="231" t="str">
        <f t="shared" si="6"/>
        <v/>
      </c>
      <c r="G239" s="231">
        <f t="shared" si="7"/>
        <v>50</v>
      </c>
    </row>
    <row r="240" s="216" customFormat="1" spans="1:7">
      <c r="A240" s="232" t="s">
        <v>470</v>
      </c>
      <c r="B240" s="241" t="s">
        <v>471</v>
      </c>
      <c r="C240" s="234">
        <f>SUM(C241:C247)</f>
        <v>0</v>
      </c>
      <c r="D240" s="234">
        <f>SUM(D241:D247)</f>
        <v>26</v>
      </c>
      <c r="E240" s="234">
        <f>SUM(E241:E247)</f>
        <v>13</v>
      </c>
      <c r="F240" s="231" t="str">
        <f t="shared" si="6"/>
        <v/>
      </c>
      <c r="G240" s="231">
        <f t="shared" si="7"/>
        <v>50</v>
      </c>
    </row>
    <row r="241" s="216" customFormat="1" spans="1:7">
      <c r="A241" s="235" t="s">
        <v>472</v>
      </c>
      <c r="B241" s="238" t="s">
        <v>473</v>
      </c>
      <c r="C241" s="237"/>
      <c r="D241" s="237"/>
      <c r="E241" s="237"/>
      <c r="F241" s="231" t="str">
        <f t="shared" si="6"/>
        <v/>
      </c>
      <c r="G241" s="231" t="str">
        <f t="shared" si="7"/>
        <v/>
      </c>
    </row>
    <row r="242" s="216" customFormat="1" spans="1:7">
      <c r="A242" s="235" t="s">
        <v>474</v>
      </c>
      <c r="B242" s="236" t="s">
        <v>475</v>
      </c>
      <c r="C242" s="237"/>
      <c r="D242" s="237"/>
      <c r="E242" s="237"/>
      <c r="F242" s="231" t="str">
        <f t="shared" si="6"/>
        <v/>
      </c>
      <c r="G242" s="231" t="str">
        <f t="shared" si="7"/>
        <v/>
      </c>
    </row>
    <row r="243" s="216" customFormat="1" spans="1:7">
      <c r="A243" s="235" t="s">
        <v>476</v>
      </c>
      <c r="B243" s="236" t="s">
        <v>477</v>
      </c>
      <c r="C243" s="237"/>
      <c r="D243" s="237"/>
      <c r="E243" s="237"/>
      <c r="F243" s="231" t="str">
        <f t="shared" si="6"/>
        <v/>
      </c>
      <c r="G243" s="231" t="str">
        <f t="shared" si="7"/>
        <v/>
      </c>
    </row>
    <row r="244" s="216" customFormat="1" spans="1:7">
      <c r="A244" s="235" t="s">
        <v>478</v>
      </c>
      <c r="B244" s="236" t="s">
        <v>479</v>
      </c>
      <c r="C244" s="237"/>
      <c r="D244" s="237"/>
      <c r="E244" s="237"/>
      <c r="F244" s="231" t="str">
        <f t="shared" si="6"/>
        <v/>
      </c>
      <c r="G244" s="231" t="str">
        <f t="shared" si="7"/>
        <v/>
      </c>
    </row>
    <row r="245" s="216" customFormat="1" spans="1:7">
      <c r="A245" s="235" t="s">
        <v>480</v>
      </c>
      <c r="B245" s="238" t="s">
        <v>481</v>
      </c>
      <c r="C245" s="237"/>
      <c r="D245" s="237">
        <v>26</v>
      </c>
      <c r="E245" s="237">
        <v>13</v>
      </c>
      <c r="F245" s="231" t="str">
        <f t="shared" si="6"/>
        <v/>
      </c>
      <c r="G245" s="231">
        <f t="shared" si="7"/>
        <v>50</v>
      </c>
    </row>
    <row r="246" s="216" customFormat="1" spans="1:7">
      <c r="A246" s="235" t="s">
        <v>482</v>
      </c>
      <c r="B246" s="238" t="s">
        <v>483</v>
      </c>
      <c r="C246" s="237"/>
      <c r="D246" s="237"/>
      <c r="E246" s="237"/>
      <c r="F246" s="231" t="str">
        <f t="shared" si="6"/>
        <v/>
      </c>
      <c r="G246" s="231" t="str">
        <f t="shared" si="7"/>
        <v/>
      </c>
    </row>
    <row r="247" s="216" customFormat="1" spans="1:7">
      <c r="A247" s="235" t="s">
        <v>484</v>
      </c>
      <c r="B247" s="238" t="s">
        <v>485</v>
      </c>
      <c r="C247" s="237"/>
      <c r="D247" s="237"/>
      <c r="E247" s="237"/>
      <c r="F247" s="231" t="str">
        <f t="shared" si="6"/>
        <v/>
      </c>
      <c r="G247" s="231" t="str">
        <f t="shared" si="7"/>
        <v/>
      </c>
    </row>
    <row r="248" s="216" customFormat="1" spans="1:7">
      <c r="A248" s="247" t="s">
        <v>486</v>
      </c>
      <c r="B248" s="250" t="s">
        <v>487</v>
      </c>
      <c r="C248" s="249"/>
      <c r="D248" s="249"/>
      <c r="E248" s="249"/>
      <c r="F248" s="231" t="str">
        <f t="shared" si="6"/>
        <v/>
      </c>
      <c r="G248" s="231" t="str">
        <f t="shared" si="7"/>
        <v/>
      </c>
    </row>
    <row r="249" s="216" customFormat="1" spans="1:7">
      <c r="A249" s="229" t="s">
        <v>488</v>
      </c>
      <c r="B249" s="230" t="s">
        <v>60</v>
      </c>
      <c r="C249" s="231">
        <f>SUM(C250,C253,C264,C271,C279,C288,C302,C312,C322,C330,C336)</f>
        <v>12595</v>
      </c>
      <c r="D249" s="231">
        <f>SUM(D250,D253,D264,D271,D279,D288,D302,D312,D322,D330,D336)</f>
        <v>11695</v>
      </c>
      <c r="E249" s="231">
        <f>SUM(E250,E253,E264,E271,E279,E288,E302,E312,E322,E330,E336)</f>
        <v>15280</v>
      </c>
      <c r="F249" s="231">
        <f t="shared" si="6"/>
        <v>121</v>
      </c>
      <c r="G249" s="231">
        <f t="shared" si="7"/>
        <v>131</v>
      </c>
    </row>
    <row r="250" s="216" customFormat="1" spans="1:7">
      <c r="A250" s="232" t="s">
        <v>489</v>
      </c>
      <c r="B250" s="233" t="s">
        <v>490</v>
      </c>
      <c r="C250" s="234">
        <f>SUM(C251:C252)</f>
        <v>0</v>
      </c>
      <c r="D250" s="234">
        <f>SUM(D251:D252)</f>
        <v>0</v>
      </c>
      <c r="E250" s="234">
        <f>SUM(E251:E252)</f>
        <v>0</v>
      </c>
      <c r="F250" s="231" t="str">
        <f t="shared" si="6"/>
        <v/>
      </c>
      <c r="G250" s="231" t="str">
        <f t="shared" si="7"/>
        <v/>
      </c>
    </row>
    <row r="251" s="216" customFormat="1" spans="1:7">
      <c r="A251" s="235" t="s">
        <v>491</v>
      </c>
      <c r="B251" s="236" t="s">
        <v>492</v>
      </c>
      <c r="C251" s="237"/>
      <c r="D251" s="237"/>
      <c r="E251" s="237"/>
      <c r="F251" s="231" t="str">
        <f t="shared" si="6"/>
        <v/>
      </c>
      <c r="G251" s="231" t="str">
        <f t="shared" si="7"/>
        <v/>
      </c>
    </row>
    <row r="252" s="216" customFormat="1" spans="1:7">
      <c r="A252" s="235" t="s">
        <v>493</v>
      </c>
      <c r="B252" s="238" t="s">
        <v>494</v>
      </c>
      <c r="C252" s="237"/>
      <c r="D252" s="237"/>
      <c r="E252" s="237"/>
      <c r="F252" s="231" t="str">
        <f t="shared" si="6"/>
        <v/>
      </c>
      <c r="G252" s="231" t="str">
        <f t="shared" si="7"/>
        <v/>
      </c>
    </row>
    <row r="253" s="216" customFormat="1" spans="1:7">
      <c r="A253" s="232" t="s">
        <v>495</v>
      </c>
      <c r="B253" s="241" t="s">
        <v>496</v>
      </c>
      <c r="C253" s="234">
        <f>SUM(C254:C263)</f>
        <v>11612</v>
      </c>
      <c r="D253" s="234">
        <f>SUM(D254:D263)</f>
        <v>9084</v>
      </c>
      <c r="E253" s="234">
        <f>SUM(E254:E263)</f>
        <v>13060</v>
      </c>
      <c r="F253" s="231">
        <f t="shared" si="6"/>
        <v>113</v>
      </c>
      <c r="G253" s="231">
        <f t="shared" si="7"/>
        <v>144</v>
      </c>
    </row>
    <row r="254" s="216" customFormat="1" spans="1:7">
      <c r="A254" s="235" t="s">
        <v>497</v>
      </c>
      <c r="B254" s="238" t="s">
        <v>108</v>
      </c>
      <c r="C254" s="237">
        <v>10102</v>
      </c>
      <c r="D254" s="237">
        <v>7023</v>
      </c>
      <c r="E254" s="237">
        <v>9997</v>
      </c>
      <c r="F254" s="231">
        <f t="shared" si="6"/>
        <v>99</v>
      </c>
      <c r="G254" s="231">
        <f t="shared" si="7"/>
        <v>142</v>
      </c>
    </row>
    <row r="255" s="216" customFormat="1" spans="1:7">
      <c r="A255" s="235" t="s">
        <v>498</v>
      </c>
      <c r="B255" s="238" t="s">
        <v>110</v>
      </c>
      <c r="C255" s="237"/>
      <c r="D255" s="237"/>
      <c r="E255" s="237"/>
      <c r="F255" s="231" t="str">
        <f t="shared" si="6"/>
        <v/>
      </c>
      <c r="G255" s="231" t="str">
        <f t="shared" si="7"/>
        <v/>
      </c>
    </row>
    <row r="256" s="216" customFormat="1" spans="1:7">
      <c r="A256" s="235" t="s">
        <v>499</v>
      </c>
      <c r="B256" s="238" t="s">
        <v>112</v>
      </c>
      <c r="C256" s="237"/>
      <c r="D256" s="237"/>
      <c r="E256" s="237"/>
      <c r="F256" s="231" t="str">
        <f t="shared" si="6"/>
        <v/>
      </c>
      <c r="G256" s="231" t="str">
        <f t="shared" si="7"/>
        <v/>
      </c>
    </row>
    <row r="257" s="216" customFormat="1" spans="1:7">
      <c r="A257" s="235" t="s">
        <v>500</v>
      </c>
      <c r="B257" s="238" t="s">
        <v>209</v>
      </c>
      <c r="C257" s="237"/>
      <c r="D257" s="237">
        <v>600</v>
      </c>
      <c r="E257" s="237">
        <v>900</v>
      </c>
      <c r="F257" s="231" t="str">
        <f t="shared" si="6"/>
        <v/>
      </c>
      <c r="G257" s="231">
        <f t="shared" si="7"/>
        <v>150</v>
      </c>
    </row>
    <row r="258" s="216" customFormat="1" spans="1:7">
      <c r="A258" s="235" t="s">
        <v>501</v>
      </c>
      <c r="B258" s="238" t="s">
        <v>502</v>
      </c>
      <c r="C258" s="237">
        <v>1510</v>
      </c>
      <c r="D258" s="237">
        <v>15</v>
      </c>
      <c r="E258" s="237">
        <v>150</v>
      </c>
      <c r="F258" s="231">
        <f t="shared" si="6"/>
        <v>10</v>
      </c>
      <c r="G258" s="231">
        <f t="shared" si="7"/>
        <v>1000</v>
      </c>
    </row>
    <row r="259" s="216" customFormat="1" spans="1:7">
      <c r="A259" s="235" t="s">
        <v>503</v>
      </c>
      <c r="B259" s="238" t="s">
        <v>504</v>
      </c>
      <c r="C259" s="237"/>
      <c r="D259" s="237"/>
      <c r="E259" s="237"/>
      <c r="F259" s="231" t="str">
        <f t="shared" si="6"/>
        <v/>
      </c>
      <c r="G259" s="231" t="str">
        <f t="shared" si="7"/>
        <v/>
      </c>
    </row>
    <row r="260" s="216" customFormat="1" spans="1:7">
      <c r="A260" s="235" t="s">
        <v>505</v>
      </c>
      <c r="B260" s="238" t="s">
        <v>506</v>
      </c>
      <c r="C260" s="237"/>
      <c r="D260" s="237"/>
      <c r="E260" s="237"/>
      <c r="F260" s="231" t="str">
        <f t="shared" si="6"/>
        <v/>
      </c>
      <c r="G260" s="231" t="str">
        <f t="shared" si="7"/>
        <v/>
      </c>
    </row>
    <row r="261" s="216" customFormat="1" spans="1:7">
      <c r="A261" s="235" t="s">
        <v>507</v>
      </c>
      <c r="B261" s="238" t="s">
        <v>508</v>
      </c>
      <c r="C261" s="237"/>
      <c r="D261" s="237"/>
      <c r="E261" s="237"/>
      <c r="F261" s="231" t="str">
        <f t="shared" si="6"/>
        <v/>
      </c>
      <c r="G261" s="231" t="str">
        <f t="shared" si="7"/>
        <v/>
      </c>
    </row>
    <row r="262" s="216" customFormat="1" spans="1:7">
      <c r="A262" s="235" t="s">
        <v>509</v>
      </c>
      <c r="B262" s="238" t="s">
        <v>126</v>
      </c>
      <c r="C262" s="237"/>
      <c r="D262" s="237"/>
      <c r="E262" s="237"/>
      <c r="F262" s="231" t="str">
        <f t="shared" ref="F262:F325" si="8">IF(C262=0,"",ROUND(E262/C262*100,1))</f>
        <v/>
      </c>
      <c r="G262" s="231" t="str">
        <f t="shared" ref="G262:G325" si="9">IF(D262=0,"",ROUND(E262/D262*100,1))</f>
        <v/>
      </c>
    </row>
    <row r="263" s="216" customFormat="1" spans="1:7">
      <c r="A263" s="235" t="s">
        <v>510</v>
      </c>
      <c r="B263" s="238" t="s">
        <v>511</v>
      </c>
      <c r="C263" s="237"/>
      <c r="D263" s="237">
        <v>1446</v>
      </c>
      <c r="E263" s="237">
        <v>2013</v>
      </c>
      <c r="F263" s="231" t="str">
        <f t="shared" si="8"/>
        <v/>
      </c>
      <c r="G263" s="231">
        <f t="shared" si="9"/>
        <v>139</v>
      </c>
    </row>
    <row r="264" s="216" customFormat="1" spans="1:7">
      <c r="A264" s="232" t="s">
        <v>512</v>
      </c>
      <c r="B264" s="233" t="s">
        <v>513</v>
      </c>
      <c r="C264" s="234">
        <f>SUM(C265:C270)</f>
        <v>0</v>
      </c>
      <c r="D264" s="234">
        <f>SUM(D265:D270)</f>
        <v>4</v>
      </c>
      <c r="E264" s="234">
        <f>SUM(E265:E270)</f>
        <v>0</v>
      </c>
      <c r="F264" s="231" t="str">
        <f t="shared" si="8"/>
        <v/>
      </c>
      <c r="G264" s="231">
        <f t="shared" si="9"/>
        <v>0</v>
      </c>
    </row>
    <row r="265" s="216" customFormat="1" spans="1:7">
      <c r="A265" s="235" t="s">
        <v>514</v>
      </c>
      <c r="B265" s="236" t="s">
        <v>108</v>
      </c>
      <c r="C265" s="237"/>
      <c r="D265" s="237">
        <v>4</v>
      </c>
      <c r="E265" s="237"/>
      <c r="F265" s="231" t="str">
        <f t="shared" si="8"/>
        <v/>
      </c>
      <c r="G265" s="231">
        <f t="shared" si="9"/>
        <v>0</v>
      </c>
    </row>
    <row r="266" s="216" customFormat="1" spans="1:7">
      <c r="A266" s="235" t="s">
        <v>515</v>
      </c>
      <c r="B266" s="236" t="s">
        <v>110</v>
      </c>
      <c r="C266" s="237"/>
      <c r="D266" s="237"/>
      <c r="E266" s="237"/>
      <c r="F266" s="231" t="str">
        <f t="shared" si="8"/>
        <v/>
      </c>
      <c r="G266" s="231" t="str">
        <f t="shared" si="9"/>
        <v/>
      </c>
    </row>
    <row r="267" s="216" customFormat="1" spans="1:7">
      <c r="A267" s="235" t="s">
        <v>516</v>
      </c>
      <c r="B267" s="238" t="s">
        <v>112</v>
      </c>
      <c r="C267" s="237"/>
      <c r="D267" s="237"/>
      <c r="E267" s="237"/>
      <c r="F267" s="231" t="str">
        <f t="shared" si="8"/>
        <v/>
      </c>
      <c r="G267" s="231" t="str">
        <f t="shared" si="9"/>
        <v/>
      </c>
    </row>
    <row r="268" s="216" customFormat="1" spans="1:7">
      <c r="A268" s="235" t="s">
        <v>517</v>
      </c>
      <c r="B268" s="238" t="s">
        <v>518</v>
      </c>
      <c r="C268" s="237"/>
      <c r="D268" s="237"/>
      <c r="E268" s="237"/>
      <c r="F268" s="231" t="str">
        <f t="shared" si="8"/>
        <v/>
      </c>
      <c r="G268" s="231" t="str">
        <f t="shared" si="9"/>
        <v/>
      </c>
    </row>
    <row r="269" s="216" customFormat="1" spans="1:7">
      <c r="A269" s="235" t="s">
        <v>519</v>
      </c>
      <c r="B269" s="238" t="s">
        <v>126</v>
      </c>
      <c r="C269" s="237"/>
      <c r="D269" s="237"/>
      <c r="E269" s="237"/>
      <c r="F269" s="231" t="str">
        <f t="shared" si="8"/>
        <v/>
      </c>
      <c r="G269" s="231" t="str">
        <f t="shared" si="9"/>
        <v/>
      </c>
    </row>
    <row r="270" s="216" customFormat="1" spans="1:7">
      <c r="A270" s="235" t="s">
        <v>520</v>
      </c>
      <c r="B270" s="239" t="s">
        <v>521</v>
      </c>
      <c r="C270" s="237"/>
      <c r="D270" s="237"/>
      <c r="E270" s="237"/>
      <c r="F270" s="231" t="str">
        <f t="shared" si="8"/>
        <v/>
      </c>
      <c r="G270" s="231" t="str">
        <f t="shared" si="9"/>
        <v/>
      </c>
    </row>
    <row r="271" s="216" customFormat="1" spans="1:7">
      <c r="A271" s="232" t="s">
        <v>522</v>
      </c>
      <c r="B271" s="242" t="s">
        <v>523</v>
      </c>
      <c r="C271" s="234">
        <f>SUM(C272:C278)</f>
        <v>0</v>
      </c>
      <c r="D271" s="234">
        <f>SUM(D272:D278)</f>
        <v>100</v>
      </c>
      <c r="E271" s="234">
        <f>SUM(E272:E278)</f>
        <v>62</v>
      </c>
      <c r="F271" s="231" t="str">
        <f t="shared" si="8"/>
        <v/>
      </c>
      <c r="G271" s="231">
        <f t="shared" si="9"/>
        <v>62</v>
      </c>
    </row>
    <row r="272" s="216" customFormat="1" spans="1:7">
      <c r="A272" s="235" t="s">
        <v>524</v>
      </c>
      <c r="B272" s="236" t="s">
        <v>108</v>
      </c>
      <c r="C272" s="237"/>
      <c r="D272" s="237">
        <v>87</v>
      </c>
      <c r="E272" s="237">
        <v>60</v>
      </c>
      <c r="F272" s="231" t="str">
        <f t="shared" si="8"/>
        <v/>
      </c>
      <c r="G272" s="231">
        <f t="shared" si="9"/>
        <v>69</v>
      </c>
    </row>
    <row r="273" s="216" customFormat="1" spans="1:7">
      <c r="A273" s="235" t="s">
        <v>525</v>
      </c>
      <c r="B273" s="236" t="s">
        <v>110</v>
      </c>
      <c r="C273" s="237"/>
      <c r="D273" s="237"/>
      <c r="E273" s="237"/>
      <c r="F273" s="231" t="str">
        <f t="shared" si="8"/>
        <v/>
      </c>
      <c r="G273" s="231" t="str">
        <f t="shared" si="9"/>
        <v/>
      </c>
    </row>
    <row r="274" s="216" customFormat="1" spans="1:7">
      <c r="A274" s="235" t="s">
        <v>526</v>
      </c>
      <c r="B274" s="238" t="s">
        <v>112</v>
      </c>
      <c r="C274" s="237"/>
      <c r="D274" s="237"/>
      <c r="E274" s="237"/>
      <c r="F274" s="231" t="str">
        <f t="shared" si="8"/>
        <v/>
      </c>
      <c r="G274" s="231" t="str">
        <f t="shared" si="9"/>
        <v/>
      </c>
    </row>
    <row r="275" s="216" customFormat="1" spans="1:7">
      <c r="A275" s="235" t="s">
        <v>527</v>
      </c>
      <c r="B275" s="238" t="s">
        <v>528</v>
      </c>
      <c r="C275" s="237"/>
      <c r="D275" s="237"/>
      <c r="E275" s="237"/>
      <c r="F275" s="231" t="str">
        <f t="shared" si="8"/>
        <v/>
      </c>
      <c r="G275" s="231" t="str">
        <f t="shared" si="9"/>
        <v/>
      </c>
    </row>
    <row r="276" s="216" customFormat="1" spans="1:7">
      <c r="A276" s="235" t="s">
        <v>529</v>
      </c>
      <c r="B276" s="238" t="s">
        <v>530</v>
      </c>
      <c r="C276" s="237"/>
      <c r="D276" s="237"/>
      <c r="E276" s="237"/>
      <c r="F276" s="231" t="str">
        <f t="shared" si="8"/>
        <v/>
      </c>
      <c r="G276" s="231" t="str">
        <f t="shared" si="9"/>
        <v/>
      </c>
    </row>
    <row r="277" s="216" customFormat="1" spans="1:7">
      <c r="A277" s="235" t="s">
        <v>531</v>
      </c>
      <c r="B277" s="238" t="s">
        <v>126</v>
      </c>
      <c r="C277" s="237"/>
      <c r="D277" s="237"/>
      <c r="E277" s="237"/>
      <c r="F277" s="231" t="str">
        <f t="shared" si="8"/>
        <v/>
      </c>
      <c r="G277" s="231" t="str">
        <f t="shared" si="9"/>
        <v/>
      </c>
    </row>
    <row r="278" s="216" customFormat="1" spans="1:7">
      <c r="A278" s="235" t="s">
        <v>532</v>
      </c>
      <c r="B278" s="238" t="s">
        <v>533</v>
      </c>
      <c r="C278" s="237"/>
      <c r="D278" s="237">
        <v>13</v>
      </c>
      <c r="E278" s="237">
        <v>2</v>
      </c>
      <c r="F278" s="231" t="str">
        <f t="shared" si="8"/>
        <v/>
      </c>
      <c r="G278" s="231">
        <f t="shared" si="9"/>
        <v>15</v>
      </c>
    </row>
    <row r="279" s="216" customFormat="1" spans="1:7">
      <c r="A279" s="232" t="s">
        <v>534</v>
      </c>
      <c r="B279" s="245" t="s">
        <v>535</v>
      </c>
      <c r="C279" s="234">
        <f>SUM(C280:C287)</f>
        <v>0</v>
      </c>
      <c r="D279" s="234">
        <f>SUM(D280:D287)</f>
        <v>674</v>
      </c>
      <c r="E279" s="234">
        <f>SUM(E280:E287)</f>
        <v>410</v>
      </c>
      <c r="F279" s="231" t="str">
        <f t="shared" si="8"/>
        <v/>
      </c>
      <c r="G279" s="231">
        <f t="shared" si="9"/>
        <v>61</v>
      </c>
    </row>
    <row r="280" s="216" customFormat="1" spans="1:7">
      <c r="A280" s="235" t="s">
        <v>536</v>
      </c>
      <c r="B280" s="236" t="s">
        <v>108</v>
      </c>
      <c r="C280" s="237"/>
      <c r="D280" s="237">
        <v>674</v>
      </c>
      <c r="E280" s="237">
        <v>269</v>
      </c>
      <c r="F280" s="231" t="str">
        <f t="shared" si="8"/>
        <v/>
      </c>
      <c r="G280" s="231">
        <f t="shared" si="9"/>
        <v>40</v>
      </c>
    </row>
    <row r="281" s="216" customFormat="1" spans="1:7">
      <c r="A281" s="235" t="s">
        <v>537</v>
      </c>
      <c r="B281" s="236" t="s">
        <v>110</v>
      </c>
      <c r="C281" s="237"/>
      <c r="D281" s="237"/>
      <c r="E281" s="237"/>
      <c r="F281" s="231" t="str">
        <f t="shared" si="8"/>
        <v/>
      </c>
      <c r="G281" s="231" t="str">
        <f t="shared" si="9"/>
        <v/>
      </c>
    </row>
    <row r="282" s="216" customFormat="1" spans="1:7">
      <c r="A282" s="235" t="s">
        <v>538</v>
      </c>
      <c r="B282" s="236" t="s">
        <v>112</v>
      </c>
      <c r="C282" s="237"/>
      <c r="D282" s="237"/>
      <c r="E282" s="237"/>
      <c r="F282" s="231" t="str">
        <f t="shared" si="8"/>
        <v/>
      </c>
      <c r="G282" s="231" t="str">
        <f t="shared" si="9"/>
        <v/>
      </c>
    </row>
    <row r="283" s="216" customFormat="1" spans="1:7">
      <c r="A283" s="235" t="s">
        <v>539</v>
      </c>
      <c r="B283" s="238" t="s">
        <v>540</v>
      </c>
      <c r="C283" s="237"/>
      <c r="D283" s="237"/>
      <c r="E283" s="237"/>
      <c r="F283" s="231" t="str">
        <f t="shared" si="8"/>
        <v/>
      </c>
      <c r="G283" s="231" t="str">
        <f t="shared" si="9"/>
        <v/>
      </c>
    </row>
    <row r="284" s="216" customFormat="1" spans="1:7">
      <c r="A284" s="235" t="s">
        <v>541</v>
      </c>
      <c r="B284" s="238" t="s">
        <v>542</v>
      </c>
      <c r="C284" s="237"/>
      <c r="D284" s="237"/>
      <c r="E284" s="237"/>
      <c r="F284" s="231" t="str">
        <f t="shared" si="8"/>
        <v/>
      </c>
      <c r="G284" s="231" t="str">
        <f t="shared" si="9"/>
        <v/>
      </c>
    </row>
    <row r="285" s="216" customFormat="1" spans="1:7">
      <c r="A285" s="235" t="s">
        <v>543</v>
      </c>
      <c r="B285" s="238" t="s">
        <v>544</v>
      </c>
      <c r="C285" s="237"/>
      <c r="D285" s="237"/>
      <c r="E285" s="237"/>
      <c r="F285" s="231" t="str">
        <f t="shared" si="8"/>
        <v/>
      </c>
      <c r="G285" s="231" t="str">
        <f t="shared" si="9"/>
        <v/>
      </c>
    </row>
    <row r="286" s="216" customFormat="1" spans="1:7">
      <c r="A286" s="235" t="s">
        <v>545</v>
      </c>
      <c r="B286" s="236" t="s">
        <v>126</v>
      </c>
      <c r="C286" s="237"/>
      <c r="D286" s="237"/>
      <c r="E286" s="237"/>
      <c r="F286" s="231" t="str">
        <f t="shared" si="8"/>
        <v/>
      </c>
      <c r="G286" s="231" t="str">
        <f t="shared" si="9"/>
        <v/>
      </c>
    </row>
    <row r="287" s="216" customFormat="1" spans="1:7">
      <c r="A287" s="235" t="s">
        <v>546</v>
      </c>
      <c r="B287" s="236" t="s">
        <v>547</v>
      </c>
      <c r="C287" s="237"/>
      <c r="D287" s="237"/>
      <c r="E287" s="237">
        <v>141</v>
      </c>
      <c r="F287" s="231" t="str">
        <f t="shared" si="8"/>
        <v/>
      </c>
      <c r="G287" s="231" t="str">
        <f t="shared" si="9"/>
        <v/>
      </c>
    </row>
    <row r="288" s="216" customFormat="1" spans="1:7">
      <c r="A288" s="232" t="s">
        <v>548</v>
      </c>
      <c r="B288" s="233" t="s">
        <v>549</v>
      </c>
      <c r="C288" s="234">
        <f>SUM(C289:C301)</f>
        <v>983</v>
      </c>
      <c r="D288" s="234">
        <f>SUM(D289:D301)</f>
        <v>1345</v>
      </c>
      <c r="E288" s="234">
        <f>SUM(E289:E301)</f>
        <v>1612</v>
      </c>
      <c r="F288" s="231">
        <f t="shared" si="8"/>
        <v>164</v>
      </c>
      <c r="G288" s="231">
        <f t="shared" si="9"/>
        <v>120</v>
      </c>
    </row>
    <row r="289" s="216" customFormat="1" spans="1:7">
      <c r="A289" s="235" t="s">
        <v>550</v>
      </c>
      <c r="B289" s="238" t="s">
        <v>108</v>
      </c>
      <c r="C289" s="237">
        <v>728</v>
      </c>
      <c r="D289" s="237">
        <v>1075</v>
      </c>
      <c r="E289" s="237">
        <v>1141</v>
      </c>
      <c r="F289" s="231">
        <f t="shared" si="8"/>
        <v>157</v>
      </c>
      <c r="G289" s="231">
        <f t="shared" si="9"/>
        <v>106</v>
      </c>
    </row>
    <row r="290" s="216" customFormat="1" spans="1:7">
      <c r="A290" s="235" t="s">
        <v>551</v>
      </c>
      <c r="B290" s="238" t="s">
        <v>110</v>
      </c>
      <c r="C290" s="237"/>
      <c r="D290" s="237"/>
      <c r="E290" s="237"/>
      <c r="F290" s="231" t="str">
        <f t="shared" si="8"/>
        <v/>
      </c>
      <c r="G290" s="231" t="str">
        <f t="shared" si="9"/>
        <v/>
      </c>
    </row>
    <row r="291" s="216" customFormat="1" spans="1:7">
      <c r="A291" s="235" t="s">
        <v>552</v>
      </c>
      <c r="B291" s="238" t="s">
        <v>112</v>
      </c>
      <c r="C291" s="237"/>
      <c r="D291" s="237"/>
      <c r="E291" s="237"/>
      <c r="F291" s="231" t="str">
        <f t="shared" si="8"/>
        <v/>
      </c>
      <c r="G291" s="231" t="str">
        <f t="shared" si="9"/>
        <v/>
      </c>
    </row>
    <row r="292" s="216" customFormat="1" spans="1:7">
      <c r="A292" s="235" t="s">
        <v>553</v>
      </c>
      <c r="B292" s="239" t="s">
        <v>554</v>
      </c>
      <c r="C292" s="237"/>
      <c r="D292" s="237"/>
      <c r="E292" s="237">
        <v>20</v>
      </c>
      <c r="F292" s="231" t="str">
        <f t="shared" si="8"/>
        <v/>
      </c>
      <c r="G292" s="231" t="str">
        <f t="shared" si="9"/>
        <v/>
      </c>
    </row>
    <row r="293" s="216" customFormat="1" spans="1:7">
      <c r="A293" s="235" t="s">
        <v>555</v>
      </c>
      <c r="B293" s="236" t="s">
        <v>556</v>
      </c>
      <c r="C293" s="237"/>
      <c r="D293" s="237">
        <v>1</v>
      </c>
      <c r="E293" s="237"/>
      <c r="F293" s="231" t="str">
        <f t="shared" si="8"/>
        <v/>
      </c>
      <c r="G293" s="231">
        <f t="shared" si="9"/>
        <v>0</v>
      </c>
    </row>
    <row r="294" s="216" customFormat="1" spans="1:7">
      <c r="A294" s="235" t="s">
        <v>557</v>
      </c>
      <c r="B294" s="236" t="s">
        <v>558</v>
      </c>
      <c r="C294" s="237"/>
      <c r="D294" s="237"/>
      <c r="E294" s="237"/>
      <c r="F294" s="231" t="str">
        <f t="shared" si="8"/>
        <v/>
      </c>
      <c r="G294" s="231" t="str">
        <f t="shared" si="9"/>
        <v/>
      </c>
    </row>
    <row r="295" s="216" customFormat="1" spans="1:7">
      <c r="A295" s="235" t="s">
        <v>559</v>
      </c>
      <c r="B295" s="240" t="s">
        <v>560</v>
      </c>
      <c r="C295" s="237">
        <v>25</v>
      </c>
      <c r="D295" s="237"/>
      <c r="E295" s="237">
        <v>53</v>
      </c>
      <c r="F295" s="231">
        <f t="shared" si="8"/>
        <v>212</v>
      </c>
      <c r="G295" s="231" t="str">
        <f t="shared" si="9"/>
        <v/>
      </c>
    </row>
    <row r="296" s="216" customFormat="1" spans="1:7">
      <c r="A296" s="235" t="s">
        <v>561</v>
      </c>
      <c r="B296" s="238" t="s">
        <v>562</v>
      </c>
      <c r="C296" s="237"/>
      <c r="D296" s="237"/>
      <c r="E296" s="237"/>
      <c r="F296" s="231" t="str">
        <f t="shared" si="8"/>
        <v/>
      </c>
      <c r="G296" s="231" t="str">
        <f t="shared" si="9"/>
        <v/>
      </c>
    </row>
    <row r="297" s="216" customFormat="1" spans="1:7">
      <c r="A297" s="235" t="s">
        <v>563</v>
      </c>
      <c r="B297" s="238" t="s">
        <v>564</v>
      </c>
      <c r="C297" s="237">
        <v>5</v>
      </c>
      <c r="D297" s="237"/>
      <c r="E297" s="237"/>
      <c r="F297" s="231">
        <f t="shared" si="8"/>
        <v>0</v>
      </c>
      <c r="G297" s="231" t="str">
        <f t="shared" si="9"/>
        <v/>
      </c>
    </row>
    <row r="298" s="216" customFormat="1" spans="1:7">
      <c r="A298" s="235" t="s">
        <v>565</v>
      </c>
      <c r="B298" s="238" t="s">
        <v>566</v>
      </c>
      <c r="C298" s="237"/>
      <c r="D298" s="237"/>
      <c r="E298" s="237"/>
      <c r="F298" s="231" t="str">
        <f t="shared" si="8"/>
        <v/>
      </c>
      <c r="G298" s="231" t="str">
        <f t="shared" si="9"/>
        <v/>
      </c>
    </row>
    <row r="299" s="216" customFormat="1" spans="1:7">
      <c r="A299" s="235" t="s">
        <v>567</v>
      </c>
      <c r="B299" s="238" t="s">
        <v>209</v>
      </c>
      <c r="C299" s="237"/>
      <c r="D299" s="237"/>
      <c r="E299" s="237"/>
      <c r="F299" s="231" t="str">
        <f t="shared" si="8"/>
        <v/>
      </c>
      <c r="G299" s="231" t="str">
        <f t="shared" si="9"/>
        <v/>
      </c>
    </row>
    <row r="300" s="216" customFormat="1" spans="1:7">
      <c r="A300" s="235" t="s">
        <v>568</v>
      </c>
      <c r="B300" s="238" t="s">
        <v>126</v>
      </c>
      <c r="C300" s="237"/>
      <c r="D300" s="237">
        <v>1</v>
      </c>
      <c r="E300" s="237"/>
      <c r="F300" s="231" t="str">
        <f t="shared" si="8"/>
        <v/>
      </c>
      <c r="G300" s="231">
        <f t="shared" si="9"/>
        <v>0</v>
      </c>
    </row>
    <row r="301" s="216" customFormat="1" spans="1:7">
      <c r="A301" s="235" t="s">
        <v>569</v>
      </c>
      <c r="B301" s="236" t="s">
        <v>570</v>
      </c>
      <c r="C301" s="237">
        <v>225</v>
      </c>
      <c r="D301" s="237">
        <v>268</v>
      </c>
      <c r="E301" s="237">
        <v>398</v>
      </c>
      <c r="F301" s="231">
        <f t="shared" si="8"/>
        <v>177</v>
      </c>
      <c r="G301" s="231">
        <f t="shared" si="9"/>
        <v>149</v>
      </c>
    </row>
    <row r="302" s="216" customFormat="1" spans="1:7">
      <c r="A302" s="232" t="s">
        <v>571</v>
      </c>
      <c r="B302" s="242" t="s">
        <v>572</v>
      </c>
      <c r="C302" s="234">
        <f>SUM(C303:C311)</f>
        <v>0</v>
      </c>
      <c r="D302" s="234">
        <f>SUM(D303:D311)</f>
        <v>0</v>
      </c>
      <c r="E302" s="234">
        <f>SUM(E303:E311)</f>
        <v>136</v>
      </c>
      <c r="F302" s="231" t="str">
        <f t="shared" si="8"/>
        <v/>
      </c>
      <c r="G302" s="231" t="str">
        <f t="shared" si="9"/>
        <v/>
      </c>
    </row>
    <row r="303" s="216" customFormat="1" spans="1:7">
      <c r="A303" s="235" t="s">
        <v>573</v>
      </c>
      <c r="B303" s="236" t="s">
        <v>108</v>
      </c>
      <c r="C303" s="237"/>
      <c r="D303" s="237"/>
      <c r="E303" s="237">
        <v>54</v>
      </c>
      <c r="F303" s="231" t="str">
        <f t="shared" si="8"/>
        <v/>
      </c>
      <c r="G303" s="231" t="str">
        <f t="shared" si="9"/>
        <v/>
      </c>
    </row>
    <row r="304" s="216" customFormat="1" spans="1:7">
      <c r="A304" s="235" t="s">
        <v>574</v>
      </c>
      <c r="B304" s="238" t="s">
        <v>110</v>
      </c>
      <c r="C304" s="237"/>
      <c r="D304" s="237"/>
      <c r="E304" s="237"/>
      <c r="F304" s="231" t="str">
        <f t="shared" si="8"/>
        <v/>
      </c>
      <c r="G304" s="231" t="str">
        <f t="shared" si="9"/>
        <v/>
      </c>
    </row>
    <row r="305" s="216" customFormat="1" spans="1:7">
      <c r="A305" s="235" t="s">
        <v>575</v>
      </c>
      <c r="B305" s="238" t="s">
        <v>112</v>
      </c>
      <c r="C305" s="237"/>
      <c r="D305" s="237"/>
      <c r="E305" s="237"/>
      <c r="F305" s="231" t="str">
        <f t="shared" si="8"/>
        <v/>
      </c>
      <c r="G305" s="231" t="str">
        <f t="shared" si="9"/>
        <v/>
      </c>
    </row>
    <row r="306" s="216" customFormat="1" spans="1:7">
      <c r="A306" s="235" t="s">
        <v>576</v>
      </c>
      <c r="B306" s="238" t="s">
        <v>577</v>
      </c>
      <c r="C306" s="237"/>
      <c r="D306" s="237"/>
      <c r="E306" s="237"/>
      <c r="F306" s="231" t="str">
        <f t="shared" si="8"/>
        <v/>
      </c>
      <c r="G306" s="231" t="str">
        <f t="shared" si="9"/>
        <v/>
      </c>
    </row>
    <row r="307" s="216" customFormat="1" spans="1:7">
      <c r="A307" s="235" t="s">
        <v>578</v>
      </c>
      <c r="B307" s="239" t="s">
        <v>579</v>
      </c>
      <c r="C307" s="237"/>
      <c r="D307" s="237"/>
      <c r="E307" s="237"/>
      <c r="F307" s="231" t="str">
        <f t="shared" si="8"/>
        <v/>
      </c>
      <c r="G307" s="231" t="str">
        <f t="shared" si="9"/>
        <v/>
      </c>
    </row>
    <row r="308" s="216" customFormat="1" spans="1:7">
      <c r="A308" s="235" t="s">
        <v>580</v>
      </c>
      <c r="B308" s="236" t="s">
        <v>581</v>
      </c>
      <c r="C308" s="237"/>
      <c r="D308" s="237"/>
      <c r="E308" s="237"/>
      <c r="F308" s="231" t="str">
        <f t="shared" si="8"/>
        <v/>
      </c>
      <c r="G308" s="231" t="str">
        <f t="shared" si="9"/>
        <v/>
      </c>
    </row>
    <row r="309" s="216" customFormat="1" spans="1:7">
      <c r="A309" s="235" t="s">
        <v>582</v>
      </c>
      <c r="B309" s="236" t="s">
        <v>209</v>
      </c>
      <c r="C309" s="237"/>
      <c r="D309" s="237"/>
      <c r="E309" s="237"/>
      <c r="F309" s="231" t="str">
        <f t="shared" si="8"/>
        <v/>
      </c>
      <c r="G309" s="231" t="str">
        <f t="shared" si="9"/>
        <v/>
      </c>
    </row>
    <row r="310" s="216" customFormat="1" spans="1:7">
      <c r="A310" s="235" t="s">
        <v>583</v>
      </c>
      <c r="B310" s="236" t="s">
        <v>126</v>
      </c>
      <c r="C310" s="237"/>
      <c r="D310" s="237"/>
      <c r="E310" s="237"/>
      <c r="F310" s="231" t="str">
        <f t="shared" si="8"/>
        <v/>
      </c>
      <c r="G310" s="231" t="str">
        <f t="shared" si="9"/>
        <v/>
      </c>
    </row>
    <row r="311" s="216" customFormat="1" spans="1:7">
      <c r="A311" s="235" t="s">
        <v>584</v>
      </c>
      <c r="B311" s="236" t="s">
        <v>585</v>
      </c>
      <c r="C311" s="237"/>
      <c r="D311" s="237"/>
      <c r="E311" s="237">
        <v>82</v>
      </c>
      <c r="F311" s="231" t="str">
        <f t="shared" si="8"/>
        <v/>
      </c>
      <c r="G311" s="231" t="str">
        <f t="shared" si="9"/>
        <v/>
      </c>
    </row>
    <row r="312" s="216" customFormat="1" spans="1:7">
      <c r="A312" s="232" t="s">
        <v>586</v>
      </c>
      <c r="B312" s="241" t="s">
        <v>587</v>
      </c>
      <c r="C312" s="234">
        <f>SUM(C313:C321)</f>
        <v>0</v>
      </c>
      <c r="D312" s="234">
        <f>SUM(D313:D321)</f>
        <v>0</v>
      </c>
      <c r="E312" s="234">
        <f>SUM(E313:E321)</f>
        <v>0</v>
      </c>
      <c r="F312" s="231" t="str">
        <f t="shared" si="8"/>
        <v/>
      </c>
      <c r="G312" s="231" t="str">
        <f t="shared" si="9"/>
        <v/>
      </c>
    </row>
    <row r="313" s="216" customFormat="1" spans="1:7">
      <c r="A313" s="235" t="s">
        <v>588</v>
      </c>
      <c r="B313" s="238" t="s">
        <v>108</v>
      </c>
      <c r="C313" s="237"/>
      <c r="D313" s="237"/>
      <c r="E313" s="237"/>
      <c r="F313" s="231" t="str">
        <f t="shared" si="8"/>
        <v/>
      </c>
      <c r="G313" s="231" t="str">
        <f t="shared" si="9"/>
        <v/>
      </c>
    </row>
    <row r="314" s="216" customFormat="1" spans="1:7">
      <c r="A314" s="235" t="s">
        <v>589</v>
      </c>
      <c r="B314" s="238" t="s">
        <v>110</v>
      </c>
      <c r="C314" s="237"/>
      <c r="D314" s="237"/>
      <c r="E314" s="237"/>
      <c r="F314" s="231" t="str">
        <f t="shared" si="8"/>
        <v/>
      </c>
      <c r="G314" s="231" t="str">
        <f t="shared" si="9"/>
        <v/>
      </c>
    </row>
    <row r="315" s="216" customFormat="1" spans="1:7">
      <c r="A315" s="235" t="s">
        <v>590</v>
      </c>
      <c r="B315" s="236" t="s">
        <v>112</v>
      </c>
      <c r="C315" s="237"/>
      <c r="D315" s="237"/>
      <c r="E315" s="237"/>
      <c r="F315" s="231" t="str">
        <f t="shared" si="8"/>
        <v/>
      </c>
      <c r="G315" s="231" t="str">
        <f t="shared" si="9"/>
        <v/>
      </c>
    </row>
    <row r="316" s="216" customFormat="1" spans="1:7">
      <c r="A316" s="235" t="s">
        <v>591</v>
      </c>
      <c r="B316" s="236" t="s">
        <v>592</v>
      </c>
      <c r="C316" s="237"/>
      <c r="D316" s="237"/>
      <c r="E316" s="237"/>
      <c r="F316" s="231" t="str">
        <f t="shared" si="8"/>
        <v/>
      </c>
      <c r="G316" s="231" t="str">
        <f t="shared" si="9"/>
        <v/>
      </c>
    </row>
    <row r="317" s="216" customFormat="1" spans="1:7">
      <c r="A317" s="235" t="s">
        <v>593</v>
      </c>
      <c r="B317" s="236" t="s">
        <v>594</v>
      </c>
      <c r="C317" s="237"/>
      <c r="D317" s="237"/>
      <c r="E317" s="237"/>
      <c r="F317" s="231" t="str">
        <f t="shared" si="8"/>
        <v/>
      </c>
      <c r="G317" s="231" t="str">
        <f t="shared" si="9"/>
        <v/>
      </c>
    </row>
    <row r="318" s="216" customFormat="1" spans="1:7">
      <c r="A318" s="235" t="s">
        <v>595</v>
      </c>
      <c r="B318" s="238" t="s">
        <v>596</v>
      </c>
      <c r="C318" s="237"/>
      <c r="D318" s="237"/>
      <c r="E318" s="237"/>
      <c r="F318" s="231" t="str">
        <f t="shared" si="8"/>
        <v/>
      </c>
      <c r="G318" s="231" t="str">
        <f t="shared" si="9"/>
        <v/>
      </c>
    </row>
    <row r="319" s="216" customFormat="1" spans="1:7">
      <c r="A319" s="235" t="s">
        <v>597</v>
      </c>
      <c r="B319" s="238" t="s">
        <v>209</v>
      </c>
      <c r="C319" s="237"/>
      <c r="D319" s="237"/>
      <c r="E319" s="237"/>
      <c r="F319" s="231" t="str">
        <f t="shared" si="8"/>
        <v/>
      </c>
      <c r="G319" s="231" t="str">
        <f t="shared" si="9"/>
        <v/>
      </c>
    </row>
    <row r="320" s="216" customFormat="1" spans="1:7">
      <c r="A320" s="235" t="s">
        <v>598</v>
      </c>
      <c r="B320" s="238" t="s">
        <v>126</v>
      </c>
      <c r="C320" s="237"/>
      <c r="D320" s="237"/>
      <c r="E320" s="237"/>
      <c r="F320" s="231" t="str">
        <f t="shared" si="8"/>
        <v/>
      </c>
      <c r="G320" s="231" t="str">
        <f t="shared" si="9"/>
        <v/>
      </c>
    </row>
    <row r="321" s="216" customFormat="1" spans="1:7">
      <c r="A321" s="235" t="s">
        <v>599</v>
      </c>
      <c r="B321" s="238" t="s">
        <v>600</v>
      </c>
      <c r="C321" s="237"/>
      <c r="D321" s="237"/>
      <c r="E321" s="237"/>
      <c r="F321" s="231" t="str">
        <f t="shared" si="8"/>
        <v/>
      </c>
      <c r="G321" s="231" t="str">
        <f t="shared" si="9"/>
        <v/>
      </c>
    </row>
    <row r="322" s="216" customFormat="1" spans="1:7">
      <c r="A322" s="232" t="s">
        <v>601</v>
      </c>
      <c r="B322" s="245" t="s">
        <v>602</v>
      </c>
      <c r="C322" s="234">
        <f>SUM(C323:C329)</f>
        <v>0</v>
      </c>
      <c r="D322" s="234">
        <f>SUM(D323:D329)</f>
        <v>0</v>
      </c>
      <c r="E322" s="234">
        <f>SUM(E323:E329)</f>
        <v>0</v>
      </c>
      <c r="F322" s="231" t="str">
        <f t="shared" si="8"/>
        <v/>
      </c>
      <c r="G322" s="231" t="str">
        <f t="shared" si="9"/>
        <v/>
      </c>
    </row>
    <row r="323" s="216" customFormat="1" spans="1:7">
      <c r="A323" s="235" t="s">
        <v>603</v>
      </c>
      <c r="B323" s="236" t="s">
        <v>108</v>
      </c>
      <c r="C323" s="237"/>
      <c r="D323" s="237"/>
      <c r="E323" s="237"/>
      <c r="F323" s="231" t="str">
        <f t="shared" si="8"/>
        <v/>
      </c>
      <c r="G323" s="231" t="str">
        <f t="shared" si="9"/>
        <v/>
      </c>
    </row>
    <row r="324" s="216" customFormat="1" spans="1:7">
      <c r="A324" s="235" t="s">
        <v>604</v>
      </c>
      <c r="B324" s="236" t="s">
        <v>110</v>
      </c>
      <c r="C324" s="237"/>
      <c r="D324" s="237"/>
      <c r="E324" s="237"/>
      <c r="F324" s="231" t="str">
        <f t="shared" si="8"/>
        <v/>
      </c>
      <c r="G324" s="231" t="str">
        <f t="shared" si="9"/>
        <v/>
      </c>
    </row>
    <row r="325" s="216" customFormat="1" spans="1:7">
      <c r="A325" s="235" t="s">
        <v>605</v>
      </c>
      <c r="B325" s="240" t="s">
        <v>112</v>
      </c>
      <c r="C325" s="237"/>
      <c r="D325" s="237"/>
      <c r="E325" s="237"/>
      <c r="F325" s="231" t="str">
        <f t="shared" si="8"/>
        <v/>
      </c>
      <c r="G325" s="231" t="str">
        <f t="shared" si="9"/>
        <v/>
      </c>
    </row>
    <row r="326" s="216" customFormat="1" spans="1:7">
      <c r="A326" s="235" t="s">
        <v>606</v>
      </c>
      <c r="B326" s="243" t="s">
        <v>607</v>
      </c>
      <c r="C326" s="237"/>
      <c r="D326" s="237"/>
      <c r="E326" s="237"/>
      <c r="F326" s="231" t="str">
        <f t="shared" ref="F326:F389" si="10">IF(C326=0,"",ROUND(E326/C326*100,1))</f>
        <v/>
      </c>
      <c r="G326" s="231" t="str">
        <f t="shared" ref="G326:G389" si="11">IF(D326=0,"",ROUND(E326/D326*100,1))</f>
        <v/>
      </c>
    </row>
    <row r="327" s="216" customFormat="1" spans="1:7">
      <c r="A327" s="235" t="s">
        <v>608</v>
      </c>
      <c r="B327" s="238" t="s">
        <v>609</v>
      </c>
      <c r="C327" s="237"/>
      <c r="D327" s="237"/>
      <c r="E327" s="237"/>
      <c r="F327" s="231" t="str">
        <f t="shared" si="10"/>
        <v/>
      </c>
      <c r="G327" s="231" t="str">
        <f t="shared" si="11"/>
        <v/>
      </c>
    </row>
    <row r="328" s="216" customFormat="1" spans="1:7">
      <c r="A328" s="235" t="s">
        <v>610</v>
      </c>
      <c r="B328" s="238" t="s">
        <v>126</v>
      </c>
      <c r="C328" s="237"/>
      <c r="D328" s="237"/>
      <c r="E328" s="237"/>
      <c r="F328" s="231" t="str">
        <f t="shared" si="10"/>
        <v/>
      </c>
      <c r="G328" s="231" t="str">
        <f t="shared" si="11"/>
        <v/>
      </c>
    </row>
    <row r="329" s="216" customFormat="1" spans="1:7">
      <c r="A329" s="235" t="s">
        <v>611</v>
      </c>
      <c r="B329" s="236" t="s">
        <v>612</v>
      </c>
      <c r="C329" s="237"/>
      <c r="D329" s="237"/>
      <c r="E329" s="237"/>
      <c r="F329" s="231" t="str">
        <f t="shared" si="10"/>
        <v/>
      </c>
      <c r="G329" s="231" t="str">
        <f t="shared" si="11"/>
        <v/>
      </c>
    </row>
    <row r="330" s="216" customFormat="1" spans="1:7">
      <c r="A330" s="232" t="s">
        <v>613</v>
      </c>
      <c r="B330" s="233" t="s">
        <v>614</v>
      </c>
      <c r="C330" s="234">
        <f>SUM(C331:C335)</f>
        <v>0</v>
      </c>
      <c r="D330" s="234">
        <f>SUM(D331:D335)</f>
        <v>0</v>
      </c>
      <c r="E330" s="234">
        <f>SUM(E331:E335)</f>
        <v>0</v>
      </c>
      <c r="F330" s="231" t="str">
        <f t="shared" si="10"/>
        <v/>
      </c>
      <c r="G330" s="231" t="str">
        <f t="shared" si="11"/>
        <v/>
      </c>
    </row>
    <row r="331" s="216" customFormat="1" spans="1:7">
      <c r="A331" s="235" t="s">
        <v>615</v>
      </c>
      <c r="B331" s="236" t="s">
        <v>108</v>
      </c>
      <c r="C331" s="237"/>
      <c r="D331" s="237"/>
      <c r="E331" s="237"/>
      <c r="F331" s="231" t="str">
        <f t="shared" si="10"/>
        <v/>
      </c>
      <c r="G331" s="231" t="str">
        <f t="shared" si="11"/>
        <v/>
      </c>
    </row>
    <row r="332" s="216" customFormat="1" spans="1:7">
      <c r="A332" s="235" t="s">
        <v>616</v>
      </c>
      <c r="B332" s="238" t="s">
        <v>110</v>
      </c>
      <c r="C332" s="237"/>
      <c r="D332" s="237"/>
      <c r="E332" s="237"/>
      <c r="F332" s="231" t="str">
        <f t="shared" si="10"/>
        <v/>
      </c>
      <c r="G332" s="231" t="str">
        <f t="shared" si="11"/>
        <v/>
      </c>
    </row>
    <row r="333" s="216" customFormat="1" spans="1:7">
      <c r="A333" s="235" t="s">
        <v>617</v>
      </c>
      <c r="B333" s="236" t="s">
        <v>209</v>
      </c>
      <c r="C333" s="237"/>
      <c r="D333" s="237"/>
      <c r="E333" s="237"/>
      <c r="F333" s="231" t="str">
        <f t="shared" si="10"/>
        <v/>
      </c>
      <c r="G333" s="231" t="str">
        <f t="shared" si="11"/>
        <v/>
      </c>
    </row>
    <row r="334" s="216" customFormat="1" spans="1:7">
      <c r="A334" s="235" t="s">
        <v>618</v>
      </c>
      <c r="B334" s="238" t="s">
        <v>619</v>
      </c>
      <c r="C334" s="237"/>
      <c r="D334" s="237"/>
      <c r="E334" s="237"/>
      <c r="F334" s="231" t="str">
        <f t="shared" si="10"/>
        <v/>
      </c>
      <c r="G334" s="231" t="str">
        <f t="shared" si="11"/>
        <v/>
      </c>
    </row>
    <row r="335" s="216" customFormat="1" spans="1:7">
      <c r="A335" s="235" t="s">
        <v>620</v>
      </c>
      <c r="B335" s="236" t="s">
        <v>621</v>
      </c>
      <c r="C335" s="237"/>
      <c r="D335" s="237"/>
      <c r="E335" s="237"/>
      <c r="F335" s="231" t="str">
        <f t="shared" si="10"/>
        <v/>
      </c>
      <c r="G335" s="231" t="str">
        <f t="shared" si="11"/>
        <v/>
      </c>
    </row>
    <row r="336" s="216" customFormat="1" spans="1:7">
      <c r="A336" s="232" t="s">
        <v>622</v>
      </c>
      <c r="B336" s="233" t="s">
        <v>623</v>
      </c>
      <c r="C336" s="234">
        <f>SUM(C337:C338)</f>
        <v>0</v>
      </c>
      <c r="D336" s="234">
        <f>SUM(D337:D338)</f>
        <v>488</v>
      </c>
      <c r="E336" s="234">
        <f>SUM(E337:E338)</f>
        <v>0</v>
      </c>
      <c r="F336" s="231" t="str">
        <f t="shared" si="10"/>
        <v/>
      </c>
      <c r="G336" s="231">
        <f t="shared" si="11"/>
        <v>0</v>
      </c>
    </row>
    <row r="337" s="216" customFormat="1" spans="1:7">
      <c r="A337" s="235" t="s">
        <v>624</v>
      </c>
      <c r="B337" s="236" t="s">
        <v>625</v>
      </c>
      <c r="C337" s="237"/>
      <c r="D337" s="237">
        <v>3</v>
      </c>
      <c r="E337" s="237"/>
      <c r="F337" s="231" t="str">
        <f t="shared" si="10"/>
        <v/>
      </c>
      <c r="G337" s="231">
        <f t="shared" si="11"/>
        <v>0</v>
      </c>
    </row>
    <row r="338" s="216" customFormat="1" spans="1:7">
      <c r="A338" s="235" t="s">
        <v>626</v>
      </c>
      <c r="B338" s="236" t="s">
        <v>627</v>
      </c>
      <c r="C338" s="237"/>
      <c r="D338" s="237">
        <v>485</v>
      </c>
      <c r="E338" s="237"/>
      <c r="F338" s="231" t="str">
        <f t="shared" si="10"/>
        <v/>
      </c>
      <c r="G338" s="231">
        <f t="shared" si="11"/>
        <v>0</v>
      </c>
    </row>
    <row r="339" s="216" customFormat="1" spans="1:7">
      <c r="A339" s="229" t="s">
        <v>628</v>
      </c>
      <c r="B339" s="230" t="s">
        <v>61</v>
      </c>
      <c r="C339" s="231">
        <f>SUM(C340,C345,C352,C358,C364,C368,C372,C376,C382,C389)</f>
        <v>68709</v>
      </c>
      <c r="D339" s="231">
        <f>SUM(D340,D345,D352,D358,D364,D368,D372,D376,D382,D389)</f>
        <v>70003</v>
      </c>
      <c r="E339" s="231">
        <f>SUM(E340,E345,E352,E358,E364,E368,E372,E376,E382,E389)</f>
        <v>94721</v>
      </c>
      <c r="F339" s="231">
        <f t="shared" si="10"/>
        <v>138</v>
      </c>
      <c r="G339" s="231">
        <f t="shared" si="11"/>
        <v>135</v>
      </c>
    </row>
    <row r="340" s="216" customFormat="1" spans="1:7">
      <c r="A340" s="232" t="s">
        <v>629</v>
      </c>
      <c r="B340" s="241" t="s">
        <v>630</v>
      </c>
      <c r="C340" s="234">
        <f>SUM(C341:C344)</f>
        <v>1518</v>
      </c>
      <c r="D340" s="234">
        <f>SUM(D341:D344)</f>
        <v>2121</v>
      </c>
      <c r="E340" s="234">
        <f>SUM(E341:E344)</f>
        <v>3362</v>
      </c>
      <c r="F340" s="231">
        <f t="shared" si="10"/>
        <v>222</v>
      </c>
      <c r="G340" s="231">
        <f t="shared" si="11"/>
        <v>159</v>
      </c>
    </row>
    <row r="341" s="216" customFormat="1" spans="1:7">
      <c r="A341" s="235" t="s">
        <v>631</v>
      </c>
      <c r="B341" s="236" t="s">
        <v>108</v>
      </c>
      <c r="C341" s="237">
        <v>1483</v>
      </c>
      <c r="D341" s="237">
        <v>1708</v>
      </c>
      <c r="E341" s="237">
        <v>1198</v>
      </c>
      <c r="F341" s="231">
        <f t="shared" si="10"/>
        <v>81</v>
      </c>
      <c r="G341" s="231">
        <f t="shared" si="11"/>
        <v>70</v>
      </c>
    </row>
    <row r="342" s="216" customFormat="1" spans="1:7">
      <c r="A342" s="235" t="s">
        <v>632</v>
      </c>
      <c r="B342" s="236" t="s">
        <v>110</v>
      </c>
      <c r="C342" s="237"/>
      <c r="D342" s="237">
        <v>101</v>
      </c>
      <c r="E342" s="237">
        <v>3</v>
      </c>
      <c r="F342" s="231" t="str">
        <f t="shared" si="10"/>
        <v/>
      </c>
      <c r="G342" s="231">
        <f t="shared" si="11"/>
        <v>3</v>
      </c>
    </row>
    <row r="343" s="216" customFormat="1" spans="1:7">
      <c r="A343" s="235" t="s">
        <v>633</v>
      </c>
      <c r="B343" s="236" t="s">
        <v>112</v>
      </c>
      <c r="C343" s="237"/>
      <c r="D343" s="237"/>
      <c r="E343" s="237"/>
      <c r="F343" s="231" t="str">
        <f t="shared" si="10"/>
        <v/>
      </c>
      <c r="G343" s="231" t="str">
        <f t="shared" si="11"/>
        <v/>
      </c>
    </row>
    <row r="344" s="216" customFormat="1" spans="1:7">
      <c r="A344" s="235" t="s">
        <v>634</v>
      </c>
      <c r="B344" s="243" t="s">
        <v>635</v>
      </c>
      <c r="C344" s="237">
        <v>35</v>
      </c>
      <c r="D344" s="237">
        <v>312</v>
      </c>
      <c r="E344" s="237">
        <v>2161</v>
      </c>
      <c r="F344" s="231">
        <f t="shared" si="10"/>
        <v>6174</v>
      </c>
      <c r="G344" s="231">
        <f t="shared" si="11"/>
        <v>693</v>
      </c>
    </row>
    <row r="345" s="216" customFormat="1" spans="1:7">
      <c r="A345" s="232" t="s">
        <v>636</v>
      </c>
      <c r="B345" s="233" t="s">
        <v>637</v>
      </c>
      <c r="C345" s="234">
        <f>SUM(C346:C351)</f>
        <v>64669</v>
      </c>
      <c r="D345" s="234">
        <f>SUM(D346:D351)</f>
        <v>63975</v>
      </c>
      <c r="E345" s="234">
        <f>SUM(E346:E351)</f>
        <v>88618</v>
      </c>
      <c r="F345" s="231">
        <f t="shared" si="10"/>
        <v>137</v>
      </c>
      <c r="G345" s="231">
        <f t="shared" si="11"/>
        <v>139</v>
      </c>
    </row>
    <row r="346" s="216" customFormat="1" spans="1:7">
      <c r="A346" s="235" t="s">
        <v>638</v>
      </c>
      <c r="B346" s="236" t="s">
        <v>639</v>
      </c>
      <c r="C346" s="237">
        <v>3225</v>
      </c>
      <c r="D346" s="237">
        <v>4551</v>
      </c>
      <c r="E346" s="237">
        <v>8795</v>
      </c>
      <c r="F346" s="231">
        <f t="shared" si="10"/>
        <v>273</v>
      </c>
      <c r="G346" s="231">
        <f t="shared" si="11"/>
        <v>193</v>
      </c>
    </row>
    <row r="347" s="216" customFormat="1" spans="1:7">
      <c r="A347" s="235" t="s">
        <v>640</v>
      </c>
      <c r="B347" s="236" t="s">
        <v>641</v>
      </c>
      <c r="C347" s="237">
        <v>34380</v>
      </c>
      <c r="D347" s="237">
        <v>32796</v>
      </c>
      <c r="E347" s="237">
        <v>50916</v>
      </c>
      <c r="F347" s="231">
        <f t="shared" si="10"/>
        <v>148</v>
      </c>
      <c r="G347" s="231">
        <f t="shared" si="11"/>
        <v>155</v>
      </c>
    </row>
    <row r="348" s="216" customFormat="1" spans="1:7">
      <c r="A348" s="235" t="s">
        <v>642</v>
      </c>
      <c r="B348" s="238" t="s">
        <v>643</v>
      </c>
      <c r="C348" s="237">
        <v>20039</v>
      </c>
      <c r="D348" s="237">
        <v>19061</v>
      </c>
      <c r="E348" s="237">
        <v>18866</v>
      </c>
      <c r="F348" s="231">
        <f t="shared" si="10"/>
        <v>94</v>
      </c>
      <c r="G348" s="231">
        <f t="shared" si="11"/>
        <v>99</v>
      </c>
    </row>
    <row r="349" s="216" customFormat="1" spans="1:7">
      <c r="A349" s="235" t="s">
        <v>644</v>
      </c>
      <c r="B349" s="238" t="s">
        <v>645</v>
      </c>
      <c r="C349" s="237">
        <v>6631</v>
      </c>
      <c r="D349" s="237">
        <v>7493</v>
      </c>
      <c r="E349" s="237">
        <v>9058</v>
      </c>
      <c r="F349" s="231">
        <f t="shared" si="10"/>
        <v>137</v>
      </c>
      <c r="G349" s="231">
        <f t="shared" si="11"/>
        <v>121</v>
      </c>
    </row>
    <row r="350" s="216" customFormat="1" spans="1:7">
      <c r="A350" s="235" t="s">
        <v>646</v>
      </c>
      <c r="B350" s="238" t="s">
        <v>647</v>
      </c>
      <c r="C350" s="237">
        <v>88</v>
      </c>
      <c r="D350" s="237">
        <v>28</v>
      </c>
      <c r="E350" s="237"/>
      <c r="F350" s="231">
        <f t="shared" si="10"/>
        <v>0</v>
      </c>
      <c r="G350" s="231">
        <f t="shared" si="11"/>
        <v>0</v>
      </c>
    </row>
    <row r="351" s="216" customFormat="1" spans="1:7">
      <c r="A351" s="235" t="s">
        <v>648</v>
      </c>
      <c r="B351" s="236" t="s">
        <v>649</v>
      </c>
      <c r="C351" s="237">
        <v>306</v>
      </c>
      <c r="D351" s="237">
        <v>46</v>
      </c>
      <c r="E351" s="237">
        <v>983</v>
      </c>
      <c r="F351" s="231">
        <f t="shared" si="10"/>
        <v>321</v>
      </c>
      <c r="G351" s="231">
        <f t="shared" si="11"/>
        <v>2137</v>
      </c>
    </row>
    <row r="352" s="216" customFormat="1" spans="1:7">
      <c r="A352" s="232" t="s">
        <v>650</v>
      </c>
      <c r="B352" s="233" t="s">
        <v>651</v>
      </c>
      <c r="C352" s="234">
        <f>SUM(C353:C357)</f>
        <v>1593</v>
      </c>
      <c r="D352" s="234">
        <f>SUM(D353:D357)</f>
        <v>1329</v>
      </c>
      <c r="E352" s="234">
        <f>SUM(E353:E357)</f>
        <v>1459</v>
      </c>
      <c r="F352" s="231">
        <f t="shared" si="10"/>
        <v>92</v>
      </c>
      <c r="G352" s="231">
        <f t="shared" si="11"/>
        <v>110</v>
      </c>
    </row>
    <row r="353" s="216" customFormat="1" spans="1:7">
      <c r="A353" s="235" t="s">
        <v>652</v>
      </c>
      <c r="B353" s="236" t="s">
        <v>653</v>
      </c>
      <c r="C353" s="237"/>
      <c r="D353" s="237"/>
      <c r="E353" s="237"/>
      <c r="F353" s="231" t="str">
        <f t="shared" si="10"/>
        <v/>
      </c>
      <c r="G353" s="231" t="str">
        <f t="shared" si="11"/>
        <v/>
      </c>
    </row>
    <row r="354" s="216" customFormat="1" spans="1:7">
      <c r="A354" s="235" t="s">
        <v>654</v>
      </c>
      <c r="B354" s="236" t="s">
        <v>655</v>
      </c>
      <c r="C354" s="237">
        <v>1593</v>
      </c>
      <c r="D354" s="237">
        <v>1329</v>
      </c>
      <c r="E354" s="237">
        <v>1459</v>
      </c>
      <c r="F354" s="231">
        <f t="shared" si="10"/>
        <v>92</v>
      </c>
      <c r="G354" s="231">
        <f t="shared" si="11"/>
        <v>110</v>
      </c>
    </row>
    <row r="355" s="216" customFormat="1" spans="1:7">
      <c r="A355" s="235" t="s">
        <v>656</v>
      </c>
      <c r="B355" s="236" t="s">
        <v>657</v>
      </c>
      <c r="C355" s="237"/>
      <c r="D355" s="237"/>
      <c r="E355" s="237"/>
      <c r="F355" s="231" t="str">
        <f t="shared" si="10"/>
        <v/>
      </c>
      <c r="G355" s="231" t="str">
        <f t="shared" si="11"/>
        <v/>
      </c>
    </row>
    <row r="356" s="216" customFormat="1" spans="1:7">
      <c r="A356" s="235" t="s">
        <v>658</v>
      </c>
      <c r="B356" s="238" t="s">
        <v>659</v>
      </c>
      <c r="C356" s="237"/>
      <c r="D356" s="237"/>
      <c r="E356" s="237"/>
      <c r="F356" s="231" t="str">
        <f t="shared" si="10"/>
        <v/>
      </c>
      <c r="G356" s="231" t="str">
        <f t="shared" si="11"/>
        <v/>
      </c>
    </row>
    <row r="357" s="216" customFormat="1" spans="1:7">
      <c r="A357" s="235" t="s">
        <v>660</v>
      </c>
      <c r="B357" s="238" t="s">
        <v>661</v>
      </c>
      <c r="C357" s="237"/>
      <c r="D357" s="237"/>
      <c r="E357" s="237"/>
      <c r="F357" s="231" t="str">
        <f t="shared" si="10"/>
        <v/>
      </c>
      <c r="G357" s="231" t="str">
        <f t="shared" si="11"/>
        <v/>
      </c>
    </row>
    <row r="358" s="216" customFormat="1" spans="1:7">
      <c r="A358" s="232" t="s">
        <v>662</v>
      </c>
      <c r="B358" s="245" t="s">
        <v>663</v>
      </c>
      <c r="C358" s="234">
        <f>SUM(C359:C363)</f>
        <v>0</v>
      </c>
      <c r="D358" s="234">
        <f>SUM(D359:D363)</f>
        <v>0</v>
      </c>
      <c r="E358" s="234">
        <f>SUM(E359:E363)</f>
        <v>0</v>
      </c>
      <c r="F358" s="231" t="str">
        <f t="shared" si="10"/>
        <v/>
      </c>
      <c r="G358" s="231" t="str">
        <f t="shared" si="11"/>
        <v/>
      </c>
    </row>
    <row r="359" s="216" customFormat="1" spans="1:7">
      <c r="A359" s="235" t="s">
        <v>664</v>
      </c>
      <c r="B359" s="236" t="s">
        <v>665</v>
      </c>
      <c r="C359" s="237"/>
      <c r="D359" s="237"/>
      <c r="E359" s="237"/>
      <c r="F359" s="231" t="str">
        <f t="shared" si="10"/>
        <v/>
      </c>
      <c r="G359" s="231" t="str">
        <f t="shared" si="11"/>
        <v/>
      </c>
    </row>
    <row r="360" s="216" customFormat="1" spans="1:7">
      <c r="A360" s="235" t="s">
        <v>666</v>
      </c>
      <c r="B360" s="236" t="s">
        <v>667</v>
      </c>
      <c r="C360" s="237"/>
      <c r="D360" s="237"/>
      <c r="E360" s="237"/>
      <c r="F360" s="231" t="str">
        <f t="shared" si="10"/>
        <v/>
      </c>
      <c r="G360" s="231" t="str">
        <f t="shared" si="11"/>
        <v/>
      </c>
    </row>
    <row r="361" s="216" customFormat="1" spans="1:7">
      <c r="A361" s="235" t="s">
        <v>668</v>
      </c>
      <c r="B361" s="236" t="s">
        <v>669</v>
      </c>
      <c r="C361" s="237"/>
      <c r="D361" s="237"/>
      <c r="E361" s="237"/>
      <c r="F361" s="231" t="str">
        <f t="shared" si="10"/>
        <v/>
      </c>
      <c r="G361" s="231" t="str">
        <f t="shared" si="11"/>
        <v/>
      </c>
    </row>
    <row r="362" s="216" customFormat="1" spans="1:7">
      <c r="A362" s="235" t="s">
        <v>670</v>
      </c>
      <c r="B362" s="238" t="s">
        <v>671</v>
      </c>
      <c r="C362" s="237"/>
      <c r="D362" s="237"/>
      <c r="E362" s="237"/>
      <c r="F362" s="231" t="str">
        <f t="shared" si="10"/>
        <v/>
      </c>
      <c r="G362" s="231" t="str">
        <f t="shared" si="11"/>
        <v/>
      </c>
    </row>
    <row r="363" s="216" customFormat="1" spans="1:7">
      <c r="A363" s="235" t="s">
        <v>672</v>
      </c>
      <c r="B363" s="238" t="s">
        <v>673</v>
      </c>
      <c r="C363" s="237"/>
      <c r="D363" s="237"/>
      <c r="E363" s="237"/>
      <c r="F363" s="231" t="str">
        <f t="shared" si="10"/>
        <v/>
      </c>
      <c r="G363" s="231" t="str">
        <f t="shared" si="11"/>
        <v/>
      </c>
    </row>
    <row r="364" s="216" customFormat="1" spans="1:7">
      <c r="A364" s="232" t="s">
        <v>674</v>
      </c>
      <c r="B364" s="241" t="s">
        <v>675</v>
      </c>
      <c r="C364" s="234">
        <f>SUM(C365:C367)</f>
        <v>92</v>
      </c>
      <c r="D364" s="234">
        <f>SUM(D365:D367)</f>
        <v>104</v>
      </c>
      <c r="E364" s="234">
        <f>SUM(E365:E367)</f>
        <v>47</v>
      </c>
      <c r="F364" s="231">
        <f t="shared" si="10"/>
        <v>51</v>
      </c>
      <c r="G364" s="231">
        <f t="shared" si="11"/>
        <v>45</v>
      </c>
    </row>
    <row r="365" s="216" customFormat="1" spans="1:7">
      <c r="A365" s="235" t="s">
        <v>676</v>
      </c>
      <c r="B365" s="236" t="s">
        <v>677</v>
      </c>
      <c r="C365" s="237">
        <v>92</v>
      </c>
      <c r="D365" s="237">
        <v>104</v>
      </c>
      <c r="E365" s="237">
        <v>47</v>
      </c>
      <c r="F365" s="231">
        <f t="shared" si="10"/>
        <v>51</v>
      </c>
      <c r="G365" s="231">
        <f t="shared" si="11"/>
        <v>45</v>
      </c>
    </row>
    <row r="366" s="216" customFormat="1" spans="1:7">
      <c r="A366" s="235" t="s">
        <v>678</v>
      </c>
      <c r="B366" s="236" t="s">
        <v>679</v>
      </c>
      <c r="C366" s="237"/>
      <c r="D366" s="237"/>
      <c r="E366" s="237"/>
      <c r="F366" s="231" t="str">
        <f t="shared" si="10"/>
        <v/>
      </c>
      <c r="G366" s="231" t="str">
        <f t="shared" si="11"/>
        <v/>
      </c>
    </row>
    <row r="367" s="216" customFormat="1" spans="1:7">
      <c r="A367" s="235" t="s">
        <v>680</v>
      </c>
      <c r="B367" s="236" t="s">
        <v>681</v>
      </c>
      <c r="C367" s="237"/>
      <c r="D367" s="237"/>
      <c r="E367" s="237"/>
      <c r="F367" s="231" t="str">
        <f t="shared" si="10"/>
        <v/>
      </c>
      <c r="G367" s="231" t="str">
        <f t="shared" si="11"/>
        <v/>
      </c>
    </row>
    <row r="368" s="216" customFormat="1" spans="1:7">
      <c r="A368" s="232" t="s">
        <v>682</v>
      </c>
      <c r="B368" s="241" t="s">
        <v>683</v>
      </c>
      <c r="C368" s="234">
        <f>SUM(C369:C371)</f>
        <v>0</v>
      </c>
      <c r="D368" s="234">
        <f>SUM(D369:D371)</f>
        <v>0</v>
      </c>
      <c r="E368" s="234">
        <f>SUM(E369:E371)</f>
        <v>0</v>
      </c>
      <c r="F368" s="231" t="str">
        <f t="shared" si="10"/>
        <v/>
      </c>
      <c r="G368" s="231" t="str">
        <f t="shared" si="11"/>
        <v/>
      </c>
    </row>
    <row r="369" s="216" customFormat="1" spans="1:7">
      <c r="A369" s="235" t="s">
        <v>684</v>
      </c>
      <c r="B369" s="238" t="s">
        <v>685</v>
      </c>
      <c r="C369" s="237"/>
      <c r="D369" s="237"/>
      <c r="E369" s="237"/>
      <c r="F369" s="231" t="str">
        <f t="shared" si="10"/>
        <v/>
      </c>
      <c r="G369" s="231" t="str">
        <f t="shared" si="11"/>
        <v/>
      </c>
    </row>
    <row r="370" s="216" customFormat="1" spans="1:7">
      <c r="A370" s="235" t="s">
        <v>686</v>
      </c>
      <c r="B370" s="238" t="s">
        <v>687</v>
      </c>
      <c r="C370" s="237"/>
      <c r="D370" s="237"/>
      <c r="E370" s="237"/>
      <c r="F370" s="231" t="str">
        <f t="shared" si="10"/>
        <v/>
      </c>
      <c r="G370" s="231" t="str">
        <f t="shared" si="11"/>
        <v/>
      </c>
    </row>
    <row r="371" s="217" customFormat="1" spans="1:7">
      <c r="A371" s="235" t="s">
        <v>688</v>
      </c>
      <c r="B371" s="239" t="s">
        <v>689</v>
      </c>
      <c r="C371" s="237"/>
      <c r="D371" s="237"/>
      <c r="E371" s="237"/>
      <c r="F371" s="231" t="str">
        <f t="shared" si="10"/>
        <v/>
      </c>
      <c r="G371" s="231" t="str">
        <f t="shared" si="11"/>
        <v/>
      </c>
    </row>
    <row r="372" s="217" customFormat="1" spans="1:7">
      <c r="A372" s="232" t="s">
        <v>690</v>
      </c>
      <c r="B372" s="233" t="s">
        <v>691</v>
      </c>
      <c r="C372" s="234">
        <f>SUM(C373:C375)</f>
        <v>260</v>
      </c>
      <c r="D372" s="234">
        <f>SUM(D373:D375)</f>
        <v>210</v>
      </c>
      <c r="E372" s="234">
        <f>SUM(E373:E375)</f>
        <v>324</v>
      </c>
      <c r="F372" s="231">
        <f t="shared" si="10"/>
        <v>125</v>
      </c>
      <c r="G372" s="231">
        <f t="shared" si="11"/>
        <v>154</v>
      </c>
    </row>
    <row r="373" s="217" customFormat="1" spans="1:7">
      <c r="A373" s="235" t="s">
        <v>692</v>
      </c>
      <c r="B373" s="236" t="s">
        <v>693</v>
      </c>
      <c r="C373" s="237">
        <v>260</v>
      </c>
      <c r="D373" s="237">
        <v>210</v>
      </c>
      <c r="E373" s="237">
        <v>324</v>
      </c>
      <c r="F373" s="231">
        <f t="shared" si="10"/>
        <v>125</v>
      </c>
      <c r="G373" s="231">
        <f t="shared" si="11"/>
        <v>154</v>
      </c>
    </row>
    <row r="374" s="217" customFormat="1" spans="1:7">
      <c r="A374" s="235" t="s">
        <v>694</v>
      </c>
      <c r="B374" s="236" t="s">
        <v>695</v>
      </c>
      <c r="C374" s="237"/>
      <c r="D374" s="237"/>
      <c r="E374" s="237"/>
      <c r="F374" s="231" t="str">
        <f t="shared" si="10"/>
        <v/>
      </c>
      <c r="G374" s="231" t="str">
        <f t="shared" si="11"/>
        <v/>
      </c>
    </row>
    <row r="375" s="217" customFormat="1" spans="1:7">
      <c r="A375" s="235" t="s">
        <v>696</v>
      </c>
      <c r="B375" s="238" t="s">
        <v>697</v>
      </c>
      <c r="C375" s="237"/>
      <c r="D375" s="237"/>
      <c r="E375" s="237"/>
      <c r="F375" s="231" t="str">
        <f t="shared" si="10"/>
        <v/>
      </c>
      <c r="G375" s="231" t="str">
        <f t="shared" si="11"/>
        <v/>
      </c>
    </row>
    <row r="376" s="217" customFormat="1" spans="1:7">
      <c r="A376" s="232" t="s">
        <v>698</v>
      </c>
      <c r="B376" s="241" t="s">
        <v>699</v>
      </c>
      <c r="C376" s="234">
        <f>SUM(C377:C381)</f>
        <v>521</v>
      </c>
      <c r="D376" s="234">
        <f>SUM(D377:D381)</f>
        <v>982</v>
      </c>
      <c r="E376" s="234">
        <f>SUM(E377:E381)</f>
        <v>367</v>
      </c>
      <c r="F376" s="231">
        <f t="shared" si="10"/>
        <v>70</v>
      </c>
      <c r="G376" s="231">
        <f t="shared" si="11"/>
        <v>37</v>
      </c>
    </row>
    <row r="377" s="217" customFormat="1" spans="1:7">
      <c r="A377" s="235" t="s">
        <v>700</v>
      </c>
      <c r="B377" s="238" t="s">
        <v>701</v>
      </c>
      <c r="C377" s="237">
        <v>162</v>
      </c>
      <c r="D377" s="237">
        <v>108</v>
      </c>
      <c r="E377" s="237">
        <v>126</v>
      </c>
      <c r="F377" s="231">
        <f t="shared" si="10"/>
        <v>78</v>
      </c>
      <c r="G377" s="231">
        <f t="shared" si="11"/>
        <v>117</v>
      </c>
    </row>
    <row r="378" s="217" customFormat="1" spans="1:7">
      <c r="A378" s="235" t="s">
        <v>702</v>
      </c>
      <c r="B378" s="236" t="s">
        <v>703</v>
      </c>
      <c r="C378" s="237">
        <v>214</v>
      </c>
      <c r="D378" s="237">
        <v>874</v>
      </c>
      <c r="E378" s="237">
        <v>241</v>
      </c>
      <c r="F378" s="231">
        <f t="shared" si="10"/>
        <v>113</v>
      </c>
      <c r="G378" s="231">
        <f t="shared" si="11"/>
        <v>28</v>
      </c>
    </row>
    <row r="379" s="217" customFormat="1" spans="1:7">
      <c r="A379" s="235" t="s">
        <v>704</v>
      </c>
      <c r="B379" s="236" t="s">
        <v>705</v>
      </c>
      <c r="C379" s="237"/>
      <c r="D379" s="237"/>
      <c r="E379" s="237"/>
      <c r="F379" s="231" t="str">
        <f t="shared" si="10"/>
        <v/>
      </c>
      <c r="G379" s="231" t="str">
        <f t="shared" si="11"/>
        <v/>
      </c>
    </row>
    <row r="380" s="217" customFormat="1" spans="1:7">
      <c r="A380" s="235" t="s">
        <v>706</v>
      </c>
      <c r="B380" s="236" t="s">
        <v>707</v>
      </c>
      <c r="C380" s="237">
        <v>145</v>
      </c>
      <c r="D380" s="237"/>
      <c r="E380" s="237"/>
      <c r="F380" s="231">
        <f t="shared" si="10"/>
        <v>0</v>
      </c>
      <c r="G380" s="231" t="str">
        <f t="shared" si="11"/>
        <v/>
      </c>
    </row>
    <row r="381" s="217" customFormat="1" spans="1:7">
      <c r="A381" s="235" t="s">
        <v>708</v>
      </c>
      <c r="B381" s="236" t="s">
        <v>709</v>
      </c>
      <c r="C381" s="237"/>
      <c r="D381" s="237"/>
      <c r="E381" s="237"/>
      <c r="F381" s="231" t="str">
        <f t="shared" si="10"/>
        <v/>
      </c>
      <c r="G381" s="231" t="str">
        <f t="shared" si="11"/>
        <v/>
      </c>
    </row>
    <row r="382" s="217" customFormat="1" spans="1:7">
      <c r="A382" s="232" t="s">
        <v>710</v>
      </c>
      <c r="B382" s="233" t="s">
        <v>711</v>
      </c>
      <c r="C382" s="234">
        <f>SUM(C383:C388)</f>
        <v>56</v>
      </c>
      <c r="D382" s="234">
        <f>SUM(D383:D388)</f>
        <v>1186</v>
      </c>
      <c r="E382" s="234">
        <f>SUM(E383:E388)</f>
        <v>494</v>
      </c>
      <c r="F382" s="231">
        <f t="shared" si="10"/>
        <v>882</v>
      </c>
      <c r="G382" s="231">
        <f t="shared" si="11"/>
        <v>42</v>
      </c>
    </row>
    <row r="383" s="217" customFormat="1" spans="1:7">
      <c r="A383" s="235" t="s">
        <v>712</v>
      </c>
      <c r="B383" s="238" t="s">
        <v>713</v>
      </c>
      <c r="C383" s="237"/>
      <c r="D383" s="237">
        <v>115</v>
      </c>
      <c r="E383" s="237">
        <v>229</v>
      </c>
      <c r="F383" s="231" t="str">
        <f t="shared" si="10"/>
        <v/>
      </c>
      <c r="G383" s="231">
        <f t="shared" si="11"/>
        <v>199</v>
      </c>
    </row>
    <row r="384" s="217" customFormat="1" spans="1:7">
      <c r="A384" s="235" t="s">
        <v>714</v>
      </c>
      <c r="B384" s="238" t="s">
        <v>715</v>
      </c>
      <c r="C384" s="237"/>
      <c r="D384" s="237"/>
      <c r="E384" s="237"/>
      <c r="F384" s="231" t="str">
        <f t="shared" si="10"/>
        <v/>
      </c>
      <c r="G384" s="231" t="str">
        <f t="shared" si="11"/>
        <v/>
      </c>
    </row>
    <row r="385" s="217" customFormat="1" spans="1:7">
      <c r="A385" s="235" t="s">
        <v>716</v>
      </c>
      <c r="B385" s="238" t="s">
        <v>717</v>
      </c>
      <c r="C385" s="237"/>
      <c r="D385" s="237"/>
      <c r="E385" s="237">
        <v>37</v>
      </c>
      <c r="F385" s="231" t="str">
        <f t="shared" si="10"/>
        <v/>
      </c>
      <c r="G385" s="231" t="str">
        <f t="shared" si="11"/>
        <v/>
      </c>
    </row>
    <row r="386" s="217" customFormat="1" spans="1:7">
      <c r="A386" s="235" t="s">
        <v>718</v>
      </c>
      <c r="B386" s="239" t="s">
        <v>719</v>
      </c>
      <c r="C386" s="237"/>
      <c r="D386" s="237"/>
      <c r="E386" s="237"/>
      <c r="F386" s="231" t="str">
        <f t="shared" si="10"/>
        <v/>
      </c>
      <c r="G386" s="231" t="str">
        <f t="shared" si="11"/>
        <v/>
      </c>
    </row>
    <row r="387" s="217" customFormat="1" spans="1:7">
      <c r="A387" s="235" t="s">
        <v>720</v>
      </c>
      <c r="B387" s="236" t="s">
        <v>721</v>
      </c>
      <c r="C387" s="237"/>
      <c r="D387" s="237">
        <v>55</v>
      </c>
      <c r="E387" s="237">
        <v>76</v>
      </c>
      <c r="F387" s="231" t="str">
        <f t="shared" si="10"/>
        <v/>
      </c>
      <c r="G387" s="231">
        <f t="shared" si="11"/>
        <v>138</v>
      </c>
    </row>
    <row r="388" s="217" customFormat="1" spans="1:7">
      <c r="A388" s="235" t="s">
        <v>722</v>
      </c>
      <c r="B388" s="236" t="s">
        <v>723</v>
      </c>
      <c r="C388" s="237">
        <v>56</v>
      </c>
      <c r="D388" s="237">
        <v>1016</v>
      </c>
      <c r="E388" s="237">
        <v>152</v>
      </c>
      <c r="F388" s="231">
        <f t="shared" si="10"/>
        <v>271</v>
      </c>
      <c r="G388" s="231">
        <f t="shared" si="11"/>
        <v>15</v>
      </c>
    </row>
    <row r="389" s="217" customFormat="1" spans="1:7">
      <c r="A389" s="247" t="s">
        <v>724</v>
      </c>
      <c r="B389" s="248" t="s">
        <v>725</v>
      </c>
      <c r="C389" s="249"/>
      <c r="D389" s="249">
        <v>96</v>
      </c>
      <c r="E389" s="249">
        <v>50</v>
      </c>
      <c r="F389" s="231" t="str">
        <f t="shared" si="10"/>
        <v/>
      </c>
      <c r="G389" s="231">
        <f t="shared" si="11"/>
        <v>52</v>
      </c>
    </row>
    <row r="390" s="217" customFormat="1" spans="1:7">
      <c r="A390" s="229" t="s">
        <v>726</v>
      </c>
      <c r="B390" s="230" t="s">
        <v>62</v>
      </c>
      <c r="C390" s="231">
        <f>SUM(C391,C396,C405,C411,C416,C421,C426,C433,C437,C441)</f>
        <v>3333</v>
      </c>
      <c r="D390" s="231">
        <f>SUM(D391,D396,D405,D411,D416,D421,D426,D433,D437,D441)</f>
        <v>4663</v>
      </c>
      <c r="E390" s="231">
        <f>SUM(E391,E396,E405,E411,E416,E421,E426,E433,E437,E441)</f>
        <v>3827</v>
      </c>
      <c r="F390" s="231">
        <f t="shared" ref="F390:F453" si="12">IF(C390=0,"",ROUND(E390/C390*100,1))</f>
        <v>115</v>
      </c>
      <c r="G390" s="231">
        <f t="shared" ref="G390:G453" si="13">IF(D390=0,"",ROUND(E390/D390*100,1))</f>
        <v>82</v>
      </c>
    </row>
    <row r="391" s="217" customFormat="1" spans="1:7">
      <c r="A391" s="232" t="s">
        <v>727</v>
      </c>
      <c r="B391" s="241" t="s">
        <v>728</v>
      </c>
      <c r="C391" s="234">
        <f>SUM(C392:C395)</f>
        <v>601</v>
      </c>
      <c r="D391" s="234">
        <f>SUM(D392:D395)</f>
        <v>123</v>
      </c>
      <c r="E391" s="234">
        <f>SUM(E392:E395)</f>
        <v>191</v>
      </c>
      <c r="F391" s="231">
        <f t="shared" si="12"/>
        <v>32</v>
      </c>
      <c r="G391" s="231">
        <f t="shared" si="13"/>
        <v>155</v>
      </c>
    </row>
    <row r="392" s="217" customFormat="1" spans="1:7">
      <c r="A392" s="235" t="s">
        <v>729</v>
      </c>
      <c r="B392" s="236" t="s">
        <v>108</v>
      </c>
      <c r="C392" s="237">
        <v>601</v>
      </c>
      <c r="D392" s="237">
        <v>93</v>
      </c>
      <c r="E392" s="237">
        <v>180</v>
      </c>
      <c r="F392" s="231">
        <f t="shared" si="12"/>
        <v>30</v>
      </c>
      <c r="G392" s="231">
        <f t="shared" si="13"/>
        <v>194</v>
      </c>
    </row>
    <row r="393" s="217" customFormat="1" spans="1:7">
      <c r="A393" s="235" t="s">
        <v>730</v>
      </c>
      <c r="B393" s="236" t="s">
        <v>110</v>
      </c>
      <c r="C393" s="237"/>
      <c r="D393" s="237"/>
      <c r="E393" s="237"/>
      <c r="F393" s="231" t="str">
        <f t="shared" si="12"/>
        <v/>
      </c>
      <c r="G393" s="231" t="str">
        <f t="shared" si="13"/>
        <v/>
      </c>
    </row>
    <row r="394" s="217" customFormat="1" spans="1:7">
      <c r="A394" s="235" t="s">
        <v>731</v>
      </c>
      <c r="B394" s="236" t="s">
        <v>112</v>
      </c>
      <c r="C394" s="237"/>
      <c r="D394" s="237"/>
      <c r="E394" s="237"/>
      <c r="F394" s="231" t="str">
        <f t="shared" si="12"/>
        <v/>
      </c>
      <c r="G394" s="231" t="str">
        <f t="shared" si="13"/>
        <v/>
      </c>
    </row>
    <row r="395" s="217" customFormat="1" spans="1:7">
      <c r="A395" s="235" t="s">
        <v>732</v>
      </c>
      <c r="B395" s="238" t="s">
        <v>733</v>
      </c>
      <c r="C395" s="237"/>
      <c r="D395" s="237">
        <v>30</v>
      </c>
      <c r="E395" s="237">
        <v>11</v>
      </c>
      <c r="F395" s="231" t="str">
        <f t="shared" si="12"/>
        <v/>
      </c>
      <c r="G395" s="231">
        <f t="shared" si="13"/>
        <v>37</v>
      </c>
    </row>
    <row r="396" s="217" customFormat="1" spans="1:7">
      <c r="A396" s="232" t="s">
        <v>734</v>
      </c>
      <c r="B396" s="233" t="s">
        <v>735</v>
      </c>
      <c r="C396" s="234">
        <f>SUM(C397:C404)</f>
        <v>0</v>
      </c>
      <c r="D396" s="234">
        <f>SUM(D397:D404)</f>
        <v>0</v>
      </c>
      <c r="E396" s="234">
        <f>SUM(E397:E404)</f>
        <v>57</v>
      </c>
      <c r="F396" s="231" t="str">
        <f t="shared" si="12"/>
        <v/>
      </c>
      <c r="G396" s="231" t="str">
        <f t="shared" si="13"/>
        <v/>
      </c>
    </row>
    <row r="397" s="217" customFormat="1" spans="1:7">
      <c r="A397" s="235" t="s">
        <v>736</v>
      </c>
      <c r="B397" s="236" t="s">
        <v>737</v>
      </c>
      <c r="C397" s="237"/>
      <c r="D397" s="237"/>
      <c r="E397" s="237">
        <v>57</v>
      </c>
      <c r="F397" s="231" t="str">
        <f t="shared" si="12"/>
        <v/>
      </c>
      <c r="G397" s="231" t="str">
        <f t="shared" si="13"/>
        <v/>
      </c>
    </row>
    <row r="398" s="217" customFormat="1" spans="1:7">
      <c r="A398" s="235" t="s">
        <v>738</v>
      </c>
      <c r="B398" s="239" t="s">
        <v>739</v>
      </c>
      <c r="C398" s="237"/>
      <c r="D398" s="237"/>
      <c r="E398" s="237"/>
      <c r="F398" s="231" t="str">
        <f t="shared" si="12"/>
        <v/>
      </c>
      <c r="G398" s="231" t="str">
        <f t="shared" si="13"/>
        <v/>
      </c>
    </row>
    <row r="399" s="217" customFormat="1" spans="1:7">
      <c r="A399" s="235" t="s">
        <v>740</v>
      </c>
      <c r="B399" s="236" t="s">
        <v>741</v>
      </c>
      <c r="C399" s="237"/>
      <c r="D399" s="237"/>
      <c r="E399" s="237"/>
      <c r="F399" s="231" t="str">
        <f t="shared" si="12"/>
        <v/>
      </c>
      <c r="G399" s="231" t="str">
        <f t="shared" si="13"/>
        <v/>
      </c>
    </row>
    <row r="400" s="217" customFormat="1" spans="1:7">
      <c r="A400" s="235" t="s">
        <v>742</v>
      </c>
      <c r="B400" s="236" t="s">
        <v>743</v>
      </c>
      <c r="C400" s="237"/>
      <c r="D400" s="237"/>
      <c r="E400" s="237"/>
      <c r="F400" s="231" t="str">
        <f t="shared" si="12"/>
        <v/>
      </c>
      <c r="G400" s="231" t="str">
        <f t="shared" si="13"/>
        <v/>
      </c>
    </row>
    <row r="401" s="217" customFormat="1" spans="1:7">
      <c r="A401" s="235" t="s">
        <v>744</v>
      </c>
      <c r="B401" s="236" t="s">
        <v>745</v>
      </c>
      <c r="C401" s="237"/>
      <c r="D401" s="237"/>
      <c r="E401" s="237"/>
      <c r="F401" s="231" t="str">
        <f t="shared" si="12"/>
        <v/>
      </c>
      <c r="G401" s="231" t="str">
        <f t="shared" si="13"/>
        <v/>
      </c>
    </row>
    <row r="402" s="217" customFormat="1" spans="1:7">
      <c r="A402" s="235" t="s">
        <v>746</v>
      </c>
      <c r="B402" s="238" t="s">
        <v>747</v>
      </c>
      <c r="C402" s="237"/>
      <c r="D402" s="237"/>
      <c r="E402" s="237"/>
      <c r="F402" s="231" t="str">
        <f t="shared" si="12"/>
        <v/>
      </c>
      <c r="G402" s="231" t="str">
        <f t="shared" si="13"/>
        <v/>
      </c>
    </row>
    <row r="403" s="217" customFormat="1" spans="1:7">
      <c r="A403" s="235" t="s">
        <v>748</v>
      </c>
      <c r="B403" s="238" t="s">
        <v>749</v>
      </c>
      <c r="C403" s="237"/>
      <c r="D403" s="237"/>
      <c r="E403" s="237"/>
      <c r="F403" s="231" t="str">
        <f t="shared" si="12"/>
        <v/>
      </c>
      <c r="G403" s="231" t="str">
        <f t="shared" si="13"/>
        <v/>
      </c>
    </row>
    <row r="404" s="217" customFormat="1" spans="1:7">
      <c r="A404" s="235" t="s">
        <v>750</v>
      </c>
      <c r="B404" s="238" t="s">
        <v>751</v>
      </c>
      <c r="C404" s="237"/>
      <c r="D404" s="237"/>
      <c r="E404" s="237"/>
      <c r="F404" s="231" t="str">
        <f t="shared" si="12"/>
        <v/>
      </c>
      <c r="G404" s="231" t="str">
        <f t="shared" si="13"/>
        <v/>
      </c>
    </row>
    <row r="405" s="217" customFormat="1" spans="1:7">
      <c r="A405" s="232" t="s">
        <v>752</v>
      </c>
      <c r="B405" s="241" t="s">
        <v>753</v>
      </c>
      <c r="C405" s="234">
        <f>SUM(C406:C410)</f>
        <v>0</v>
      </c>
      <c r="D405" s="234">
        <f>SUM(D406:D410)</f>
        <v>393</v>
      </c>
      <c r="E405" s="234">
        <f>SUM(E406:E410)</f>
        <v>10</v>
      </c>
      <c r="F405" s="231" t="str">
        <f t="shared" si="12"/>
        <v/>
      </c>
      <c r="G405" s="231">
        <f t="shared" si="13"/>
        <v>3</v>
      </c>
    </row>
    <row r="406" s="217" customFormat="1" spans="1:7">
      <c r="A406" s="235" t="s">
        <v>754</v>
      </c>
      <c r="B406" s="236" t="s">
        <v>737</v>
      </c>
      <c r="C406" s="237"/>
      <c r="D406" s="237"/>
      <c r="E406" s="237"/>
      <c r="F406" s="231" t="str">
        <f t="shared" si="12"/>
        <v/>
      </c>
      <c r="G406" s="231" t="str">
        <f t="shared" si="13"/>
        <v/>
      </c>
    </row>
    <row r="407" s="217" customFormat="1" spans="1:7">
      <c r="A407" s="235" t="s">
        <v>755</v>
      </c>
      <c r="B407" s="236" t="s">
        <v>756</v>
      </c>
      <c r="C407" s="237"/>
      <c r="D407" s="237">
        <v>8</v>
      </c>
      <c r="E407" s="237">
        <v>10</v>
      </c>
      <c r="F407" s="231" t="str">
        <f t="shared" si="12"/>
        <v/>
      </c>
      <c r="G407" s="231">
        <f t="shared" si="13"/>
        <v>125</v>
      </c>
    </row>
    <row r="408" s="217" customFormat="1" spans="1:7">
      <c r="A408" s="235" t="s">
        <v>757</v>
      </c>
      <c r="B408" s="236" t="s">
        <v>758</v>
      </c>
      <c r="C408" s="237"/>
      <c r="D408" s="237"/>
      <c r="E408" s="237"/>
      <c r="F408" s="231" t="str">
        <f t="shared" si="12"/>
        <v/>
      </c>
      <c r="G408" s="231" t="str">
        <f t="shared" si="13"/>
        <v/>
      </c>
    </row>
    <row r="409" s="217" customFormat="1" spans="1:7">
      <c r="A409" s="235" t="s">
        <v>759</v>
      </c>
      <c r="B409" s="238" t="s">
        <v>760</v>
      </c>
      <c r="C409" s="237"/>
      <c r="D409" s="237"/>
      <c r="E409" s="237"/>
      <c r="F409" s="231" t="str">
        <f t="shared" si="12"/>
        <v/>
      </c>
      <c r="G409" s="231" t="str">
        <f t="shared" si="13"/>
        <v/>
      </c>
    </row>
    <row r="410" s="217" customFormat="1" spans="1:7">
      <c r="A410" s="235" t="s">
        <v>761</v>
      </c>
      <c r="B410" s="238" t="s">
        <v>762</v>
      </c>
      <c r="C410" s="237"/>
      <c r="D410" s="237">
        <v>385</v>
      </c>
      <c r="E410" s="237"/>
      <c r="F410" s="231" t="str">
        <f t="shared" si="12"/>
        <v/>
      </c>
      <c r="G410" s="231">
        <f t="shared" si="13"/>
        <v>0</v>
      </c>
    </row>
    <row r="411" s="217" customFormat="1" spans="1:7">
      <c r="A411" s="232" t="s">
        <v>763</v>
      </c>
      <c r="B411" s="241" t="s">
        <v>764</v>
      </c>
      <c r="C411" s="234">
        <f>SUM(C412:C415)</f>
        <v>2700</v>
      </c>
      <c r="D411" s="234">
        <f>SUM(D412:D415)</f>
        <v>3706</v>
      </c>
      <c r="E411" s="234">
        <f>SUM(E412:E415)</f>
        <v>2750</v>
      </c>
      <c r="F411" s="231">
        <f t="shared" si="12"/>
        <v>102</v>
      </c>
      <c r="G411" s="231">
        <f t="shared" si="13"/>
        <v>74</v>
      </c>
    </row>
    <row r="412" s="217" customFormat="1" spans="1:7">
      <c r="A412" s="235" t="s">
        <v>765</v>
      </c>
      <c r="B412" s="239" t="s">
        <v>737</v>
      </c>
      <c r="C412" s="237"/>
      <c r="D412" s="237"/>
      <c r="E412" s="237"/>
      <c r="F412" s="231" t="str">
        <f t="shared" si="12"/>
        <v/>
      </c>
      <c r="G412" s="231" t="str">
        <f t="shared" si="13"/>
        <v/>
      </c>
    </row>
    <row r="413" s="217" customFormat="1" spans="1:7">
      <c r="A413" s="235" t="s">
        <v>766</v>
      </c>
      <c r="B413" s="236" t="s">
        <v>767</v>
      </c>
      <c r="C413" s="237"/>
      <c r="D413" s="237"/>
      <c r="E413" s="237"/>
      <c r="F413" s="231" t="str">
        <f t="shared" si="12"/>
        <v/>
      </c>
      <c r="G413" s="231" t="str">
        <f t="shared" si="13"/>
        <v/>
      </c>
    </row>
    <row r="414" s="217" customFormat="1" spans="1:7">
      <c r="A414" s="235" t="s">
        <v>768</v>
      </c>
      <c r="B414" s="236" t="s">
        <v>769</v>
      </c>
      <c r="C414" s="237"/>
      <c r="D414" s="237"/>
      <c r="E414" s="237"/>
      <c r="F414" s="231" t="str">
        <f t="shared" si="12"/>
        <v/>
      </c>
      <c r="G414" s="231" t="str">
        <f t="shared" si="13"/>
        <v/>
      </c>
    </row>
    <row r="415" s="217" customFormat="1" spans="1:7">
      <c r="A415" s="235" t="s">
        <v>770</v>
      </c>
      <c r="B415" s="238" t="s">
        <v>771</v>
      </c>
      <c r="C415" s="237">
        <v>2700</v>
      </c>
      <c r="D415" s="237">
        <v>3706</v>
      </c>
      <c r="E415" s="237">
        <v>2750</v>
      </c>
      <c r="F415" s="231">
        <f t="shared" si="12"/>
        <v>102</v>
      </c>
      <c r="G415" s="231">
        <f t="shared" si="13"/>
        <v>74</v>
      </c>
    </row>
    <row r="416" s="217" customFormat="1" spans="1:7">
      <c r="A416" s="232" t="s">
        <v>772</v>
      </c>
      <c r="B416" s="241" t="s">
        <v>773</v>
      </c>
      <c r="C416" s="234">
        <f>SUM(C417:C420)</f>
        <v>0</v>
      </c>
      <c r="D416" s="234">
        <f>SUM(D417:D420)</f>
        <v>0</v>
      </c>
      <c r="E416" s="234">
        <f>SUM(E417:E420)</f>
        <v>12</v>
      </c>
      <c r="F416" s="231" t="str">
        <f t="shared" si="12"/>
        <v/>
      </c>
      <c r="G416" s="231" t="str">
        <f t="shared" si="13"/>
        <v/>
      </c>
    </row>
    <row r="417" s="217" customFormat="1" spans="1:7">
      <c r="A417" s="235" t="s">
        <v>774</v>
      </c>
      <c r="B417" s="238" t="s">
        <v>737</v>
      </c>
      <c r="C417" s="237"/>
      <c r="D417" s="237"/>
      <c r="E417" s="237"/>
      <c r="F417" s="231" t="str">
        <f t="shared" si="12"/>
        <v/>
      </c>
      <c r="G417" s="231" t="str">
        <f t="shared" si="13"/>
        <v/>
      </c>
    </row>
    <row r="418" s="217" customFormat="1" spans="1:7">
      <c r="A418" s="235" t="s">
        <v>775</v>
      </c>
      <c r="B418" s="236" t="s">
        <v>776</v>
      </c>
      <c r="C418" s="237"/>
      <c r="D418" s="237"/>
      <c r="E418" s="237"/>
      <c r="F418" s="231" t="str">
        <f t="shared" si="12"/>
        <v/>
      </c>
      <c r="G418" s="231" t="str">
        <f t="shared" si="13"/>
        <v/>
      </c>
    </row>
    <row r="419" s="217" customFormat="1" spans="1:7">
      <c r="A419" s="235" t="s">
        <v>777</v>
      </c>
      <c r="B419" s="236" t="s">
        <v>778</v>
      </c>
      <c r="C419" s="237"/>
      <c r="D419" s="237"/>
      <c r="E419" s="237"/>
      <c r="F419" s="231" t="str">
        <f t="shared" si="12"/>
        <v/>
      </c>
      <c r="G419" s="231" t="str">
        <f t="shared" si="13"/>
        <v/>
      </c>
    </row>
    <row r="420" s="217" customFormat="1" spans="1:7">
      <c r="A420" s="235" t="s">
        <v>779</v>
      </c>
      <c r="B420" s="236" t="s">
        <v>780</v>
      </c>
      <c r="C420" s="237"/>
      <c r="D420" s="237"/>
      <c r="E420" s="237">
        <v>12</v>
      </c>
      <c r="F420" s="231" t="str">
        <f t="shared" si="12"/>
        <v/>
      </c>
      <c r="G420" s="231" t="str">
        <f t="shared" si="13"/>
        <v/>
      </c>
    </row>
    <row r="421" s="217" customFormat="1" spans="1:7">
      <c r="A421" s="232" t="s">
        <v>781</v>
      </c>
      <c r="B421" s="241" t="s">
        <v>782</v>
      </c>
      <c r="C421" s="234">
        <f>SUM(C422:C425)</f>
        <v>0</v>
      </c>
      <c r="D421" s="234">
        <f>SUM(D422:D425)</f>
        <v>0</v>
      </c>
      <c r="E421" s="234">
        <f>SUM(E422:E425)</f>
        <v>0</v>
      </c>
      <c r="F421" s="231" t="str">
        <f t="shared" si="12"/>
        <v/>
      </c>
      <c r="G421" s="231" t="str">
        <f t="shared" si="13"/>
        <v/>
      </c>
    </row>
    <row r="422" s="217" customFormat="1" spans="1:7">
      <c r="A422" s="235" t="s">
        <v>783</v>
      </c>
      <c r="B422" s="238" t="s">
        <v>784</v>
      </c>
      <c r="C422" s="237"/>
      <c r="D422" s="237"/>
      <c r="E422" s="237"/>
      <c r="F422" s="231" t="str">
        <f t="shared" si="12"/>
        <v/>
      </c>
      <c r="G422" s="231" t="str">
        <f t="shared" si="13"/>
        <v/>
      </c>
    </row>
    <row r="423" s="217" customFormat="1" spans="1:7">
      <c r="A423" s="235" t="s">
        <v>785</v>
      </c>
      <c r="B423" s="238" t="s">
        <v>786</v>
      </c>
      <c r="C423" s="237"/>
      <c r="D423" s="237"/>
      <c r="E423" s="237"/>
      <c r="F423" s="231" t="str">
        <f t="shared" si="12"/>
        <v/>
      </c>
      <c r="G423" s="231" t="str">
        <f t="shared" si="13"/>
        <v/>
      </c>
    </row>
    <row r="424" s="217" customFormat="1" spans="1:7">
      <c r="A424" s="235" t="s">
        <v>787</v>
      </c>
      <c r="B424" s="238" t="s">
        <v>788</v>
      </c>
      <c r="C424" s="237"/>
      <c r="D424" s="237"/>
      <c r="E424" s="237"/>
      <c r="F424" s="231" t="str">
        <f t="shared" si="12"/>
        <v/>
      </c>
      <c r="G424" s="231" t="str">
        <f t="shared" si="13"/>
        <v/>
      </c>
    </row>
    <row r="425" s="217" customFormat="1" spans="1:7">
      <c r="A425" s="235" t="s">
        <v>789</v>
      </c>
      <c r="B425" s="238" t="s">
        <v>790</v>
      </c>
      <c r="C425" s="237"/>
      <c r="D425" s="237"/>
      <c r="E425" s="237"/>
      <c r="F425" s="231" t="str">
        <f t="shared" si="12"/>
        <v/>
      </c>
      <c r="G425" s="231" t="str">
        <f t="shared" si="13"/>
        <v/>
      </c>
    </row>
    <row r="426" s="217" customFormat="1" spans="1:7">
      <c r="A426" s="232" t="s">
        <v>791</v>
      </c>
      <c r="B426" s="233" t="s">
        <v>792</v>
      </c>
      <c r="C426" s="234">
        <f>SUM(C427:C432)</f>
        <v>32</v>
      </c>
      <c r="D426" s="234">
        <f>SUM(D427:D432)</f>
        <v>61</v>
      </c>
      <c r="E426" s="234">
        <f>SUM(E427:E432)</f>
        <v>80</v>
      </c>
      <c r="F426" s="231">
        <f t="shared" si="12"/>
        <v>250</v>
      </c>
      <c r="G426" s="231">
        <f t="shared" si="13"/>
        <v>131</v>
      </c>
    </row>
    <row r="427" s="217" customFormat="1" spans="1:7">
      <c r="A427" s="235" t="s">
        <v>793</v>
      </c>
      <c r="B427" s="236" t="s">
        <v>737</v>
      </c>
      <c r="C427" s="237">
        <v>32</v>
      </c>
      <c r="D427" s="237">
        <v>43</v>
      </c>
      <c r="E427" s="237">
        <v>11</v>
      </c>
      <c r="F427" s="231">
        <f t="shared" si="12"/>
        <v>34</v>
      </c>
      <c r="G427" s="231">
        <f t="shared" si="13"/>
        <v>26</v>
      </c>
    </row>
    <row r="428" s="217" customFormat="1" spans="1:7">
      <c r="A428" s="235" t="s">
        <v>794</v>
      </c>
      <c r="B428" s="238" t="s">
        <v>795</v>
      </c>
      <c r="C428" s="237"/>
      <c r="D428" s="237">
        <v>18</v>
      </c>
      <c r="E428" s="237"/>
      <c r="F428" s="231" t="str">
        <f t="shared" si="12"/>
        <v/>
      </c>
      <c r="G428" s="231">
        <f t="shared" si="13"/>
        <v>0</v>
      </c>
    </row>
    <row r="429" s="217" customFormat="1" spans="1:7">
      <c r="A429" s="235" t="s">
        <v>796</v>
      </c>
      <c r="B429" s="238" t="s">
        <v>797</v>
      </c>
      <c r="C429" s="237"/>
      <c r="D429" s="237"/>
      <c r="E429" s="237"/>
      <c r="F429" s="231" t="str">
        <f t="shared" si="12"/>
        <v/>
      </c>
      <c r="G429" s="231" t="str">
        <f t="shared" si="13"/>
        <v/>
      </c>
    </row>
    <row r="430" s="217" customFormat="1" spans="1:7">
      <c r="A430" s="235" t="s">
        <v>798</v>
      </c>
      <c r="B430" s="238" t="s">
        <v>799</v>
      </c>
      <c r="C430" s="237"/>
      <c r="D430" s="237"/>
      <c r="E430" s="237"/>
      <c r="F430" s="231" t="str">
        <f t="shared" si="12"/>
        <v/>
      </c>
      <c r="G430" s="231" t="str">
        <f t="shared" si="13"/>
        <v/>
      </c>
    </row>
    <row r="431" s="217" customFormat="1" spans="1:7">
      <c r="A431" s="235" t="s">
        <v>800</v>
      </c>
      <c r="B431" s="236" t="s">
        <v>801</v>
      </c>
      <c r="C431" s="237"/>
      <c r="D431" s="237"/>
      <c r="E431" s="237"/>
      <c r="F431" s="231" t="str">
        <f t="shared" si="12"/>
        <v/>
      </c>
      <c r="G431" s="231" t="str">
        <f t="shared" si="13"/>
        <v/>
      </c>
    </row>
    <row r="432" s="217" customFormat="1" spans="1:7">
      <c r="A432" s="235" t="s">
        <v>802</v>
      </c>
      <c r="B432" s="236" t="s">
        <v>803</v>
      </c>
      <c r="C432" s="237"/>
      <c r="D432" s="237"/>
      <c r="E432" s="237">
        <v>69</v>
      </c>
      <c r="F432" s="231" t="str">
        <f t="shared" si="12"/>
        <v/>
      </c>
      <c r="G432" s="231" t="str">
        <f t="shared" si="13"/>
        <v/>
      </c>
    </row>
    <row r="433" s="217" customFormat="1" spans="1:7">
      <c r="A433" s="232" t="s">
        <v>804</v>
      </c>
      <c r="B433" s="233" t="s">
        <v>805</v>
      </c>
      <c r="C433" s="234">
        <f>SUM(C434:C436)</f>
        <v>0</v>
      </c>
      <c r="D433" s="234">
        <f>SUM(D434:D436)</f>
        <v>0</v>
      </c>
      <c r="E433" s="234">
        <f>SUM(E434:E436)</f>
        <v>0</v>
      </c>
      <c r="F433" s="231" t="str">
        <f t="shared" si="12"/>
        <v/>
      </c>
      <c r="G433" s="231" t="str">
        <f t="shared" si="13"/>
        <v/>
      </c>
    </row>
    <row r="434" s="217" customFormat="1" spans="1:7">
      <c r="A434" s="235" t="s">
        <v>806</v>
      </c>
      <c r="B434" s="238" t="s">
        <v>807</v>
      </c>
      <c r="C434" s="237"/>
      <c r="D434" s="237"/>
      <c r="E434" s="237"/>
      <c r="F434" s="231" t="str">
        <f t="shared" si="12"/>
        <v/>
      </c>
      <c r="G434" s="231" t="str">
        <f t="shared" si="13"/>
        <v/>
      </c>
    </row>
    <row r="435" s="217" customFormat="1" spans="1:7">
      <c r="A435" s="235" t="s">
        <v>808</v>
      </c>
      <c r="B435" s="238" t="s">
        <v>809</v>
      </c>
      <c r="C435" s="237"/>
      <c r="D435" s="237"/>
      <c r="E435" s="237"/>
      <c r="F435" s="231" t="str">
        <f t="shared" si="12"/>
        <v/>
      </c>
      <c r="G435" s="231" t="str">
        <f t="shared" si="13"/>
        <v/>
      </c>
    </row>
    <row r="436" s="217" customFormat="1" spans="1:7">
      <c r="A436" s="235" t="s">
        <v>810</v>
      </c>
      <c r="B436" s="238" t="s">
        <v>811</v>
      </c>
      <c r="C436" s="237"/>
      <c r="D436" s="237"/>
      <c r="E436" s="237"/>
      <c r="F436" s="231" t="str">
        <f t="shared" si="12"/>
        <v/>
      </c>
      <c r="G436" s="231" t="str">
        <f t="shared" si="13"/>
        <v/>
      </c>
    </row>
    <row r="437" s="217" customFormat="1" spans="1:7">
      <c r="A437" s="232" t="s">
        <v>812</v>
      </c>
      <c r="B437" s="245" t="s">
        <v>813</v>
      </c>
      <c r="C437" s="234">
        <f>SUM(C438:C440)</f>
        <v>0</v>
      </c>
      <c r="D437" s="234">
        <f>SUM(D438:D440)</f>
        <v>0</v>
      </c>
      <c r="E437" s="234">
        <f>SUM(E438:E440)</f>
        <v>200</v>
      </c>
      <c r="F437" s="231" t="str">
        <f t="shared" si="12"/>
        <v/>
      </c>
      <c r="G437" s="231" t="str">
        <f t="shared" si="13"/>
        <v/>
      </c>
    </row>
    <row r="438" s="217" customFormat="1" spans="1:7">
      <c r="A438" s="235" t="s">
        <v>814</v>
      </c>
      <c r="B438" s="238" t="s">
        <v>815</v>
      </c>
      <c r="C438" s="237"/>
      <c r="D438" s="237"/>
      <c r="E438" s="237">
        <v>200</v>
      </c>
      <c r="F438" s="231" t="str">
        <f t="shared" si="12"/>
        <v/>
      </c>
      <c r="G438" s="231" t="str">
        <f t="shared" si="13"/>
        <v/>
      </c>
    </row>
    <row r="439" s="217" customFormat="1" spans="1:7">
      <c r="A439" s="235" t="s">
        <v>816</v>
      </c>
      <c r="B439" s="238" t="s">
        <v>817</v>
      </c>
      <c r="C439" s="237"/>
      <c r="D439" s="237"/>
      <c r="E439" s="237"/>
      <c r="F439" s="231" t="str">
        <f t="shared" si="12"/>
        <v/>
      </c>
      <c r="G439" s="231" t="str">
        <f t="shared" si="13"/>
        <v/>
      </c>
    </row>
    <row r="440" s="217" customFormat="1" spans="1:7">
      <c r="A440" s="235" t="s">
        <v>818</v>
      </c>
      <c r="B440" s="238" t="s">
        <v>819</v>
      </c>
      <c r="C440" s="237"/>
      <c r="D440" s="237"/>
      <c r="E440" s="237"/>
      <c r="F440" s="231" t="str">
        <f t="shared" si="12"/>
        <v/>
      </c>
      <c r="G440" s="231" t="str">
        <f t="shared" si="13"/>
        <v/>
      </c>
    </row>
    <row r="441" s="217" customFormat="1" spans="1:7">
      <c r="A441" s="232" t="s">
        <v>820</v>
      </c>
      <c r="B441" s="233" t="s">
        <v>821</v>
      </c>
      <c r="C441" s="234">
        <f>SUM(C442:C445)</f>
        <v>0</v>
      </c>
      <c r="D441" s="234">
        <f>SUM(D442:D445)</f>
        <v>380</v>
      </c>
      <c r="E441" s="234">
        <f>SUM(E442:E445)</f>
        <v>527</v>
      </c>
      <c r="F441" s="231" t="str">
        <f t="shared" si="12"/>
        <v/>
      </c>
      <c r="G441" s="231">
        <f t="shared" si="13"/>
        <v>139</v>
      </c>
    </row>
    <row r="442" s="217" customFormat="1" spans="1:7">
      <c r="A442" s="235" t="s">
        <v>822</v>
      </c>
      <c r="B442" s="236" t="s">
        <v>823</v>
      </c>
      <c r="C442" s="237"/>
      <c r="D442" s="237"/>
      <c r="E442" s="237">
        <v>80</v>
      </c>
      <c r="F442" s="231" t="str">
        <f t="shared" si="12"/>
        <v/>
      </c>
      <c r="G442" s="231" t="str">
        <f t="shared" si="13"/>
        <v/>
      </c>
    </row>
    <row r="443" s="217" customFormat="1" spans="1:7">
      <c r="A443" s="235" t="s">
        <v>824</v>
      </c>
      <c r="B443" s="238" t="s">
        <v>825</v>
      </c>
      <c r="C443" s="237"/>
      <c r="D443" s="237"/>
      <c r="E443" s="237"/>
      <c r="F443" s="231" t="str">
        <f t="shared" si="12"/>
        <v/>
      </c>
      <c r="G443" s="231" t="str">
        <f t="shared" si="13"/>
        <v/>
      </c>
    </row>
    <row r="444" s="217" customFormat="1" spans="1:7">
      <c r="A444" s="235" t="s">
        <v>826</v>
      </c>
      <c r="B444" s="238" t="s">
        <v>827</v>
      </c>
      <c r="C444" s="237"/>
      <c r="D444" s="237"/>
      <c r="E444" s="237"/>
      <c r="F444" s="231" t="str">
        <f t="shared" si="12"/>
        <v/>
      </c>
      <c r="G444" s="231" t="str">
        <f t="shared" si="13"/>
        <v/>
      </c>
    </row>
    <row r="445" s="217" customFormat="1" spans="1:7">
      <c r="A445" s="235" t="s">
        <v>828</v>
      </c>
      <c r="B445" s="238" t="s">
        <v>829</v>
      </c>
      <c r="C445" s="237"/>
      <c r="D445" s="237">
        <v>380</v>
      </c>
      <c r="E445" s="237">
        <v>447</v>
      </c>
      <c r="F445" s="231" t="str">
        <f t="shared" si="12"/>
        <v/>
      </c>
      <c r="G445" s="231">
        <f t="shared" si="13"/>
        <v>118</v>
      </c>
    </row>
    <row r="446" s="217" customFormat="1" spans="1:7">
      <c r="A446" s="229" t="s">
        <v>830</v>
      </c>
      <c r="B446" s="230" t="s">
        <v>63</v>
      </c>
      <c r="C446" s="231">
        <f>SUM(C447,C463,C471,C482,C491,C499)</f>
        <v>3473</v>
      </c>
      <c r="D446" s="231">
        <f>SUM(D447,D463,D471,D482,D491,D499)</f>
        <v>4185</v>
      </c>
      <c r="E446" s="231">
        <f>SUM(E447,E463,E471,E482,E491,E499)</f>
        <v>9147</v>
      </c>
      <c r="F446" s="231">
        <f t="shared" si="12"/>
        <v>263</v>
      </c>
      <c r="G446" s="231">
        <f t="shared" si="13"/>
        <v>219</v>
      </c>
    </row>
    <row r="447" s="217" customFormat="1" spans="1:7">
      <c r="A447" s="232" t="s">
        <v>831</v>
      </c>
      <c r="B447" s="245" t="s">
        <v>832</v>
      </c>
      <c r="C447" s="234">
        <f>SUM(C448:C462)</f>
        <v>2176</v>
      </c>
      <c r="D447" s="234">
        <f>SUM(D448:D462)</f>
        <v>2816</v>
      </c>
      <c r="E447" s="234">
        <f>SUM(E448:E462)</f>
        <v>3724</v>
      </c>
      <c r="F447" s="231">
        <f t="shared" si="12"/>
        <v>171</v>
      </c>
      <c r="G447" s="231">
        <f t="shared" si="13"/>
        <v>132</v>
      </c>
    </row>
    <row r="448" s="217" customFormat="1" spans="1:7">
      <c r="A448" s="235" t="s">
        <v>833</v>
      </c>
      <c r="B448" s="239" t="s">
        <v>108</v>
      </c>
      <c r="C448" s="237">
        <v>1381</v>
      </c>
      <c r="D448" s="237">
        <v>1620</v>
      </c>
      <c r="E448" s="237">
        <v>606</v>
      </c>
      <c r="F448" s="231">
        <f t="shared" si="12"/>
        <v>44</v>
      </c>
      <c r="G448" s="231">
        <f t="shared" si="13"/>
        <v>37</v>
      </c>
    </row>
    <row r="449" s="217" customFormat="1" spans="1:7">
      <c r="A449" s="235" t="s">
        <v>834</v>
      </c>
      <c r="B449" s="239" t="s">
        <v>110</v>
      </c>
      <c r="C449" s="237"/>
      <c r="D449" s="237"/>
      <c r="E449" s="237"/>
      <c r="F449" s="231" t="str">
        <f t="shared" si="12"/>
        <v/>
      </c>
      <c r="G449" s="231" t="str">
        <f t="shared" si="13"/>
        <v/>
      </c>
    </row>
    <row r="450" s="217" customFormat="1" spans="1:7">
      <c r="A450" s="235" t="s">
        <v>835</v>
      </c>
      <c r="B450" s="239" t="s">
        <v>112</v>
      </c>
      <c r="C450" s="237"/>
      <c r="D450" s="237"/>
      <c r="E450" s="237"/>
      <c r="F450" s="231" t="str">
        <f t="shared" si="12"/>
        <v/>
      </c>
      <c r="G450" s="231" t="str">
        <f t="shared" si="13"/>
        <v/>
      </c>
    </row>
    <row r="451" s="217" customFormat="1" spans="1:7">
      <c r="A451" s="235" t="s">
        <v>836</v>
      </c>
      <c r="B451" s="239" t="s">
        <v>837</v>
      </c>
      <c r="C451" s="237">
        <v>140</v>
      </c>
      <c r="D451" s="237">
        <v>99</v>
      </c>
      <c r="E451" s="237">
        <v>481</v>
      </c>
      <c r="F451" s="231">
        <f t="shared" si="12"/>
        <v>344</v>
      </c>
      <c r="G451" s="231">
        <f t="shared" si="13"/>
        <v>486</v>
      </c>
    </row>
    <row r="452" s="217" customFormat="1" spans="1:7">
      <c r="A452" s="235" t="s">
        <v>838</v>
      </c>
      <c r="B452" s="239" t="s">
        <v>839</v>
      </c>
      <c r="C452" s="237"/>
      <c r="D452" s="237"/>
      <c r="E452" s="237"/>
      <c r="F452" s="231" t="str">
        <f t="shared" si="12"/>
        <v/>
      </c>
      <c r="G452" s="231" t="str">
        <f t="shared" si="13"/>
        <v/>
      </c>
    </row>
    <row r="453" s="217" customFormat="1" spans="1:7">
      <c r="A453" s="235" t="s">
        <v>840</v>
      </c>
      <c r="B453" s="239" t="s">
        <v>841</v>
      </c>
      <c r="C453" s="237">
        <v>37</v>
      </c>
      <c r="D453" s="237">
        <v>50</v>
      </c>
      <c r="E453" s="237">
        <v>40</v>
      </c>
      <c r="F453" s="231">
        <f t="shared" si="12"/>
        <v>108</v>
      </c>
      <c r="G453" s="231">
        <f t="shared" si="13"/>
        <v>80</v>
      </c>
    </row>
    <row r="454" s="217" customFormat="1" spans="1:7">
      <c r="A454" s="235" t="s">
        <v>842</v>
      </c>
      <c r="B454" s="239" t="s">
        <v>843</v>
      </c>
      <c r="C454" s="237">
        <v>150</v>
      </c>
      <c r="D454" s="237">
        <v>20</v>
      </c>
      <c r="E454" s="237">
        <v>245</v>
      </c>
      <c r="F454" s="231">
        <f t="shared" ref="F454:F517" si="14">IF(C454=0,"",ROUND(E454/C454*100,1))</f>
        <v>163</v>
      </c>
      <c r="G454" s="231">
        <f t="shared" ref="G454:G517" si="15">IF(D454=0,"",ROUND(E454/D454*100,1))</f>
        <v>1225</v>
      </c>
    </row>
    <row r="455" s="217" customFormat="1" spans="1:7">
      <c r="A455" s="235" t="s">
        <v>844</v>
      </c>
      <c r="B455" s="239" t="s">
        <v>845</v>
      </c>
      <c r="C455" s="237">
        <v>268</v>
      </c>
      <c r="D455" s="237">
        <v>16</v>
      </c>
      <c r="E455" s="237">
        <v>4</v>
      </c>
      <c r="F455" s="231">
        <f t="shared" si="14"/>
        <v>2</v>
      </c>
      <c r="G455" s="231">
        <f t="shared" si="15"/>
        <v>25</v>
      </c>
    </row>
    <row r="456" s="217" customFormat="1" spans="1:7">
      <c r="A456" s="235" t="s">
        <v>846</v>
      </c>
      <c r="B456" s="239" t="s">
        <v>847</v>
      </c>
      <c r="C456" s="237">
        <v>115</v>
      </c>
      <c r="D456" s="237">
        <v>115</v>
      </c>
      <c r="E456" s="237">
        <v>615</v>
      </c>
      <c r="F456" s="231">
        <f t="shared" si="14"/>
        <v>535</v>
      </c>
      <c r="G456" s="231">
        <f t="shared" si="15"/>
        <v>535</v>
      </c>
    </row>
    <row r="457" s="217" customFormat="1" spans="1:7">
      <c r="A457" s="235" t="s">
        <v>848</v>
      </c>
      <c r="B457" s="239" t="s">
        <v>849</v>
      </c>
      <c r="C457" s="237"/>
      <c r="D457" s="237"/>
      <c r="E457" s="237"/>
      <c r="F457" s="231" t="str">
        <f t="shared" si="14"/>
        <v/>
      </c>
      <c r="G457" s="231" t="str">
        <f t="shared" si="15"/>
        <v/>
      </c>
    </row>
    <row r="458" s="217" customFormat="1" spans="1:7">
      <c r="A458" s="235" t="s">
        <v>850</v>
      </c>
      <c r="B458" s="239" t="s">
        <v>851</v>
      </c>
      <c r="C458" s="237"/>
      <c r="D458" s="237"/>
      <c r="E458" s="237"/>
      <c r="F458" s="231" t="str">
        <f t="shared" si="14"/>
        <v/>
      </c>
      <c r="G458" s="231" t="str">
        <f t="shared" si="15"/>
        <v/>
      </c>
    </row>
    <row r="459" s="217" customFormat="1" spans="1:7">
      <c r="A459" s="235" t="s">
        <v>852</v>
      </c>
      <c r="B459" s="239" t="s">
        <v>853</v>
      </c>
      <c r="C459" s="237"/>
      <c r="D459" s="237"/>
      <c r="E459" s="237">
        <v>68</v>
      </c>
      <c r="F459" s="231" t="str">
        <f t="shared" si="14"/>
        <v/>
      </c>
      <c r="G459" s="231" t="str">
        <f t="shared" si="15"/>
        <v/>
      </c>
    </row>
    <row r="460" s="217" customFormat="1" spans="1:7">
      <c r="A460" s="235" t="s">
        <v>854</v>
      </c>
      <c r="B460" s="239" t="s">
        <v>855</v>
      </c>
      <c r="C460" s="237"/>
      <c r="D460" s="237">
        <v>30</v>
      </c>
      <c r="E460" s="237">
        <v>30</v>
      </c>
      <c r="F460" s="231" t="str">
        <f t="shared" si="14"/>
        <v/>
      </c>
      <c r="G460" s="231">
        <f t="shared" si="15"/>
        <v>100</v>
      </c>
    </row>
    <row r="461" s="217" customFormat="1" spans="1:7">
      <c r="A461" s="235" t="s">
        <v>856</v>
      </c>
      <c r="B461" s="239" t="s">
        <v>857</v>
      </c>
      <c r="C461" s="237"/>
      <c r="D461" s="237"/>
      <c r="E461" s="237"/>
      <c r="F461" s="231" t="str">
        <f t="shared" si="14"/>
        <v/>
      </c>
      <c r="G461" s="231" t="str">
        <f t="shared" si="15"/>
        <v/>
      </c>
    </row>
    <row r="462" s="217" customFormat="1" spans="1:7">
      <c r="A462" s="235" t="s">
        <v>858</v>
      </c>
      <c r="B462" s="239" t="s">
        <v>859</v>
      </c>
      <c r="C462" s="237">
        <v>85</v>
      </c>
      <c r="D462" s="237">
        <v>866</v>
      </c>
      <c r="E462" s="237">
        <v>1635</v>
      </c>
      <c r="F462" s="231">
        <f t="shared" si="14"/>
        <v>1924</v>
      </c>
      <c r="G462" s="231">
        <f t="shared" si="15"/>
        <v>189</v>
      </c>
    </row>
    <row r="463" s="217" customFormat="1" spans="1:7">
      <c r="A463" s="232" t="s">
        <v>860</v>
      </c>
      <c r="B463" s="245" t="s">
        <v>861</v>
      </c>
      <c r="C463" s="234">
        <f>SUM(C464:C470)</f>
        <v>10</v>
      </c>
      <c r="D463" s="234">
        <f>SUM(D464:D470)</f>
        <v>0</v>
      </c>
      <c r="E463" s="234">
        <f>SUM(E464:E470)</f>
        <v>3427</v>
      </c>
      <c r="F463" s="231">
        <f t="shared" si="14"/>
        <v>34270</v>
      </c>
      <c r="G463" s="231" t="str">
        <f t="shared" si="15"/>
        <v/>
      </c>
    </row>
    <row r="464" s="217" customFormat="1" spans="1:7">
      <c r="A464" s="235" t="s">
        <v>862</v>
      </c>
      <c r="B464" s="239" t="s">
        <v>108</v>
      </c>
      <c r="C464" s="237">
        <v>10</v>
      </c>
      <c r="D464" s="237"/>
      <c r="E464" s="237">
        <v>41</v>
      </c>
      <c r="F464" s="231">
        <f t="shared" si="14"/>
        <v>410</v>
      </c>
      <c r="G464" s="231" t="str">
        <f t="shared" si="15"/>
        <v/>
      </c>
    </row>
    <row r="465" s="217" customFormat="1" spans="1:7">
      <c r="A465" s="235" t="s">
        <v>863</v>
      </c>
      <c r="B465" s="239" t="s">
        <v>110</v>
      </c>
      <c r="C465" s="237"/>
      <c r="D465" s="237"/>
      <c r="E465" s="237"/>
      <c r="F465" s="231" t="str">
        <f t="shared" si="14"/>
        <v/>
      </c>
      <c r="G465" s="231" t="str">
        <f t="shared" si="15"/>
        <v/>
      </c>
    </row>
    <row r="466" s="217" customFormat="1" spans="1:7">
      <c r="A466" s="235" t="s">
        <v>864</v>
      </c>
      <c r="B466" s="239" t="s">
        <v>112</v>
      </c>
      <c r="C466" s="237"/>
      <c r="D466" s="237"/>
      <c r="E466" s="237"/>
      <c r="F466" s="231" t="str">
        <f t="shared" si="14"/>
        <v/>
      </c>
      <c r="G466" s="231" t="str">
        <f t="shared" si="15"/>
        <v/>
      </c>
    </row>
    <row r="467" s="217" customFormat="1" spans="1:7">
      <c r="A467" s="235" t="s">
        <v>865</v>
      </c>
      <c r="B467" s="239" t="s">
        <v>866</v>
      </c>
      <c r="C467" s="237"/>
      <c r="D467" s="237"/>
      <c r="E467" s="237">
        <v>2399</v>
      </c>
      <c r="F467" s="231" t="str">
        <f t="shared" si="14"/>
        <v/>
      </c>
      <c r="G467" s="231" t="str">
        <f t="shared" si="15"/>
        <v/>
      </c>
    </row>
    <row r="468" s="217" customFormat="1" spans="1:7">
      <c r="A468" s="235" t="s">
        <v>867</v>
      </c>
      <c r="B468" s="239" t="s">
        <v>868</v>
      </c>
      <c r="C468" s="237"/>
      <c r="D468" s="237"/>
      <c r="E468" s="237">
        <v>987</v>
      </c>
      <c r="F468" s="231" t="str">
        <f t="shared" si="14"/>
        <v/>
      </c>
      <c r="G468" s="231" t="str">
        <f t="shared" si="15"/>
        <v/>
      </c>
    </row>
    <row r="469" s="217" customFormat="1" spans="1:7">
      <c r="A469" s="235" t="s">
        <v>869</v>
      </c>
      <c r="B469" s="239" t="s">
        <v>870</v>
      </c>
      <c r="C469" s="237"/>
      <c r="D469" s="237"/>
      <c r="E469" s="237"/>
      <c r="F469" s="231" t="str">
        <f t="shared" si="14"/>
        <v/>
      </c>
      <c r="G469" s="231" t="str">
        <f t="shared" si="15"/>
        <v/>
      </c>
    </row>
    <row r="470" s="217" customFormat="1" spans="1:7">
      <c r="A470" s="235" t="s">
        <v>871</v>
      </c>
      <c r="B470" s="239" t="s">
        <v>872</v>
      </c>
      <c r="C470" s="237"/>
      <c r="D470" s="237"/>
      <c r="E470" s="237"/>
      <c r="F470" s="231" t="str">
        <f t="shared" si="14"/>
        <v/>
      </c>
      <c r="G470" s="231" t="str">
        <f t="shared" si="15"/>
        <v/>
      </c>
    </row>
    <row r="471" s="217" customFormat="1" spans="1:7">
      <c r="A471" s="232" t="s">
        <v>873</v>
      </c>
      <c r="B471" s="245" t="s">
        <v>874</v>
      </c>
      <c r="C471" s="234">
        <f>SUM(C472:C481)</f>
        <v>131</v>
      </c>
      <c r="D471" s="234">
        <f>SUM(D472:D481)</f>
        <v>134</v>
      </c>
      <c r="E471" s="234">
        <f>SUM(E472:E481)</f>
        <v>202</v>
      </c>
      <c r="F471" s="231">
        <f t="shared" si="14"/>
        <v>154</v>
      </c>
      <c r="G471" s="231">
        <f t="shared" si="15"/>
        <v>151</v>
      </c>
    </row>
    <row r="472" s="217" customFormat="1" spans="1:7">
      <c r="A472" s="235" t="s">
        <v>875</v>
      </c>
      <c r="B472" s="239" t="s">
        <v>108</v>
      </c>
      <c r="C472" s="237">
        <v>71</v>
      </c>
      <c r="D472" s="237">
        <v>125</v>
      </c>
      <c r="E472" s="237">
        <v>102</v>
      </c>
      <c r="F472" s="231">
        <f t="shared" si="14"/>
        <v>144</v>
      </c>
      <c r="G472" s="231">
        <f t="shared" si="15"/>
        <v>82</v>
      </c>
    </row>
    <row r="473" s="217" customFormat="1" spans="1:7">
      <c r="A473" s="235" t="s">
        <v>876</v>
      </c>
      <c r="B473" s="239" t="s">
        <v>110</v>
      </c>
      <c r="C473" s="237"/>
      <c r="D473" s="237"/>
      <c r="E473" s="237"/>
      <c r="F473" s="231" t="str">
        <f t="shared" si="14"/>
        <v/>
      </c>
      <c r="G473" s="231" t="str">
        <f t="shared" si="15"/>
        <v/>
      </c>
    </row>
    <row r="474" s="217" customFormat="1" spans="1:7">
      <c r="A474" s="235" t="s">
        <v>877</v>
      </c>
      <c r="B474" s="239" t="s">
        <v>112</v>
      </c>
      <c r="C474" s="237"/>
      <c r="D474" s="237"/>
      <c r="E474" s="237"/>
      <c r="F474" s="231" t="str">
        <f t="shared" si="14"/>
        <v/>
      </c>
      <c r="G474" s="231" t="str">
        <f t="shared" si="15"/>
        <v/>
      </c>
    </row>
    <row r="475" s="217" customFormat="1" spans="1:7">
      <c r="A475" s="235" t="s">
        <v>878</v>
      </c>
      <c r="B475" s="239" t="s">
        <v>879</v>
      </c>
      <c r="C475" s="237"/>
      <c r="D475" s="237"/>
      <c r="E475" s="237"/>
      <c r="F475" s="231" t="str">
        <f t="shared" si="14"/>
        <v/>
      </c>
      <c r="G475" s="231" t="str">
        <f t="shared" si="15"/>
        <v/>
      </c>
    </row>
    <row r="476" s="217" customFormat="1" spans="1:7">
      <c r="A476" s="235" t="s">
        <v>880</v>
      </c>
      <c r="B476" s="239" t="s">
        <v>881</v>
      </c>
      <c r="C476" s="237">
        <v>15</v>
      </c>
      <c r="D476" s="237"/>
      <c r="E476" s="237"/>
      <c r="F476" s="231">
        <f t="shared" si="14"/>
        <v>0</v>
      </c>
      <c r="G476" s="231" t="str">
        <f t="shared" si="15"/>
        <v/>
      </c>
    </row>
    <row r="477" s="217" customFormat="1" spans="1:7">
      <c r="A477" s="235" t="s">
        <v>882</v>
      </c>
      <c r="B477" s="239" t="s">
        <v>883</v>
      </c>
      <c r="C477" s="237">
        <v>2</v>
      </c>
      <c r="D477" s="237"/>
      <c r="E477" s="237"/>
      <c r="F477" s="231">
        <f t="shared" si="14"/>
        <v>0</v>
      </c>
      <c r="G477" s="231" t="str">
        <f t="shared" si="15"/>
        <v/>
      </c>
    </row>
    <row r="478" s="217" customFormat="1" spans="1:7">
      <c r="A478" s="235" t="s">
        <v>884</v>
      </c>
      <c r="B478" s="239" t="s">
        <v>885</v>
      </c>
      <c r="C478" s="237">
        <v>10</v>
      </c>
      <c r="D478" s="237"/>
      <c r="E478" s="237"/>
      <c r="F478" s="231">
        <f t="shared" si="14"/>
        <v>0</v>
      </c>
      <c r="G478" s="231" t="str">
        <f t="shared" si="15"/>
        <v/>
      </c>
    </row>
    <row r="479" s="217" customFormat="1" spans="1:7">
      <c r="A479" s="235" t="s">
        <v>886</v>
      </c>
      <c r="B479" s="239" t="s">
        <v>887</v>
      </c>
      <c r="C479" s="237">
        <v>25</v>
      </c>
      <c r="D479" s="237"/>
      <c r="E479" s="237"/>
      <c r="F479" s="231">
        <f t="shared" si="14"/>
        <v>0</v>
      </c>
      <c r="G479" s="231" t="str">
        <f t="shared" si="15"/>
        <v/>
      </c>
    </row>
    <row r="480" s="217" customFormat="1" spans="1:7">
      <c r="A480" s="235" t="s">
        <v>888</v>
      </c>
      <c r="B480" s="239" t="s">
        <v>889</v>
      </c>
      <c r="C480" s="237"/>
      <c r="D480" s="237"/>
      <c r="E480" s="237"/>
      <c r="F480" s="231" t="str">
        <f t="shared" si="14"/>
        <v/>
      </c>
      <c r="G480" s="231" t="str">
        <f t="shared" si="15"/>
        <v/>
      </c>
    </row>
    <row r="481" s="217" customFormat="1" spans="1:7">
      <c r="A481" s="235" t="s">
        <v>890</v>
      </c>
      <c r="B481" s="239" t="s">
        <v>891</v>
      </c>
      <c r="C481" s="237">
        <v>8</v>
      </c>
      <c r="D481" s="237">
        <v>9</v>
      </c>
      <c r="E481" s="237">
        <v>100</v>
      </c>
      <c r="F481" s="231">
        <f t="shared" si="14"/>
        <v>1250</v>
      </c>
      <c r="G481" s="231">
        <f t="shared" si="15"/>
        <v>1111</v>
      </c>
    </row>
    <row r="482" s="217" customFormat="1" spans="1:7">
      <c r="A482" s="232" t="s">
        <v>892</v>
      </c>
      <c r="B482" s="245" t="s">
        <v>893</v>
      </c>
      <c r="C482" s="234">
        <f>SUM(C483:C490)</f>
        <v>0</v>
      </c>
      <c r="D482" s="234">
        <f>SUM(D483:D490)</f>
        <v>0</v>
      </c>
      <c r="E482" s="234">
        <f>SUM(E483:E490)</f>
        <v>185</v>
      </c>
      <c r="F482" s="231" t="str">
        <f t="shared" si="14"/>
        <v/>
      </c>
      <c r="G482" s="231" t="str">
        <f t="shared" si="15"/>
        <v/>
      </c>
    </row>
    <row r="483" s="217" customFormat="1" spans="1:7">
      <c r="A483" s="235" t="s">
        <v>894</v>
      </c>
      <c r="B483" s="239" t="s">
        <v>108</v>
      </c>
      <c r="C483" s="237"/>
      <c r="D483" s="237"/>
      <c r="E483" s="237">
        <v>20</v>
      </c>
      <c r="F483" s="231" t="str">
        <f t="shared" si="14"/>
        <v/>
      </c>
      <c r="G483" s="231" t="str">
        <f t="shared" si="15"/>
        <v/>
      </c>
    </row>
    <row r="484" s="217" customFormat="1" spans="1:7">
      <c r="A484" s="235" t="s">
        <v>895</v>
      </c>
      <c r="B484" s="239" t="s">
        <v>110</v>
      </c>
      <c r="C484" s="237"/>
      <c r="D484" s="237"/>
      <c r="E484" s="237"/>
      <c r="F484" s="231" t="str">
        <f t="shared" si="14"/>
        <v/>
      </c>
      <c r="G484" s="231" t="str">
        <f t="shared" si="15"/>
        <v/>
      </c>
    </row>
    <row r="485" s="217" customFormat="1" spans="1:7">
      <c r="A485" s="235" t="s">
        <v>896</v>
      </c>
      <c r="B485" s="239" t="s">
        <v>112</v>
      </c>
      <c r="C485" s="237"/>
      <c r="D485" s="237"/>
      <c r="E485" s="237"/>
      <c r="F485" s="231" t="str">
        <f t="shared" si="14"/>
        <v/>
      </c>
      <c r="G485" s="231" t="str">
        <f t="shared" si="15"/>
        <v/>
      </c>
    </row>
    <row r="486" s="217" customFormat="1" spans="1:7">
      <c r="A486" s="235" t="s">
        <v>897</v>
      </c>
      <c r="B486" s="239" t="s">
        <v>898</v>
      </c>
      <c r="C486" s="237"/>
      <c r="D486" s="237"/>
      <c r="E486" s="237"/>
      <c r="F486" s="231" t="str">
        <f t="shared" si="14"/>
        <v/>
      </c>
      <c r="G486" s="231" t="str">
        <f t="shared" si="15"/>
        <v/>
      </c>
    </row>
    <row r="487" s="217" customFormat="1" spans="1:7">
      <c r="A487" s="235" t="s">
        <v>899</v>
      </c>
      <c r="B487" s="239" t="s">
        <v>900</v>
      </c>
      <c r="C487" s="237"/>
      <c r="D487" s="237"/>
      <c r="E487" s="237"/>
      <c r="F487" s="231" t="str">
        <f t="shared" si="14"/>
        <v/>
      </c>
      <c r="G487" s="231" t="str">
        <f t="shared" si="15"/>
        <v/>
      </c>
    </row>
    <row r="488" s="217" customFormat="1" spans="1:7">
      <c r="A488" s="235" t="s">
        <v>901</v>
      </c>
      <c r="B488" s="239" t="s">
        <v>902</v>
      </c>
      <c r="C488" s="237"/>
      <c r="D488" s="237"/>
      <c r="E488" s="237"/>
      <c r="F488" s="231" t="str">
        <f t="shared" si="14"/>
        <v/>
      </c>
      <c r="G488" s="231" t="str">
        <f t="shared" si="15"/>
        <v/>
      </c>
    </row>
    <row r="489" s="217" customFormat="1" spans="1:7">
      <c r="A489" s="235" t="s">
        <v>903</v>
      </c>
      <c r="B489" s="239" t="s">
        <v>904</v>
      </c>
      <c r="C489" s="237"/>
      <c r="D489" s="237"/>
      <c r="E489" s="237">
        <v>153</v>
      </c>
      <c r="F489" s="231" t="str">
        <f t="shared" si="14"/>
        <v/>
      </c>
      <c r="G489" s="231" t="str">
        <f t="shared" si="15"/>
        <v/>
      </c>
    </row>
    <row r="490" s="217" customFormat="1" spans="1:7">
      <c r="A490" s="235" t="s">
        <v>905</v>
      </c>
      <c r="B490" s="239" t="s">
        <v>906</v>
      </c>
      <c r="C490" s="237"/>
      <c r="D490" s="237"/>
      <c r="E490" s="237">
        <v>12</v>
      </c>
      <c r="F490" s="231" t="str">
        <f t="shared" si="14"/>
        <v/>
      </c>
      <c r="G490" s="231" t="str">
        <f t="shared" si="15"/>
        <v/>
      </c>
    </row>
    <row r="491" s="217" customFormat="1" spans="1:7">
      <c r="A491" s="232" t="s">
        <v>907</v>
      </c>
      <c r="B491" s="245" t="s">
        <v>908</v>
      </c>
      <c r="C491" s="234">
        <f>SUM(C492:C498)</f>
        <v>656</v>
      </c>
      <c r="D491" s="234">
        <f>SUM(D492:D498)</f>
        <v>1136</v>
      </c>
      <c r="E491" s="234">
        <f>SUM(E492:E498)</f>
        <v>1386</v>
      </c>
      <c r="F491" s="231">
        <f t="shared" si="14"/>
        <v>211</v>
      </c>
      <c r="G491" s="231">
        <f t="shared" si="15"/>
        <v>122</v>
      </c>
    </row>
    <row r="492" s="217" customFormat="1" spans="1:7">
      <c r="A492" s="235" t="s">
        <v>909</v>
      </c>
      <c r="B492" s="239" t="s">
        <v>108</v>
      </c>
      <c r="C492" s="237">
        <v>656</v>
      </c>
      <c r="D492" s="237">
        <v>968</v>
      </c>
      <c r="E492" s="237">
        <v>1142</v>
      </c>
      <c r="F492" s="231">
        <f t="shared" si="14"/>
        <v>174</v>
      </c>
      <c r="G492" s="231">
        <f t="shared" si="15"/>
        <v>118</v>
      </c>
    </row>
    <row r="493" s="217" customFormat="1" spans="1:7">
      <c r="A493" s="235" t="s">
        <v>910</v>
      </c>
      <c r="B493" s="239" t="s">
        <v>110</v>
      </c>
      <c r="C493" s="237"/>
      <c r="D493" s="237">
        <v>102</v>
      </c>
      <c r="E493" s="237"/>
      <c r="F493" s="231" t="str">
        <f t="shared" si="14"/>
        <v/>
      </c>
      <c r="G493" s="231">
        <f t="shared" si="15"/>
        <v>0</v>
      </c>
    </row>
    <row r="494" s="217" customFormat="1" spans="1:7">
      <c r="A494" s="235" t="s">
        <v>911</v>
      </c>
      <c r="B494" s="239" t="s">
        <v>112</v>
      </c>
      <c r="C494" s="237"/>
      <c r="D494" s="237"/>
      <c r="E494" s="237"/>
      <c r="F494" s="231" t="str">
        <f t="shared" si="14"/>
        <v/>
      </c>
      <c r="G494" s="231" t="str">
        <f t="shared" si="15"/>
        <v/>
      </c>
    </row>
    <row r="495" s="217" customFormat="1" spans="1:7">
      <c r="A495" s="235" t="s">
        <v>912</v>
      </c>
      <c r="B495" s="239" t="s">
        <v>913</v>
      </c>
      <c r="C495" s="237"/>
      <c r="D495" s="237"/>
      <c r="E495" s="237"/>
      <c r="F495" s="231" t="str">
        <f t="shared" si="14"/>
        <v/>
      </c>
      <c r="G495" s="231" t="str">
        <f t="shared" si="15"/>
        <v/>
      </c>
    </row>
    <row r="496" s="217" customFormat="1" spans="1:7">
      <c r="A496" s="235" t="s">
        <v>914</v>
      </c>
      <c r="B496" s="239" t="s">
        <v>915</v>
      </c>
      <c r="C496" s="237"/>
      <c r="D496" s="237"/>
      <c r="E496" s="237"/>
      <c r="F496" s="231" t="str">
        <f t="shared" si="14"/>
        <v/>
      </c>
      <c r="G496" s="231" t="str">
        <f t="shared" si="15"/>
        <v/>
      </c>
    </row>
    <row r="497" s="217" customFormat="1" spans="1:7">
      <c r="A497" s="235" t="s">
        <v>916</v>
      </c>
      <c r="B497" s="239" t="s">
        <v>917</v>
      </c>
      <c r="C497" s="237"/>
      <c r="D497" s="237">
        <v>15</v>
      </c>
      <c r="E497" s="237">
        <v>244</v>
      </c>
      <c r="F497" s="231" t="str">
        <f t="shared" si="14"/>
        <v/>
      </c>
      <c r="G497" s="231">
        <f t="shared" si="15"/>
        <v>1627</v>
      </c>
    </row>
    <row r="498" s="217" customFormat="1" spans="1:7">
      <c r="A498" s="235" t="s">
        <v>918</v>
      </c>
      <c r="B498" s="239" t="s">
        <v>919</v>
      </c>
      <c r="C498" s="237"/>
      <c r="D498" s="237">
        <v>51</v>
      </c>
      <c r="E498" s="237"/>
      <c r="F498" s="231" t="str">
        <f t="shared" si="14"/>
        <v/>
      </c>
      <c r="G498" s="231">
        <f t="shared" si="15"/>
        <v>0</v>
      </c>
    </row>
    <row r="499" s="217" customFormat="1" spans="1:7">
      <c r="A499" s="232" t="s">
        <v>920</v>
      </c>
      <c r="B499" s="245" t="s">
        <v>921</v>
      </c>
      <c r="C499" s="234">
        <f>SUM(C500:C502)</f>
        <v>500</v>
      </c>
      <c r="D499" s="234">
        <f>SUM(D500:D502)</f>
        <v>99</v>
      </c>
      <c r="E499" s="234">
        <f>SUM(E500:E502)</f>
        <v>223</v>
      </c>
      <c r="F499" s="231">
        <f t="shared" si="14"/>
        <v>45</v>
      </c>
      <c r="G499" s="231">
        <f t="shared" si="15"/>
        <v>225</v>
      </c>
    </row>
    <row r="500" s="217" customFormat="1" spans="1:7">
      <c r="A500" s="235" t="s">
        <v>922</v>
      </c>
      <c r="B500" s="239" t="s">
        <v>923</v>
      </c>
      <c r="C500" s="237"/>
      <c r="D500" s="237">
        <v>14</v>
      </c>
      <c r="E500" s="237">
        <v>56</v>
      </c>
      <c r="F500" s="231" t="str">
        <f t="shared" si="14"/>
        <v/>
      </c>
      <c r="G500" s="231">
        <f t="shared" si="15"/>
        <v>400</v>
      </c>
    </row>
    <row r="501" s="217" customFormat="1" spans="1:7">
      <c r="A501" s="235" t="s">
        <v>924</v>
      </c>
      <c r="B501" s="239" t="s">
        <v>925</v>
      </c>
      <c r="C501" s="237"/>
      <c r="D501" s="237"/>
      <c r="E501" s="237"/>
      <c r="F501" s="231" t="str">
        <f t="shared" si="14"/>
        <v/>
      </c>
      <c r="G501" s="231" t="str">
        <f t="shared" si="15"/>
        <v/>
      </c>
    </row>
    <row r="502" s="217" customFormat="1" spans="1:7">
      <c r="A502" s="235" t="s">
        <v>926</v>
      </c>
      <c r="B502" s="239" t="s">
        <v>927</v>
      </c>
      <c r="C502" s="237">
        <v>500</v>
      </c>
      <c r="D502" s="237">
        <v>85</v>
      </c>
      <c r="E502" s="237">
        <v>167</v>
      </c>
      <c r="F502" s="231">
        <f t="shared" si="14"/>
        <v>33</v>
      </c>
      <c r="G502" s="231">
        <f t="shared" si="15"/>
        <v>197</v>
      </c>
    </row>
    <row r="503" s="217" customFormat="1" spans="1:7">
      <c r="A503" s="229" t="s">
        <v>928</v>
      </c>
      <c r="B503" s="230" t="s">
        <v>64</v>
      </c>
      <c r="C503" s="231">
        <f>SUM(C504,C523,C531,C533,C542,C546,C556,C565,C572,C580,C589,C594,C597,C600,C603,C606,C609,C613,C617,C625,C628)</f>
        <v>56594</v>
      </c>
      <c r="D503" s="231">
        <f>SUM(D504,D523,D531,D533,D542,D546,D556,D565,D572,D580,D589,D594,D597,D600,D603,D606,D609,D613,D617,D625,D628)</f>
        <v>72809</v>
      </c>
      <c r="E503" s="231">
        <f>SUM(E504,E523,E531,E533,E542,E546,E556,E565,E572,E580,E589,E594,E597,E600,E603,E606,E609,E613,E617,E625,E628)</f>
        <v>52833</v>
      </c>
      <c r="F503" s="231">
        <f t="shared" si="14"/>
        <v>93</v>
      </c>
      <c r="G503" s="231">
        <f t="shared" si="15"/>
        <v>73</v>
      </c>
    </row>
    <row r="504" s="217" customFormat="1" spans="1:7">
      <c r="A504" s="232" t="s">
        <v>929</v>
      </c>
      <c r="B504" s="245" t="s">
        <v>930</v>
      </c>
      <c r="C504" s="234">
        <f>SUM(C505:C522)</f>
        <v>1783</v>
      </c>
      <c r="D504" s="234">
        <f>SUM(D505:D522)</f>
        <v>3824</v>
      </c>
      <c r="E504" s="234">
        <f>SUM(E505:E522)</f>
        <v>2078</v>
      </c>
      <c r="F504" s="231">
        <f t="shared" si="14"/>
        <v>117</v>
      </c>
      <c r="G504" s="231">
        <f t="shared" si="15"/>
        <v>54</v>
      </c>
    </row>
    <row r="505" s="217" customFormat="1" spans="1:7">
      <c r="A505" s="235" t="s">
        <v>931</v>
      </c>
      <c r="B505" s="239" t="s">
        <v>108</v>
      </c>
      <c r="C505" s="237">
        <v>1011</v>
      </c>
      <c r="D505" s="237">
        <v>1028</v>
      </c>
      <c r="E505" s="237">
        <v>1162</v>
      </c>
      <c r="F505" s="231">
        <f t="shared" si="14"/>
        <v>115</v>
      </c>
      <c r="G505" s="231">
        <f t="shared" si="15"/>
        <v>113</v>
      </c>
    </row>
    <row r="506" s="217" customFormat="1" spans="1:7">
      <c r="A506" s="235" t="s">
        <v>932</v>
      </c>
      <c r="B506" s="239" t="s">
        <v>110</v>
      </c>
      <c r="C506" s="237"/>
      <c r="D506" s="237"/>
      <c r="E506" s="237"/>
      <c r="F506" s="231" t="str">
        <f t="shared" si="14"/>
        <v/>
      </c>
      <c r="G506" s="231" t="str">
        <f t="shared" si="15"/>
        <v/>
      </c>
    </row>
    <row r="507" s="217" customFormat="1" spans="1:7">
      <c r="A507" s="235" t="s">
        <v>933</v>
      </c>
      <c r="B507" s="239" t="s">
        <v>112</v>
      </c>
      <c r="C507" s="237"/>
      <c r="D507" s="237"/>
      <c r="E507" s="237"/>
      <c r="F507" s="231" t="str">
        <f t="shared" si="14"/>
        <v/>
      </c>
      <c r="G507" s="231" t="str">
        <f t="shared" si="15"/>
        <v/>
      </c>
    </row>
    <row r="508" s="217" customFormat="1" spans="1:7">
      <c r="A508" s="235" t="s">
        <v>934</v>
      </c>
      <c r="B508" s="239" t="s">
        <v>935</v>
      </c>
      <c r="C508" s="237"/>
      <c r="D508" s="237"/>
      <c r="E508" s="237"/>
      <c r="F508" s="231" t="str">
        <f t="shared" si="14"/>
        <v/>
      </c>
      <c r="G508" s="231" t="str">
        <f t="shared" si="15"/>
        <v/>
      </c>
    </row>
    <row r="509" s="217" customFormat="1" spans="1:7">
      <c r="A509" s="235" t="s">
        <v>936</v>
      </c>
      <c r="B509" s="239" t="s">
        <v>937</v>
      </c>
      <c r="C509" s="237"/>
      <c r="D509" s="237">
        <v>33</v>
      </c>
      <c r="E509" s="237"/>
      <c r="F509" s="231" t="str">
        <f t="shared" si="14"/>
        <v/>
      </c>
      <c r="G509" s="231">
        <f t="shared" si="15"/>
        <v>0</v>
      </c>
    </row>
    <row r="510" s="217" customFormat="1" spans="1:7">
      <c r="A510" s="235" t="s">
        <v>938</v>
      </c>
      <c r="B510" s="239" t="s">
        <v>939</v>
      </c>
      <c r="C510" s="237"/>
      <c r="D510" s="237"/>
      <c r="E510" s="237">
        <v>5</v>
      </c>
      <c r="F510" s="231" t="str">
        <f t="shared" si="14"/>
        <v/>
      </c>
      <c r="G510" s="231" t="str">
        <f t="shared" si="15"/>
        <v/>
      </c>
    </row>
    <row r="511" s="217" customFormat="1" spans="1:7">
      <c r="A511" s="235" t="s">
        <v>940</v>
      </c>
      <c r="B511" s="239" t="s">
        <v>941</v>
      </c>
      <c r="C511" s="237">
        <v>35</v>
      </c>
      <c r="D511" s="237">
        <v>72</v>
      </c>
      <c r="E511" s="237"/>
      <c r="F511" s="231">
        <f t="shared" si="14"/>
        <v>0</v>
      </c>
      <c r="G511" s="231">
        <f t="shared" si="15"/>
        <v>0</v>
      </c>
    </row>
    <row r="512" s="217" customFormat="1" spans="1:7">
      <c r="A512" s="235" t="s">
        <v>942</v>
      </c>
      <c r="B512" s="239" t="s">
        <v>209</v>
      </c>
      <c r="C512" s="237"/>
      <c r="D512" s="237"/>
      <c r="E512" s="237"/>
      <c r="F512" s="231" t="str">
        <f t="shared" si="14"/>
        <v/>
      </c>
      <c r="G512" s="231" t="str">
        <f t="shared" si="15"/>
        <v/>
      </c>
    </row>
    <row r="513" s="217" customFormat="1" spans="1:7">
      <c r="A513" s="235" t="s">
        <v>943</v>
      </c>
      <c r="B513" s="239" t="s">
        <v>944</v>
      </c>
      <c r="C513" s="237">
        <v>688</v>
      </c>
      <c r="D513" s="237">
        <v>2510</v>
      </c>
      <c r="E513" s="237">
        <v>755</v>
      </c>
      <c r="F513" s="231">
        <f t="shared" si="14"/>
        <v>110</v>
      </c>
      <c r="G513" s="231">
        <f t="shared" si="15"/>
        <v>30</v>
      </c>
    </row>
    <row r="514" s="217" customFormat="1" spans="1:7">
      <c r="A514" s="235" t="s">
        <v>945</v>
      </c>
      <c r="B514" s="239" t="s">
        <v>946</v>
      </c>
      <c r="C514" s="237"/>
      <c r="D514" s="237"/>
      <c r="E514" s="237"/>
      <c r="F514" s="231" t="str">
        <f t="shared" si="14"/>
        <v/>
      </c>
      <c r="G514" s="231" t="str">
        <f t="shared" si="15"/>
        <v/>
      </c>
    </row>
    <row r="515" s="217" customFormat="1" spans="1:7">
      <c r="A515" s="235" t="s">
        <v>947</v>
      </c>
      <c r="B515" s="239" t="s">
        <v>948</v>
      </c>
      <c r="C515" s="237"/>
      <c r="D515" s="237"/>
      <c r="E515" s="237"/>
      <c r="F515" s="231" t="str">
        <f t="shared" si="14"/>
        <v/>
      </c>
      <c r="G515" s="231" t="str">
        <f t="shared" si="15"/>
        <v/>
      </c>
    </row>
    <row r="516" s="217" customFormat="1" spans="1:7">
      <c r="A516" s="235" t="s">
        <v>949</v>
      </c>
      <c r="B516" s="239" t="s">
        <v>950</v>
      </c>
      <c r="C516" s="237"/>
      <c r="D516" s="237"/>
      <c r="E516" s="237"/>
      <c r="F516" s="231" t="str">
        <f t="shared" si="14"/>
        <v/>
      </c>
      <c r="G516" s="231" t="str">
        <f t="shared" si="15"/>
        <v/>
      </c>
    </row>
    <row r="517" s="217" customFormat="1" spans="1:7">
      <c r="A517" s="235" t="s">
        <v>951</v>
      </c>
      <c r="B517" s="239" t="s">
        <v>952</v>
      </c>
      <c r="C517" s="237"/>
      <c r="D517" s="237"/>
      <c r="E517" s="237"/>
      <c r="F517" s="231" t="str">
        <f t="shared" si="14"/>
        <v/>
      </c>
      <c r="G517" s="231" t="str">
        <f t="shared" si="15"/>
        <v/>
      </c>
    </row>
    <row r="518" s="217" customFormat="1" spans="1:7">
      <c r="A518" s="235" t="s">
        <v>953</v>
      </c>
      <c r="B518" s="239" t="s">
        <v>954</v>
      </c>
      <c r="C518" s="237"/>
      <c r="D518" s="237"/>
      <c r="E518" s="237"/>
      <c r="F518" s="231" t="str">
        <f t="shared" ref="F518:F581" si="16">IF(C518=0,"",ROUND(E518/C518*100,1))</f>
        <v/>
      </c>
      <c r="G518" s="231" t="str">
        <f t="shared" ref="G518:G581" si="17">IF(D518=0,"",ROUND(E518/D518*100,1))</f>
        <v/>
      </c>
    </row>
    <row r="519" s="217" customFormat="1" spans="1:7">
      <c r="A519" s="235" t="s">
        <v>955</v>
      </c>
      <c r="B519" s="239" t="s">
        <v>956</v>
      </c>
      <c r="C519" s="237"/>
      <c r="D519" s="237"/>
      <c r="E519" s="237"/>
      <c r="F519" s="231" t="str">
        <f t="shared" si="16"/>
        <v/>
      </c>
      <c r="G519" s="231" t="str">
        <f t="shared" si="17"/>
        <v/>
      </c>
    </row>
    <row r="520" s="217" customFormat="1" spans="1:7">
      <c r="A520" s="235" t="s">
        <v>957</v>
      </c>
      <c r="B520" s="239" t="s">
        <v>958</v>
      </c>
      <c r="C520" s="237"/>
      <c r="D520" s="237"/>
      <c r="E520" s="237"/>
      <c r="F520" s="231" t="str">
        <f t="shared" si="16"/>
        <v/>
      </c>
      <c r="G520" s="231" t="str">
        <f t="shared" si="17"/>
        <v/>
      </c>
    </row>
    <row r="521" s="217" customFormat="1" spans="1:7">
      <c r="A521" s="235" t="s">
        <v>959</v>
      </c>
      <c r="B521" s="239" t="s">
        <v>126</v>
      </c>
      <c r="C521" s="237"/>
      <c r="D521" s="237"/>
      <c r="E521" s="237"/>
      <c r="F521" s="231" t="str">
        <f t="shared" si="16"/>
        <v/>
      </c>
      <c r="G521" s="231" t="str">
        <f t="shared" si="17"/>
        <v/>
      </c>
    </row>
    <row r="522" s="217" customFormat="1" spans="1:7">
      <c r="A522" s="235" t="s">
        <v>960</v>
      </c>
      <c r="B522" s="239" t="s">
        <v>961</v>
      </c>
      <c r="C522" s="237">
        <v>49</v>
      </c>
      <c r="D522" s="237">
        <v>181</v>
      </c>
      <c r="E522" s="237">
        <v>156</v>
      </c>
      <c r="F522" s="231">
        <f t="shared" si="16"/>
        <v>318</v>
      </c>
      <c r="G522" s="231">
        <f t="shared" si="17"/>
        <v>86</v>
      </c>
    </row>
    <row r="523" s="217" customFormat="1" spans="1:7">
      <c r="A523" s="232" t="s">
        <v>962</v>
      </c>
      <c r="B523" s="245" t="s">
        <v>963</v>
      </c>
      <c r="C523" s="234">
        <f>SUM(C524:C530)</f>
        <v>615</v>
      </c>
      <c r="D523" s="234">
        <f>SUM(D524:D530)</f>
        <v>1093</v>
      </c>
      <c r="E523" s="234">
        <f>SUM(E524:E530)</f>
        <v>494</v>
      </c>
      <c r="F523" s="231">
        <f t="shared" si="16"/>
        <v>80</v>
      </c>
      <c r="G523" s="231">
        <f t="shared" si="17"/>
        <v>45</v>
      </c>
    </row>
    <row r="524" s="217" customFormat="1" spans="1:7">
      <c r="A524" s="235" t="s">
        <v>964</v>
      </c>
      <c r="B524" s="239" t="s">
        <v>108</v>
      </c>
      <c r="C524" s="237">
        <v>570</v>
      </c>
      <c r="D524" s="237">
        <v>755</v>
      </c>
      <c r="E524" s="237">
        <v>413</v>
      </c>
      <c r="F524" s="231">
        <f t="shared" si="16"/>
        <v>73</v>
      </c>
      <c r="G524" s="231">
        <f t="shared" si="17"/>
        <v>55</v>
      </c>
    </row>
    <row r="525" s="217" customFormat="1" spans="1:7">
      <c r="A525" s="235" t="s">
        <v>965</v>
      </c>
      <c r="B525" s="239" t="s">
        <v>110</v>
      </c>
      <c r="C525" s="237">
        <v>10</v>
      </c>
      <c r="D525" s="237">
        <v>7</v>
      </c>
      <c r="E525" s="237"/>
      <c r="F525" s="231">
        <f t="shared" si="16"/>
        <v>0</v>
      </c>
      <c r="G525" s="231">
        <f t="shared" si="17"/>
        <v>0</v>
      </c>
    </row>
    <row r="526" s="217" customFormat="1" spans="1:7">
      <c r="A526" s="235" t="s">
        <v>966</v>
      </c>
      <c r="B526" s="239" t="s">
        <v>112</v>
      </c>
      <c r="C526" s="237"/>
      <c r="D526" s="237"/>
      <c r="E526" s="237"/>
      <c r="F526" s="231" t="str">
        <f t="shared" si="16"/>
        <v/>
      </c>
      <c r="G526" s="231" t="str">
        <f t="shared" si="17"/>
        <v/>
      </c>
    </row>
    <row r="527" s="217" customFormat="1" spans="1:7">
      <c r="A527" s="235" t="s">
        <v>967</v>
      </c>
      <c r="B527" s="239" t="s">
        <v>968</v>
      </c>
      <c r="C527" s="237"/>
      <c r="D527" s="237"/>
      <c r="E527" s="237"/>
      <c r="F527" s="231" t="str">
        <f t="shared" si="16"/>
        <v/>
      </c>
      <c r="G527" s="231" t="str">
        <f t="shared" si="17"/>
        <v/>
      </c>
    </row>
    <row r="528" s="217" customFormat="1" spans="1:7">
      <c r="A528" s="235" t="s">
        <v>969</v>
      </c>
      <c r="B528" s="239" t="s">
        <v>970</v>
      </c>
      <c r="C528" s="237"/>
      <c r="D528" s="237"/>
      <c r="E528" s="237"/>
      <c r="F528" s="231" t="str">
        <f t="shared" si="16"/>
        <v/>
      </c>
      <c r="G528" s="231" t="str">
        <f t="shared" si="17"/>
        <v/>
      </c>
    </row>
    <row r="529" s="217" customFormat="1" spans="1:7">
      <c r="A529" s="235" t="s">
        <v>971</v>
      </c>
      <c r="B529" s="239" t="s">
        <v>972</v>
      </c>
      <c r="C529" s="237"/>
      <c r="D529" s="237"/>
      <c r="E529" s="237"/>
      <c r="F529" s="231" t="str">
        <f t="shared" si="16"/>
        <v/>
      </c>
      <c r="G529" s="231" t="str">
        <f t="shared" si="17"/>
        <v/>
      </c>
    </row>
    <row r="530" s="217" customFormat="1" spans="1:7">
      <c r="A530" s="235" t="s">
        <v>973</v>
      </c>
      <c r="B530" s="239" t="s">
        <v>974</v>
      </c>
      <c r="C530" s="237">
        <v>35</v>
      </c>
      <c r="D530" s="237">
        <v>331</v>
      </c>
      <c r="E530" s="237">
        <v>81</v>
      </c>
      <c r="F530" s="231">
        <f t="shared" si="16"/>
        <v>231</v>
      </c>
      <c r="G530" s="231">
        <f t="shared" si="17"/>
        <v>25</v>
      </c>
    </row>
    <row r="531" s="217" customFormat="1" spans="1:7">
      <c r="A531" s="232" t="s">
        <v>975</v>
      </c>
      <c r="B531" s="245" t="s">
        <v>976</v>
      </c>
      <c r="C531" s="234">
        <f>SUM(C532)</f>
        <v>0</v>
      </c>
      <c r="D531" s="234">
        <f>SUM(D532)</f>
        <v>0</v>
      </c>
      <c r="E531" s="234">
        <f>SUM(E532)</f>
        <v>0</v>
      </c>
      <c r="F531" s="231" t="str">
        <f t="shared" si="16"/>
        <v/>
      </c>
      <c r="G531" s="231" t="str">
        <f t="shared" si="17"/>
        <v/>
      </c>
    </row>
    <row r="532" s="217" customFormat="1" spans="1:7">
      <c r="A532" s="235" t="s">
        <v>977</v>
      </c>
      <c r="B532" s="239" t="s">
        <v>978</v>
      </c>
      <c r="C532" s="237"/>
      <c r="D532" s="237"/>
      <c r="E532" s="237"/>
      <c r="F532" s="231" t="str">
        <f t="shared" si="16"/>
        <v/>
      </c>
      <c r="G532" s="231" t="str">
        <f t="shared" si="17"/>
        <v/>
      </c>
    </row>
    <row r="533" s="217" customFormat="1" spans="1:7">
      <c r="A533" s="232" t="s">
        <v>979</v>
      </c>
      <c r="B533" s="245" t="s">
        <v>980</v>
      </c>
      <c r="C533" s="234">
        <f>SUM(C534:C541)</f>
        <v>13303</v>
      </c>
      <c r="D533" s="234">
        <f>SUM(D534:D541)</f>
        <v>22453</v>
      </c>
      <c r="E533" s="234">
        <f>SUM(E534:E541)</f>
        <v>30383</v>
      </c>
      <c r="F533" s="231">
        <f t="shared" si="16"/>
        <v>228</v>
      </c>
      <c r="G533" s="231">
        <f t="shared" si="17"/>
        <v>135</v>
      </c>
    </row>
    <row r="534" s="217" customFormat="1" spans="1:7">
      <c r="A534" s="235" t="s">
        <v>981</v>
      </c>
      <c r="B534" s="239" t="s">
        <v>982</v>
      </c>
      <c r="C534" s="237">
        <v>415</v>
      </c>
      <c r="D534" s="237">
        <v>460</v>
      </c>
      <c r="E534" s="237">
        <v>197</v>
      </c>
      <c r="F534" s="231">
        <f t="shared" si="16"/>
        <v>48</v>
      </c>
      <c r="G534" s="231">
        <f t="shared" si="17"/>
        <v>43</v>
      </c>
    </row>
    <row r="535" s="217" customFormat="1" spans="1:7">
      <c r="A535" s="235" t="s">
        <v>983</v>
      </c>
      <c r="B535" s="239" t="s">
        <v>984</v>
      </c>
      <c r="C535" s="237">
        <v>112</v>
      </c>
      <c r="D535" s="237">
        <v>499</v>
      </c>
      <c r="E535" s="237">
        <v>115</v>
      </c>
      <c r="F535" s="231">
        <f t="shared" si="16"/>
        <v>103</v>
      </c>
      <c r="G535" s="231">
        <f t="shared" si="17"/>
        <v>23</v>
      </c>
    </row>
    <row r="536" s="217" customFormat="1" spans="1:7">
      <c r="A536" s="235" t="s">
        <v>985</v>
      </c>
      <c r="B536" s="239" t="s">
        <v>986</v>
      </c>
      <c r="C536" s="237"/>
      <c r="D536" s="237"/>
      <c r="E536" s="237"/>
      <c r="F536" s="231" t="str">
        <f t="shared" si="16"/>
        <v/>
      </c>
      <c r="G536" s="231" t="str">
        <f t="shared" si="17"/>
        <v/>
      </c>
    </row>
    <row r="537" s="217" customFormat="1" spans="1:7">
      <c r="A537" s="235" t="s">
        <v>987</v>
      </c>
      <c r="B537" s="239" t="s">
        <v>988</v>
      </c>
      <c r="C537" s="237">
        <v>8946</v>
      </c>
      <c r="D537" s="237">
        <v>10296</v>
      </c>
      <c r="E537" s="237">
        <v>10499</v>
      </c>
      <c r="F537" s="231">
        <f t="shared" si="16"/>
        <v>117</v>
      </c>
      <c r="G537" s="231">
        <f t="shared" si="17"/>
        <v>102</v>
      </c>
    </row>
    <row r="538" s="217" customFormat="1" spans="1:7">
      <c r="A538" s="235" t="s">
        <v>989</v>
      </c>
      <c r="B538" s="239" t="s">
        <v>990</v>
      </c>
      <c r="C538" s="237">
        <v>154</v>
      </c>
      <c r="D538" s="237">
        <v>161</v>
      </c>
      <c r="E538" s="237">
        <v>3972</v>
      </c>
      <c r="F538" s="231">
        <f t="shared" si="16"/>
        <v>2579</v>
      </c>
      <c r="G538" s="231">
        <f t="shared" si="17"/>
        <v>2467</v>
      </c>
    </row>
    <row r="539" s="217" customFormat="1" spans="1:7">
      <c r="A539" s="235" t="s">
        <v>991</v>
      </c>
      <c r="B539" s="239" t="s">
        <v>992</v>
      </c>
      <c r="C539" s="237">
        <v>3668</v>
      </c>
      <c r="D539" s="237">
        <v>10912</v>
      </c>
      <c r="E539" s="237">
        <v>15600</v>
      </c>
      <c r="F539" s="231">
        <f t="shared" si="16"/>
        <v>425</v>
      </c>
      <c r="G539" s="231">
        <f t="shared" si="17"/>
        <v>143</v>
      </c>
    </row>
    <row r="540" s="217" customFormat="1" spans="1:7">
      <c r="A540" s="235" t="s">
        <v>993</v>
      </c>
      <c r="B540" s="239" t="s">
        <v>994</v>
      </c>
      <c r="C540" s="237"/>
      <c r="D540" s="237"/>
      <c r="E540" s="237"/>
      <c r="F540" s="231" t="str">
        <f t="shared" si="16"/>
        <v/>
      </c>
      <c r="G540" s="231" t="str">
        <f t="shared" si="17"/>
        <v/>
      </c>
    </row>
    <row r="541" s="217" customFormat="1" spans="1:7">
      <c r="A541" s="235" t="s">
        <v>995</v>
      </c>
      <c r="B541" s="239" t="s">
        <v>996</v>
      </c>
      <c r="C541" s="237">
        <v>8</v>
      </c>
      <c r="D541" s="237">
        <v>125</v>
      </c>
      <c r="E541" s="237"/>
      <c r="F541" s="231">
        <f t="shared" si="16"/>
        <v>0</v>
      </c>
      <c r="G541" s="231">
        <f t="shared" si="17"/>
        <v>0</v>
      </c>
    </row>
    <row r="542" s="217" customFormat="1" spans="1:7">
      <c r="A542" s="232" t="s">
        <v>997</v>
      </c>
      <c r="B542" s="245" t="s">
        <v>998</v>
      </c>
      <c r="C542" s="234">
        <f>SUM(C543:C545)</f>
        <v>0</v>
      </c>
      <c r="D542" s="234">
        <f>SUM(D543:D545)</f>
        <v>80</v>
      </c>
      <c r="E542" s="234">
        <f>SUM(E543:E545)</f>
        <v>0</v>
      </c>
      <c r="F542" s="231" t="str">
        <f t="shared" si="16"/>
        <v/>
      </c>
      <c r="G542" s="231">
        <f t="shared" si="17"/>
        <v>0</v>
      </c>
    </row>
    <row r="543" s="217" customFormat="1" spans="1:7">
      <c r="A543" s="235" t="s">
        <v>999</v>
      </c>
      <c r="B543" s="239" t="s">
        <v>1000</v>
      </c>
      <c r="C543" s="237"/>
      <c r="D543" s="237">
        <v>80</v>
      </c>
      <c r="E543" s="237"/>
      <c r="F543" s="231" t="str">
        <f t="shared" si="16"/>
        <v/>
      </c>
      <c r="G543" s="231">
        <f t="shared" si="17"/>
        <v>0</v>
      </c>
    </row>
    <row r="544" s="217" customFormat="1" spans="1:7">
      <c r="A544" s="235" t="s">
        <v>1001</v>
      </c>
      <c r="B544" s="239" t="s">
        <v>1002</v>
      </c>
      <c r="C544" s="237"/>
      <c r="D544" s="237"/>
      <c r="E544" s="237"/>
      <c r="F544" s="231" t="str">
        <f t="shared" si="16"/>
        <v/>
      </c>
      <c r="G544" s="231" t="str">
        <f t="shared" si="17"/>
        <v/>
      </c>
    </row>
    <row r="545" s="217" customFormat="1" spans="1:7">
      <c r="A545" s="235" t="s">
        <v>1003</v>
      </c>
      <c r="B545" s="239" t="s">
        <v>1004</v>
      </c>
      <c r="C545" s="237"/>
      <c r="D545" s="237"/>
      <c r="E545" s="237"/>
      <c r="F545" s="231" t="str">
        <f t="shared" si="16"/>
        <v/>
      </c>
      <c r="G545" s="231" t="str">
        <f t="shared" si="17"/>
        <v/>
      </c>
    </row>
    <row r="546" s="217" customFormat="1" spans="1:7">
      <c r="A546" s="232" t="s">
        <v>1005</v>
      </c>
      <c r="B546" s="245" t="s">
        <v>1006</v>
      </c>
      <c r="C546" s="234">
        <f>SUM(C547:C555)</f>
        <v>1612</v>
      </c>
      <c r="D546" s="234">
        <f>SUM(D547:D555)</f>
        <v>2181</v>
      </c>
      <c r="E546" s="234">
        <f>SUM(E547:E555)</f>
        <v>1534</v>
      </c>
      <c r="F546" s="231">
        <f t="shared" si="16"/>
        <v>95</v>
      </c>
      <c r="G546" s="231">
        <f t="shared" si="17"/>
        <v>70</v>
      </c>
    </row>
    <row r="547" s="217" customFormat="1" spans="1:7">
      <c r="A547" s="235" t="s">
        <v>1007</v>
      </c>
      <c r="B547" s="239" t="s">
        <v>1008</v>
      </c>
      <c r="C547" s="237"/>
      <c r="D547" s="237"/>
      <c r="E547" s="237"/>
      <c r="F547" s="231" t="str">
        <f t="shared" si="16"/>
        <v/>
      </c>
      <c r="G547" s="231" t="str">
        <f t="shared" si="17"/>
        <v/>
      </c>
    </row>
    <row r="548" s="217" customFormat="1" spans="1:7">
      <c r="A548" s="235" t="s">
        <v>1009</v>
      </c>
      <c r="B548" s="239" t="s">
        <v>1010</v>
      </c>
      <c r="C548" s="237"/>
      <c r="D548" s="237"/>
      <c r="E548" s="237"/>
      <c r="F548" s="231" t="str">
        <f t="shared" si="16"/>
        <v/>
      </c>
      <c r="G548" s="231" t="str">
        <f t="shared" si="17"/>
        <v/>
      </c>
    </row>
    <row r="549" s="217" customFormat="1" spans="1:7">
      <c r="A549" s="235" t="s">
        <v>1011</v>
      </c>
      <c r="B549" s="239" t="s">
        <v>1012</v>
      </c>
      <c r="C549" s="237"/>
      <c r="D549" s="237"/>
      <c r="E549" s="237"/>
      <c r="F549" s="231" t="str">
        <f t="shared" si="16"/>
        <v/>
      </c>
      <c r="G549" s="231" t="str">
        <f t="shared" si="17"/>
        <v/>
      </c>
    </row>
    <row r="550" s="217" customFormat="1" spans="1:7">
      <c r="A550" s="235" t="s">
        <v>1013</v>
      </c>
      <c r="B550" s="239" t="s">
        <v>1014</v>
      </c>
      <c r="C550" s="237"/>
      <c r="D550" s="237"/>
      <c r="E550" s="237"/>
      <c r="F550" s="231" t="str">
        <f t="shared" si="16"/>
        <v/>
      </c>
      <c r="G550" s="231" t="str">
        <f t="shared" si="17"/>
        <v/>
      </c>
    </row>
    <row r="551" s="217" customFormat="1" spans="1:7">
      <c r="A551" s="235" t="s">
        <v>1015</v>
      </c>
      <c r="B551" s="239" t="s">
        <v>1016</v>
      </c>
      <c r="C551" s="237"/>
      <c r="D551" s="237"/>
      <c r="E551" s="237"/>
      <c r="F551" s="231" t="str">
        <f t="shared" si="16"/>
        <v/>
      </c>
      <c r="G551" s="231" t="str">
        <f t="shared" si="17"/>
        <v/>
      </c>
    </row>
    <row r="552" s="217" customFormat="1" spans="1:7">
      <c r="A552" s="235" t="s">
        <v>1017</v>
      </c>
      <c r="B552" s="239" t="s">
        <v>1018</v>
      </c>
      <c r="C552" s="237"/>
      <c r="D552" s="237"/>
      <c r="E552" s="237"/>
      <c r="F552" s="231" t="str">
        <f t="shared" si="16"/>
        <v/>
      </c>
      <c r="G552" s="231" t="str">
        <f t="shared" si="17"/>
        <v/>
      </c>
    </row>
    <row r="553" s="217" customFormat="1" spans="1:7">
      <c r="A553" s="235" t="s">
        <v>1019</v>
      </c>
      <c r="B553" s="239" t="s">
        <v>1020</v>
      </c>
      <c r="C553" s="237"/>
      <c r="D553" s="237"/>
      <c r="E553" s="237"/>
      <c r="F553" s="231" t="str">
        <f t="shared" si="16"/>
        <v/>
      </c>
      <c r="G553" s="231" t="str">
        <f t="shared" si="17"/>
        <v/>
      </c>
    </row>
    <row r="554" s="217" customFormat="1" spans="1:7">
      <c r="A554" s="235" t="s">
        <v>1021</v>
      </c>
      <c r="B554" s="239" t="s">
        <v>1022</v>
      </c>
      <c r="C554" s="237"/>
      <c r="D554" s="237"/>
      <c r="E554" s="237"/>
      <c r="F554" s="231" t="str">
        <f t="shared" si="16"/>
        <v/>
      </c>
      <c r="G554" s="231" t="str">
        <f t="shared" si="17"/>
        <v/>
      </c>
    </row>
    <row r="555" s="217" customFormat="1" spans="1:7">
      <c r="A555" s="235" t="s">
        <v>1023</v>
      </c>
      <c r="B555" s="239" t="s">
        <v>1024</v>
      </c>
      <c r="C555" s="237">
        <v>1612</v>
      </c>
      <c r="D555" s="237">
        <v>2181</v>
      </c>
      <c r="E555" s="237">
        <v>1534</v>
      </c>
      <c r="F555" s="231">
        <f t="shared" si="16"/>
        <v>95</v>
      </c>
      <c r="G555" s="231">
        <f t="shared" si="17"/>
        <v>70</v>
      </c>
    </row>
    <row r="556" s="217" customFormat="1" spans="1:7">
      <c r="A556" s="232" t="s">
        <v>1025</v>
      </c>
      <c r="B556" s="245" t="s">
        <v>1026</v>
      </c>
      <c r="C556" s="234">
        <f>SUM(C557:C564)</f>
        <v>5740</v>
      </c>
      <c r="D556" s="234">
        <f>SUM(D557:D564)</f>
        <v>6635</v>
      </c>
      <c r="E556" s="234">
        <f>SUM(E557:E564)</f>
        <v>6128</v>
      </c>
      <c r="F556" s="231">
        <f t="shared" si="16"/>
        <v>107</v>
      </c>
      <c r="G556" s="231">
        <f t="shared" si="17"/>
        <v>92</v>
      </c>
    </row>
    <row r="557" s="217" customFormat="1" spans="1:7">
      <c r="A557" s="235" t="s">
        <v>1027</v>
      </c>
      <c r="B557" s="239" t="s">
        <v>1028</v>
      </c>
      <c r="C557" s="237">
        <v>1000</v>
      </c>
      <c r="D557" s="237">
        <v>1462</v>
      </c>
      <c r="E557" s="237">
        <v>1500</v>
      </c>
      <c r="F557" s="231">
        <f t="shared" si="16"/>
        <v>150</v>
      </c>
      <c r="G557" s="231">
        <f t="shared" si="17"/>
        <v>103</v>
      </c>
    </row>
    <row r="558" s="217" customFormat="1" spans="1:7">
      <c r="A558" s="235" t="s">
        <v>1029</v>
      </c>
      <c r="B558" s="239" t="s">
        <v>1030</v>
      </c>
      <c r="C558" s="237">
        <v>230</v>
      </c>
      <c r="D558" s="237">
        <v>470</v>
      </c>
      <c r="E558" s="237"/>
      <c r="F558" s="231">
        <f t="shared" si="16"/>
        <v>0</v>
      </c>
      <c r="G558" s="231">
        <f t="shared" si="17"/>
        <v>0</v>
      </c>
    </row>
    <row r="559" s="217" customFormat="1" spans="1:7">
      <c r="A559" s="235" t="s">
        <v>1031</v>
      </c>
      <c r="B559" s="239" t="s">
        <v>1032</v>
      </c>
      <c r="C559" s="237">
        <v>16</v>
      </c>
      <c r="D559" s="237">
        <v>8</v>
      </c>
      <c r="E559" s="237"/>
      <c r="F559" s="231">
        <f t="shared" si="16"/>
        <v>0</v>
      </c>
      <c r="G559" s="231">
        <f t="shared" si="17"/>
        <v>0</v>
      </c>
    </row>
    <row r="560" s="217" customFormat="1" spans="1:7">
      <c r="A560" s="235" t="s">
        <v>1033</v>
      </c>
      <c r="B560" s="239" t="s">
        <v>1034</v>
      </c>
      <c r="C560" s="237">
        <v>835</v>
      </c>
      <c r="D560" s="237">
        <v>946</v>
      </c>
      <c r="E560" s="237">
        <v>750</v>
      </c>
      <c r="F560" s="231">
        <f t="shared" si="16"/>
        <v>90</v>
      </c>
      <c r="G560" s="231">
        <f t="shared" si="17"/>
        <v>79</v>
      </c>
    </row>
    <row r="561" s="217" customFormat="1" spans="1:7">
      <c r="A561" s="235" t="s">
        <v>1035</v>
      </c>
      <c r="B561" s="239" t="s">
        <v>1036</v>
      </c>
      <c r="C561" s="237"/>
      <c r="D561" s="237"/>
      <c r="E561" s="237"/>
      <c r="F561" s="231" t="str">
        <f t="shared" si="16"/>
        <v/>
      </c>
      <c r="G561" s="231" t="str">
        <f t="shared" si="17"/>
        <v/>
      </c>
    </row>
    <row r="562" s="217" customFormat="1" spans="1:7">
      <c r="A562" s="235" t="s">
        <v>1037</v>
      </c>
      <c r="B562" s="239" t="s">
        <v>1038</v>
      </c>
      <c r="C562" s="237"/>
      <c r="D562" s="237"/>
      <c r="E562" s="237"/>
      <c r="F562" s="231" t="str">
        <f t="shared" si="16"/>
        <v/>
      </c>
      <c r="G562" s="231" t="str">
        <f t="shared" si="17"/>
        <v/>
      </c>
    </row>
    <row r="563" s="217" customFormat="1" spans="1:7">
      <c r="A563" s="235" t="s">
        <v>1039</v>
      </c>
      <c r="B563" s="239" t="s">
        <v>1040</v>
      </c>
      <c r="C563" s="237"/>
      <c r="D563" s="237"/>
      <c r="E563" s="237"/>
      <c r="F563" s="231" t="str">
        <f t="shared" si="16"/>
        <v/>
      </c>
      <c r="G563" s="231" t="str">
        <f t="shared" si="17"/>
        <v/>
      </c>
    </row>
    <row r="564" s="217" customFormat="1" spans="1:7">
      <c r="A564" s="235" t="s">
        <v>1041</v>
      </c>
      <c r="B564" s="239" t="s">
        <v>1042</v>
      </c>
      <c r="C564" s="237">
        <v>3659</v>
      </c>
      <c r="D564" s="237">
        <v>3749</v>
      </c>
      <c r="E564" s="237">
        <v>3878</v>
      </c>
      <c r="F564" s="231">
        <f t="shared" si="16"/>
        <v>106</v>
      </c>
      <c r="G564" s="231">
        <f t="shared" si="17"/>
        <v>103</v>
      </c>
    </row>
    <row r="565" s="217" customFormat="1" spans="1:7">
      <c r="A565" s="232" t="s">
        <v>1043</v>
      </c>
      <c r="B565" s="245" t="s">
        <v>1044</v>
      </c>
      <c r="C565" s="234">
        <f>SUM(C566:C571)</f>
        <v>365</v>
      </c>
      <c r="D565" s="234">
        <f>SUM(D566:D571)</f>
        <v>367</v>
      </c>
      <c r="E565" s="234">
        <f>SUM(E566:E571)</f>
        <v>446</v>
      </c>
      <c r="F565" s="231">
        <f t="shared" si="16"/>
        <v>122</v>
      </c>
      <c r="G565" s="231">
        <f t="shared" si="17"/>
        <v>122</v>
      </c>
    </row>
    <row r="566" s="217" customFormat="1" spans="1:7">
      <c r="A566" s="235" t="s">
        <v>1045</v>
      </c>
      <c r="B566" s="239" t="s">
        <v>1046</v>
      </c>
      <c r="C566" s="237">
        <v>262</v>
      </c>
      <c r="D566" s="237">
        <v>147</v>
      </c>
      <c r="E566" s="237"/>
      <c r="F566" s="231">
        <f t="shared" si="16"/>
        <v>0</v>
      </c>
      <c r="G566" s="231">
        <f t="shared" si="17"/>
        <v>0</v>
      </c>
    </row>
    <row r="567" s="217" customFormat="1" spans="1:7">
      <c r="A567" s="235" t="s">
        <v>1047</v>
      </c>
      <c r="B567" s="239" t="s">
        <v>1048</v>
      </c>
      <c r="C567" s="237"/>
      <c r="D567" s="237">
        <v>114</v>
      </c>
      <c r="E567" s="237">
        <v>89</v>
      </c>
      <c r="F567" s="231" t="str">
        <f t="shared" si="16"/>
        <v/>
      </c>
      <c r="G567" s="231">
        <f t="shared" si="17"/>
        <v>78</v>
      </c>
    </row>
    <row r="568" s="217" customFormat="1" spans="1:7">
      <c r="A568" s="235" t="s">
        <v>1049</v>
      </c>
      <c r="B568" s="239" t="s">
        <v>1050</v>
      </c>
      <c r="C568" s="237"/>
      <c r="D568" s="237"/>
      <c r="E568" s="237">
        <v>285</v>
      </c>
      <c r="F568" s="231" t="str">
        <f t="shared" si="16"/>
        <v/>
      </c>
      <c r="G568" s="231" t="str">
        <f t="shared" si="17"/>
        <v/>
      </c>
    </row>
    <row r="569" s="217" customFormat="1" spans="1:7">
      <c r="A569" s="235" t="s">
        <v>1051</v>
      </c>
      <c r="B569" s="239" t="s">
        <v>1052</v>
      </c>
      <c r="C569" s="237"/>
      <c r="D569" s="237"/>
      <c r="E569" s="237">
        <v>44</v>
      </c>
      <c r="F569" s="231" t="str">
        <f t="shared" si="16"/>
        <v/>
      </c>
      <c r="G569" s="231" t="str">
        <f t="shared" si="17"/>
        <v/>
      </c>
    </row>
    <row r="570" s="217" customFormat="1" spans="1:7">
      <c r="A570" s="235" t="s">
        <v>1053</v>
      </c>
      <c r="B570" s="239" t="s">
        <v>1054</v>
      </c>
      <c r="C570" s="237">
        <v>93</v>
      </c>
      <c r="D570" s="237">
        <v>92</v>
      </c>
      <c r="E570" s="237">
        <v>28</v>
      </c>
      <c r="F570" s="231">
        <f t="shared" si="16"/>
        <v>30</v>
      </c>
      <c r="G570" s="231">
        <f t="shared" si="17"/>
        <v>30</v>
      </c>
    </row>
    <row r="571" s="217" customFormat="1" spans="1:7">
      <c r="A571" s="235" t="s">
        <v>1055</v>
      </c>
      <c r="B571" s="239" t="s">
        <v>1056</v>
      </c>
      <c r="C571" s="237">
        <v>10</v>
      </c>
      <c r="D571" s="237">
        <v>14</v>
      </c>
      <c r="E571" s="237"/>
      <c r="F571" s="231">
        <f t="shared" si="16"/>
        <v>0</v>
      </c>
      <c r="G571" s="231">
        <f t="shared" si="17"/>
        <v>0</v>
      </c>
    </row>
    <row r="572" s="217" customFormat="1" spans="1:7">
      <c r="A572" s="232" t="s">
        <v>1057</v>
      </c>
      <c r="B572" s="245" t="s">
        <v>1058</v>
      </c>
      <c r="C572" s="234">
        <f>SUM(C573:C579)</f>
        <v>1766</v>
      </c>
      <c r="D572" s="234">
        <f>SUM(D573:D579)</f>
        <v>1820</v>
      </c>
      <c r="E572" s="234">
        <f>SUM(E573:E579)</f>
        <v>467</v>
      </c>
      <c r="F572" s="231">
        <f t="shared" si="16"/>
        <v>26</v>
      </c>
      <c r="G572" s="231">
        <f t="shared" si="17"/>
        <v>26</v>
      </c>
    </row>
    <row r="573" s="217" customFormat="1" spans="1:7">
      <c r="A573" s="235" t="s">
        <v>1059</v>
      </c>
      <c r="B573" s="239" t="s">
        <v>1060</v>
      </c>
      <c r="C573" s="237">
        <v>32</v>
      </c>
      <c r="D573" s="237"/>
      <c r="E573" s="237"/>
      <c r="F573" s="231">
        <f t="shared" si="16"/>
        <v>0</v>
      </c>
      <c r="G573" s="231" t="str">
        <f t="shared" si="17"/>
        <v/>
      </c>
    </row>
    <row r="574" s="217" customFormat="1" spans="1:7">
      <c r="A574" s="235" t="s">
        <v>1061</v>
      </c>
      <c r="B574" s="239" t="s">
        <v>1062</v>
      </c>
      <c r="C574" s="237">
        <v>240</v>
      </c>
      <c r="D574" s="237">
        <v>1788</v>
      </c>
      <c r="E574" s="237">
        <v>437</v>
      </c>
      <c r="F574" s="231">
        <f t="shared" si="16"/>
        <v>182</v>
      </c>
      <c r="G574" s="231">
        <f t="shared" si="17"/>
        <v>24</v>
      </c>
    </row>
    <row r="575" s="217" customFormat="1" spans="1:7">
      <c r="A575" s="235" t="s">
        <v>1063</v>
      </c>
      <c r="B575" s="239" t="s">
        <v>1064</v>
      </c>
      <c r="C575" s="237"/>
      <c r="D575" s="237"/>
      <c r="E575" s="237"/>
      <c r="F575" s="231" t="str">
        <f t="shared" si="16"/>
        <v/>
      </c>
      <c r="G575" s="231" t="str">
        <f t="shared" si="17"/>
        <v/>
      </c>
    </row>
    <row r="576" s="217" customFormat="1" spans="1:7">
      <c r="A576" s="235" t="s">
        <v>1065</v>
      </c>
      <c r="B576" s="239" t="s">
        <v>1066</v>
      </c>
      <c r="C576" s="237"/>
      <c r="D576" s="237"/>
      <c r="E576" s="237"/>
      <c r="F576" s="231" t="str">
        <f t="shared" si="16"/>
        <v/>
      </c>
      <c r="G576" s="231" t="str">
        <f t="shared" si="17"/>
        <v/>
      </c>
    </row>
    <row r="577" s="217" customFormat="1" spans="1:7">
      <c r="A577" s="235" t="s">
        <v>1067</v>
      </c>
      <c r="B577" s="239" t="s">
        <v>1068</v>
      </c>
      <c r="C577" s="237">
        <v>594</v>
      </c>
      <c r="D577" s="237"/>
      <c r="E577" s="237"/>
      <c r="F577" s="231">
        <f t="shared" si="16"/>
        <v>0</v>
      </c>
      <c r="G577" s="231" t="str">
        <f t="shared" si="17"/>
        <v/>
      </c>
    </row>
    <row r="578" s="217" customFormat="1" spans="1:7">
      <c r="A578" s="235" t="s">
        <v>1069</v>
      </c>
      <c r="B578" s="239" t="s">
        <v>1070</v>
      </c>
      <c r="C578" s="237">
        <v>900</v>
      </c>
      <c r="D578" s="237">
        <v>32</v>
      </c>
      <c r="E578" s="237"/>
      <c r="F578" s="231">
        <f t="shared" si="16"/>
        <v>0</v>
      </c>
      <c r="G578" s="231">
        <f t="shared" si="17"/>
        <v>0</v>
      </c>
    </row>
    <row r="579" s="217" customFormat="1" spans="1:7">
      <c r="A579" s="235" t="s">
        <v>1071</v>
      </c>
      <c r="B579" s="239" t="s">
        <v>1072</v>
      </c>
      <c r="C579" s="237"/>
      <c r="D579" s="237"/>
      <c r="E579" s="237">
        <v>30</v>
      </c>
      <c r="F579" s="231" t="str">
        <f t="shared" si="16"/>
        <v/>
      </c>
      <c r="G579" s="231" t="str">
        <f t="shared" si="17"/>
        <v/>
      </c>
    </row>
    <row r="580" s="217" customFormat="1" spans="1:7">
      <c r="A580" s="232" t="s">
        <v>1073</v>
      </c>
      <c r="B580" s="245" t="s">
        <v>1074</v>
      </c>
      <c r="C580" s="234">
        <f>SUM(C581:C588)</f>
        <v>1074</v>
      </c>
      <c r="D580" s="234">
        <f>SUM(D581:D588)</f>
        <v>1407</v>
      </c>
      <c r="E580" s="234">
        <f>SUM(E581:E588)</f>
        <v>1483</v>
      </c>
      <c r="F580" s="231">
        <f t="shared" si="16"/>
        <v>138</v>
      </c>
      <c r="G580" s="231">
        <f t="shared" si="17"/>
        <v>105</v>
      </c>
    </row>
    <row r="581" s="217" customFormat="1" spans="1:7">
      <c r="A581" s="235" t="s">
        <v>1075</v>
      </c>
      <c r="B581" s="239" t="s">
        <v>108</v>
      </c>
      <c r="C581" s="237">
        <v>182</v>
      </c>
      <c r="D581" s="237">
        <v>168</v>
      </c>
      <c r="E581" s="237">
        <v>184</v>
      </c>
      <c r="F581" s="231">
        <f t="shared" si="16"/>
        <v>101</v>
      </c>
      <c r="G581" s="231">
        <f t="shared" si="17"/>
        <v>110</v>
      </c>
    </row>
    <row r="582" s="217" customFormat="1" spans="1:7">
      <c r="A582" s="235" t="s">
        <v>1076</v>
      </c>
      <c r="B582" s="239" t="s">
        <v>110</v>
      </c>
      <c r="C582" s="237"/>
      <c r="D582" s="237"/>
      <c r="E582" s="237"/>
      <c r="F582" s="231" t="str">
        <f t="shared" ref="F582:F645" si="18">IF(C582=0,"",ROUND(E582/C582*100,1))</f>
        <v/>
      </c>
      <c r="G582" s="231" t="str">
        <f t="shared" ref="G582:G645" si="19">IF(D582=0,"",ROUND(E582/D582*100,1))</f>
        <v/>
      </c>
    </row>
    <row r="583" s="217" customFormat="1" spans="1:7">
      <c r="A583" s="235" t="s">
        <v>1077</v>
      </c>
      <c r="B583" s="239" t="s">
        <v>112</v>
      </c>
      <c r="C583" s="237"/>
      <c r="D583" s="237"/>
      <c r="E583" s="237"/>
      <c r="F583" s="231" t="str">
        <f t="shared" si="18"/>
        <v/>
      </c>
      <c r="G583" s="231" t="str">
        <f t="shared" si="19"/>
        <v/>
      </c>
    </row>
    <row r="584" s="217" customFormat="1" spans="1:7">
      <c r="A584" s="235" t="s">
        <v>1078</v>
      </c>
      <c r="B584" s="239" t="s">
        <v>1079</v>
      </c>
      <c r="C584" s="237">
        <v>24</v>
      </c>
      <c r="D584" s="237">
        <v>8</v>
      </c>
      <c r="E584" s="237">
        <v>95</v>
      </c>
      <c r="F584" s="231">
        <f t="shared" si="18"/>
        <v>396</v>
      </c>
      <c r="G584" s="231">
        <f t="shared" si="19"/>
        <v>1188</v>
      </c>
    </row>
    <row r="585" s="217" customFormat="1" spans="1:7">
      <c r="A585" s="235" t="s">
        <v>1080</v>
      </c>
      <c r="B585" s="239" t="s">
        <v>1081</v>
      </c>
      <c r="C585" s="237"/>
      <c r="D585" s="237"/>
      <c r="E585" s="237">
        <v>13</v>
      </c>
      <c r="F585" s="231" t="str">
        <f t="shared" si="18"/>
        <v/>
      </c>
      <c r="G585" s="231" t="str">
        <f t="shared" si="19"/>
        <v/>
      </c>
    </row>
    <row r="586" s="217" customFormat="1" spans="1:7">
      <c r="A586" s="235" t="s">
        <v>1082</v>
      </c>
      <c r="B586" s="239" t="s">
        <v>1083</v>
      </c>
      <c r="C586" s="237"/>
      <c r="D586" s="237"/>
      <c r="E586" s="237"/>
      <c r="F586" s="231" t="str">
        <f t="shared" si="18"/>
        <v/>
      </c>
      <c r="G586" s="231" t="str">
        <f t="shared" si="19"/>
        <v/>
      </c>
    </row>
    <row r="587" s="217" customFormat="1" spans="1:7">
      <c r="A587" s="235" t="s">
        <v>1084</v>
      </c>
      <c r="B587" s="239" t="s">
        <v>1085</v>
      </c>
      <c r="C587" s="237">
        <v>729</v>
      </c>
      <c r="D587" s="237">
        <v>1118</v>
      </c>
      <c r="E587" s="237">
        <v>1007</v>
      </c>
      <c r="F587" s="231">
        <f t="shared" si="18"/>
        <v>138</v>
      </c>
      <c r="G587" s="231">
        <f t="shared" si="19"/>
        <v>90</v>
      </c>
    </row>
    <row r="588" s="217" customFormat="1" spans="1:7">
      <c r="A588" s="235" t="s">
        <v>1086</v>
      </c>
      <c r="B588" s="239" t="s">
        <v>1087</v>
      </c>
      <c r="C588" s="237">
        <v>139</v>
      </c>
      <c r="D588" s="237">
        <v>113</v>
      </c>
      <c r="E588" s="237">
        <v>184</v>
      </c>
      <c r="F588" s="231">
        <f t="shared" si="18"/>
        <v>132</v>
      </c>
      <c r="G588" s="231">
        <f t="shared" si="19"/>
        <v>163</v>
      </c>
    </row>
    <row r="589" s="217" customFormat="1" spans="1:7">
      <c r="A589" s="232" t="s">
        <v>1088</v>
      </c>
      <c r="B589" s="245" t="s">
        <v>1089</v>
      </c>
      <c r="C589" s="234">
        <f>SUM(C590:C593)</f>
        <v>0</v>
      </c>
      <c r="D589" s="234">
        <f>SUM(D590:D593)</f>
        <v>0</v>
      </c>
      <c r="E589" s="234">
        <f>SUM(E590:E593)</f>
        <v>0</v>
      </c>
      <c r="F589" s="231" t="str">
        <f t="shared" si="18"/>
        <v/>
      </c>
      <c r="G589" s="231" t="str">
        <f t="shared" si="19"/>
        <v/>
      </c>
    </row>
    <row r="590" s="217" customFormat="1" spans="1:7">
      <c r="A590" s="235" t="s">
        <v>1090</v>
      </c>
      <c r="B590" s="239" t="s">
        <v>108</v>
      </c>
      <c r="C590" s="237"/>
      <c r="D590" s="237"/>
      <c r="E590" s="237"/>
      <c r="F590" s="231" t="str">
        <f t="shared" si="18"/>
        <v/>
      </c>
      <c r="G590" s="231" t="str">
        <f t="shared" si="19"/>
        <v/>
      </c>
    </row>
    <row r="591" s="217" customFormat="1" spans="1:7">
      <c r="A591" s="235" t="s">
        <v>1091</v>
      </c>
      <c r="B591" s="239" t="s">
        <v>110</v>
      </c>
      <c r="C591" s="237"/>
      <c r="D591" s="237"/>
      <c r="E591" s="237"/>
      <c r="F591" s="231" t="str">
        <f t="shared" si="18"/>
        <v/>
      </c>
      <c r="G591" s="231" t="str">
        <f t="shared" si="19"/>
        <v/>
      </c>
    </row>
    <row r="592" s="217" customFormat="1" spans="1:7">
      <c r="A592" s="235" t="s">
        <v>1092</v>
      </c>
      <c r="B592" s="239" t="s">
        <v>112</v>
      </c>
      <c r="C592" s="237"/>
      <c r="D592" s="237"/>
      <c r="E592" s="237"/>
      <c r="F592" s="231" t="str">
        <f t="shared" si="18"/>
        <v/>
      </c>
      <c r="G592" s="231" t="str">
        <f t="shared" si="19"/>
        <v/>
      </c>
    </row>
    <row r="593" s="217" customFormat="1" spans="1:7">
      <c r="A593" s="235" t="s">
        <v>1093</v>
      </c>
      <c r="B593" s="239" t="s">
        <v>1094</v>
      </c>
      <c r="C593" s="237"/>
      <c r="D593" s="237"/>
      <c r="E593" s="237"/>
      <c r="F593" s="231" t="str">
        <f t="shared" si="18"/>
        <v/>
      </c>
      <c r="G593" s="231" t="str">
        <f t="shared" si="19"/>
        <v/>
      </c>
    </row>
    <row r="594" s="217" customFormat="1" spans="1:7">
      <c r="A594" s="232" t="s">
        <v>1095</v>
      </c>
      <c r="B594" s="245" t="s">
        <v>1096</v>
      </c>
      <c r="C594" s="234">
        <f>SUM(C595:C596)</f>
        <v>8544</v>
      </c>
      <c r="D594" s="234">
        <f>SUM(D595:D596)</f>
        <v>11981</v>
      </c>
      <c r="E594" s="234">
        <f>SUM(E595:E596)</f>
        <v>8244</v>
      </c>
      <c r="F594" s="231">
        <f t="shared" si="18"/>
        <v>97</v>
      </c>
      <c r="G594" s="231">
        <f t="shared" si="19"/>
        <v>69</v>
      </c>
    </row>
    <row r="595" s="217" customFormat="1" spans="1:7">
      <c r="A595" s="235" t="s">
        <v>1097</v>
      </c>
      <c r="B595" s="239" t="s">
        <v>1098</v>
      </c>
      <c r="C595" s="237">
        <v>580</v>
      </c>
      <c r="D595" s="237">
        <v>1762</v>
      </c>
      <c r="E595" s="237">
        <v>1011</v>
      </c>
      <c r="F595" s="231">
        <f t="shared" si="18"/>
        <v>174</v>
      </c>
      <c r="G595" s="231">
        <f t="shared" si="19"/>
        <v>57</v>
      </c>
    </row>
    <row r="596" s="217" customFormat="1" spans="1:7">
      <c r="A596" s="235" t="s">
        <v>1099</v>
      </c>
      <c r="B596" s="239" t="s">
        <v>1100</v>
      </c>
      <c r="C596" s="237">
        <v>7964</v>
      </c>
      <c r="D596" s="237">
        <v>10219</v>
      </c>
      <c r="E596" s="237">
        <v>7233</v>
      </c>
      <c r="F596" s="231">
        <f t="shared" si="18"/>
        <v>91</v>
      </c>
      <c r="G596" s="231">
        <f t="shared" si="19"/>
        <v>71</v>
      </c>
    </row>
    <row r="597" s="217" customFormat="1" spans="1:7">
      <c r="A597" s="232" t="s">
        <v>1101</v>
      </c>
      <c r="B597" s="245" t="s">
        <v>1102</v>
      </c>
      <c r="C597" s="234">
        <f>SUM(C598:C599)</f>
        <v>13</v>
      </c>
      <c r="D597" s="234">
        <f>SUM(D598:D599)</f>
        <v>184</v>
      </c>
      <c r="E597" s="234">
        <f>SUM(E598:E599)</f>
        <v>247</v>
      </c>
      <c r="F597" s="231">
        <f t="shared" si="18"/>
        <v>1900</v>
      </c>
      <c r="G597" s="231">
        <f t="shared" si="19"/>
        <v>134</v>
      </c>
    </row>
    <row r="598" s="217" customFormat="1" spans="1:7">
      <c r="A598" s="235" t="s">
        <v>1103</v>
      </c>
      <c r="B598" s="239" t="s">
        <v>1104</v>
      </c>
      <c r="C598" s="237">
        <v>13</v>
      </c>
      <c r="D598" s="237">
        <v>184</v>
      </c>
      <c r="E598" s="237">
        <v>247</v>
      </c>
      <c r="F598" s="231">
        <f t="shared" si="18"/>
        <v>1900</v>
      </c>
      <c r="G598" s="231">
        <f t="shared" si="19"/>
        <v>134</v>
      </c>
    </row>
    <row r="599" s="217" customFormat="1" spans="1:7">
      <c r="A599" s="235" t="s">
        <v>1105</v>
      </c>
      <c r="B599" s="239" t="s">
        <v>1106</v>
      </c>
      <c r="C599" s="237"/>
      <c r="D599" s="237"/>
      <c r="E599" s="237"/>
      <c r="F599" s="231" t="str">
        <f t="shared" si="18"/>
        <v/>
      </c>
      <c r="G599" s="231" t="str">
        <f t="shared" si="19"/>
        <v/>
      </c>
    </row>
    <row r="600" s="217" customFormat="1" spans="1:7">
      <c r="A600" s="232" t="s">
        <v>1107</v>
      </c>
      <c r="B600" s="245" t="s">
        <v>1108</v>
      </c>
      <c r="C600" s="234">
        <f>SUM(C601:C602)</f>
        <v>310</v>
      </c>
      <c r="D600" s="234">
        <f>SUM(D601:D602)</f>
        <v>0</v>
      </c>
      <c r="E600" s="234">
        <f>SUM(E601:E602)</f>
        <v>0</v>
      </c>
      <c r="F600" s="231">
        <f t="shared" si="18"/>
        <v>0</v>
      </c>
      <c r="G600" s="231" t="str">
        <f t="shared" si="19"/>
        <v/>
      </c>
    </row>
    <row r="601" s="217" customFormat="1" spans="1:7">
      <c r="A601" s="235" t="s">
        <v>1109</v>
      </c>
      <c r="B601" s="239" t="s">
        <v>1110</v>
      </c>
      <c r="C601" s="237">
        <v>310</v>
      </c>
      <c r="D601" s="237"/>
      <c r="E601" s="237"/>
      <c r="F601" s="231">
        <f t="shared" si="18"/>
        <v>0</v>
      </c>
      <c r="G601" s="231" t="str">
        <f t="shared" si="19"/>
        <v/>
      </c>
    </row>
    <row r="602" s="217" customFormat="1" spans="1:7">
      <c r="A602" s="235" t="s">
        <v>1111</v>
      </c>
      <c r="B602" s="239" t="s">
        <v>1112</v>
      </c>
      <c r="C602" s="237"/>
      <c r="D602" s="237"/>
      <c r="E602" s="237"/>
      <c r="F602" s="231" t="str">
        <f t="shared" si="18"/>
        <v/>
      </c>
      <c r="G602" s="231" t="str">
        <f t="shared" si="19"/>
        <v/>
      </c>
    </row>
    <row r="603" s="217" customFormat="1" spans="1:7">
      <c r="A603" s="232" t="s">
        <v>1113</v>
      </c>
      <c r="B603" s="245" t="s">
        <v>1114</v>
      </c>
      <c r="C603" s="234">
        <f>SUM(C604:C605)</f>
        <v>0</v>
      </c>
      <c r="D603" s="234">
        <f>SUM(D604:D605)</f>
        <v>0</v>
      </c>
      <c r="E603" s="234">
        <f>SUM(E604:E605)</f>
        <v>0</v>
      </c>
      <c r="F603" s="231" t="str">
        <f t="shared" si="18"/>
        <v/>
      </c>
      <c r="G603" s="231" t="str">
        <f t="shared" si="19"/>
        <v/>
      </c>
    </row>
    <row r="604" s="217" customFormat="1" spans="1:7">
      <c r="A604" s="235" t="s">
        <v>1115</v>
      </c>
      <c r="B604" s="239" t="s">
        <v>1116</v>
      </c>
      <c r="C604" s="237"/>
      <c r="D604" s="237"/>
      <c r="E604" s="237"/>
      <c r="F604" s="231" t="str">
        <f t="shared" si="18"/>
        <v/>
      </c>
      <c r="G604" s="231" t="str">
        <f t="shared" si="19"/>
        <v/>
      </c>
    </row>
    <row r="605" s="217" customFormat="1" spans="1:7">
      <c r="A605" s="235" t="s">
        <v>1117</v>
      </c>
      <c r="B605" s="239" t="s">
        <v>1118</v>
      </c>
      <c r="C605" s="237"/>
      <c r="D605" s="237"/>
      <c r="E605" s="237"/>
      <c r="F605" s="231" t="str">
        <f t="shared" si="18"/>
        <v/>
      </c>
      <c r="G605" s="231" t="str">
        <f t="shared" si="19"/>
        <v/>
      </c>
    </row>
    <row r="606" s="217" customFormat="1" spans="1:7">
      <c r="A606" s="232" t="s">
        <v>1119</v>
      </c>
      <c r="B606" s="245" t="s">
        <v>1120</v>
      </c>
      <c r="C606" s="234">
        <f>SUM(C607:C608)</f>
        <v>30</v>
      </c>
      <c r="D606" s="234">
        <f>SUM(D607:D608)</f>
        <v>14</v>
      </c>
      <c r="E606" s="234">
        <f>SUM(E607:E608)</f>
        <v>3</v>
      </c>
      <c r="F606" s="231">
        <f t="shared" si="18"/>
        <v>10</v>
      </c>
      <c r="G606" s="231">
        <f t="shared" si="19"/>
        <v>21</v>
      </c>
    </row>
    <row r="607" s="217" customFormat="1" spans="1:7">
      <c r="A607" s="235" t="s">
        <v>1121</v>
      </c>
      <c r="B607" s="239" t="s">
        <v>1122</v>
      </c>
      <c r="C607" s="237">
        <v>30</v>
      </c>
      <c r="D607" s="237"/>
      <c r="E607" s="237"/>
      <c r="F607" s="231">
        <f t="shared" si="18"/>
        <v>0</v>
      </c>
      <c r="G607" s="231" t="str">
        <f t="shared" si="19"/>
        <v/>
      </c>
    </row>
    <row r="608" s="217" customFormat="1" spans="1:7">
      <c r="A608" s="235" t="s">
        <v>1123</v>
      </c>
      <c r="B608" s="239" t="s">
        <v>1124</v>
      </c>
      <c r="C608" s="237"/>
      <c r="D608" s="237">
        <v>14</v>
      </c>
      <c r="E608" s="237">
        <v>3</v>
      </c>
      <c r="F608" s="231" t="str">
        <f t="shared" si="18"/>
        <v/>
      </c>
      <c r="G608" s="231">
        <f t="shared" si="19"/>
        <v>21</v>
      </c>
    </row>
    <row r="609" s="217" customFormat="1" spans="1:7">
      <c r="A609" s="232" t="s">
        <v>1125</v>
      </c>
      <c r="B609" s="245" t="s">
        <v>1126</v>
      </c>
      <c r="C609" s="234">
        <f>SUM(C610:C612)</f>
        <v>21091</v>
      </c>
      <c r="D609" s="234">
        <f>SUM(D610:D612)</f>
        <v>20168</v>
      </c>
      <c r="E609" s="234">
        <f>SUM(E610:E612)</f>
        <v>735</v>
      </c>
      <c r="F609" s="231">
        <f t="shared" si="18"/>
        <v>4</v>
      </c>
      <c r="G609" s="231">
        <f t="shared" si="19"/>
        <v>4</v>
      </c>
    </row>
    <row r="610" s="217" customFormat="1" spans="1:7">
      <c r="A610" s="235" t="s">
        <v>1127</v>
      </c>
      <c r="B610" s="239" t="s">
        <v>1128</v>
      </c>
      <c r="C610" s="237"/>
      <c r="D610" s="237"/>
      <c r="E610" s="237"/>
      <c r="F610" s="231" t="str">
        <f t="shared" si="18"/>
        <v/>
      </c>
      <c r="G610" s="231" t="str">
        <f t="shared" si="19"/>
        <v/>
      </c>
    </row>
    <row r="611" s="217" customFormat="1" spans="1:7">
      <c r="A611" s="235" t="s">
        <v>1129</v>
      </c>
      <c r="B611" s="239" t="s">
        <v>1130</v>
      </c>
      <c r="C611" s="237">
        <v>21091</v>
      </c>
      <c r="D611" s="237">
        <v>19268</v>
      </c>
      <c r="E611" s="237">
        <v>735</v>
      </c>
      <c r="F611" s="231">
        <f t="shared" si="18"/>
        <v>4</v>
      </c>
      <c r="G611" s="231">
        <f t="shared" si="19"/>
        <v>4</v>
      </c>
    </row>
    <row r="612" s="217" customFormat="1" spans="1:7">
      <c r="A612" s="235" t="s">
        <v>1131</v>
      </c>
      <c r="B612" s="239" t="s">
        <v>1132</v>
      </c>
      <c r="C612" s="237"/>
      <c r="D612" s="237">
        <v>900</v>
      </c>
      <c r="E612" s="237"/>
      <c r="F612" s="231" t="str">
        <f t="shared" si="18"/>
        <v/>
      </c>
      <c r="G612" s="231">
        <f t="shared" si="19"/>
        <v>0</v>
      </c>
    </row>
    <row r="613" s="217" customFormat="1" spans="1:7">
      <c r="A613" s="232" t="s">
        <v>1133</v>
      </c>
      <c r="B613" s="245" t="s">
        <v>1134</v>
      </c>
      <c r="C613" s="234">
        <f>SUM(C614:C616)</f>
        <v>0</v>
      </c>
      <c r="D613" s="234">
        <f>SUM(D614:D616)</f>
        <v>0</v>
      </c>
      <c r="E613" s="234">
        <f>SUM(E614:E616)</f>
        <v>0</v>
      </c>
      <c r="F613" s="231" t="str">
        <f t="shared" si="18"/>
        <v/>
      </c>
      <c r="G613" s="231" t="str">
        <f t="shared" si="19"/>
        <v/>
      </c>
    </row>
    <row r="614" s="217" customFormat="1" spans="1:7">
      <c r="A614" s="235" t="s">
        <v>1135</v>
      </c>
      <c r="B614" s="239" t="s">
        <v>1136</v>
      </c>
      <c r="C614" s="237"/>
      <c r="D614" s="237"/>
      <c r="E614" s="237"/>
      <c r="F614" s="231" t="str">
        <f t="shared" si="18"/>
        <v/>
      </c>
      <c r="G614" s="231" t="str">
        <f t="shared" si="19"/>
        <v/>
      </c>
    </row>
    <row r="615" s="217" customFormat="1" spans="1:7">
      <c r="A615" s="235" t="s">
        <v>1137</v>
      </c>
      <c r="B615" s="239" t="s">
        <v>1138</v>
      </c>
      <c r="C615" s="237"/>
      <c r="D615" s="237"/>
      <c r="E615" s="237"/>
      <c r="F615" s="231" t="str">
        <f t="shared" si="18"/>
        <v/>
      </c>
      <c r="G615" s="231" t="str">
        <f t="shared" si="19"/>
        <v/>
      </c>
    </row>
    <row r="616" s="217" customFormat="1" spans="1:7">
      <c r="A616" s="235" t="s">
        <v>1139</v>
      </c>
      <c r="B616" s="239" t="s">
        <v>1140</v>
      </c>
      <c r="C616" s="237"/>
      <c r="D616" s="237"/>
      <c r="E616" s="237"/>
      <c r="F616" s="231" t="str">
        <f t="shared" si="18"/>
        <v/>
      </c>
      <c r="G616" s="231" t="str">
        <f t="shared" si="19"/>
        <v/>
      </c>
    </row>
    <row r="617" s="217" customFormat="1" spans="1:7">
      <c r="A617" s="232" t="s">
        <v>1141</v>
      </c>
      <c r="B617" s="251" t="s">
        <v>1142</v>
      </c>
      <c r="C617" s="234">
        <f>SUM(C618:C624)</f>
        <v>282</v>
      </c>
      <c r="D617" s="234">
        <f>SUM(D618:D624)</f>
        <v>438</v>
      </c>
      <c r="E617" s="234">
        <f>SUM(E618:E624)</f>
        <v>417</v>
      </c>
      <c r="F617" s="231">
        <f t="shared" si="18"/>
        <v>148</v>
      </c>
      <c r="G617" s="231">
        <f t="shared" si="19"/>
        <v>95</v>
      </c>
    </row>
    <row r="618" s="217" customFormat="1" spans="1:7">
      <c r="A618" s="235" t="s">
        <v>1143</v>
      </c>
      <c r="B618" s="239" t="s">
        <v>108</v>
      </c>
      <c r="C618" s="237">
        <v>264</v>
      </c>
      <c r="D618" s="237">
        <v>312</v>
      </c>
      <c r="E618" s="237">
        <v>213</v>
      </c>
      <c r="F618" s="231">
        <f t="shared" si="18"/>
        <v>81</v>
      </c>
      <c r="G618" s="231">
        <f t="shared" si="19"/>
        <v>68</v>
      </c>
    </row>
    <row r="619" s="217" customFormat="1" spans="1:7">
      <c r="A619" s="235" t="s">
        <v>1144</v>
      </c>
      <c r="B619" s="239" t="s">
        <v>110</v>
      </c>
      <c r="C619" s="237">
        <v>6</v>
      </c>
      <c r="D619" s="237">
        <v>4</v>
      </c>
      <c r="E619" s="237">
        <v>1</v>
      </c>
      <c r="F619" s="231">
        <f t="shared" si="18"/>
        <v>17</v>
      </c>
      <c r="G619" s="231">
        <f t="shared" si="19"/>
        <v>25</v>
      </c>
    </row>
    <row r="620" s="217" customFormat="1" spans="1:7">
      <c r="A620" s="235" t="s">
        <v>1145</v>
      </c>
      <c r="B620" s="239" t="s">
        <v>112</v>
      </c>
      <c r="C620" s="237"/>
      <c r="D620" s="237"/>
      <c r="E620" s="237"/>
      <c r="F620" s="231" t="str">
        <f t="shared" si="18"/>
        <v/>
      </c>
      <c r="G620" s="231" t="str">
        <f t="shared" si="19"/>
        <v/>
      </c>
    </row>
    <row r="621" s="217" customFormat="1" spans="1:7">
      <c r="A621" s="235" t="s">
        <v>1146</v>
      </c>
      <c r="B621" s="239" t="s">
        <v>1147</v>
      </c>
      <c r="C621" s="237">
        <v>5</v>
      </c>
      <c r="D621" s="237">
        <v>118</v>
      </c>
      <c r="E621" s="237">
        <v>14</v>
      </c>
      <c r="F621" s="231">
        <f t="shared" si="18"/>
        <v>280</v>
      </c>
      <c r="G621" s="231">
        <f t="shared" si="19"/>
        <v>12</v>
      </c>
    </row>
    <row r="622" s="217" customFormat="1" spans="1:7">
      <c r="A622" s="235" t="s">
        <v>1148</v>
      </c>
      <c r="B622" s="239" t="s">
        <v>1149</v>
      </c>
      <c r="C622" s="237"/>
      <c r="D622" s="237"/>
      <c r="E622" s="237"/>
      <c r="F622" s="231" t="str">
        <f t="shared" si="18"/>
        <v/>
      </c>
      <c r="G622" s="231" t="str">
        <f t="shared" si="19"/>
        <v/>
      </c>
    </row>
    <row r="623" s="217" customFormat="1" spans="1:7">
      <c r="A623" s="235" t="s">
        <v>1150</v>
      </c>
      <c r="B623" s="239" t="s">
        <v>126</v>
      </c>
      <c r="C623" s="237">
        <v>7</v>
      </c>
      <c r="D623" s="237"/>
      <c r="E623" s="237"/>
      <c r="F623" s="231">
        <f t="shared" si="18"/>
        <v>0</v>
      </c>
      <c r="G623" s="231" t="str">
        <f t="shared" si="19"/>
        <v/>
      </c>
    </row>
    <row r="624" s="217" customFormat="1" spans="1:7">
      <c r="A624" s="235" t="s">
        <v>1151</v>
      </c>
      <c r="B624" s="239" t="s">
        <v>1152</v>
      </c>
      <c r="C624" s="237"/>
      <c r="D624" s="237">
        <v>4</v>
      </c>
      <c r="E624" s="237">
        <v>189</v>
      </c>
      <c r="F624" s="231" t="str">
        <f t="shared" si="18"/>
        <v/>
      </c>
      <c r="G624" s="231">
        <f t="shared" si="19"/>
        <v>4725</v>
      </c>
    </row>
    <row r="625" s="217" customFormat="1" spans="1:7">
      <c r="A625" s="232" t="s">
        <v>1153</v>
      </c>
      <c r="B625" s="245" t="s">
        <v>1154</v>
      </c>
      <c r="C625" s="234">
        <f>SUM(C626:C627)</f>
        <v>0</v>
      </c>
      <c r="D625" s="234">
        <f>SUM(D626:D627)</f>
        <v>0</v>
      </c>
      <c r="E625" s="234">
        <f>SUM(E626:E627)</f>
        <v>0</v>
      </c>
      <c r="F625" s="231" t="str">
        <f t="shared" si="18"/>
        <v/>
      </c>
      <c r="G625" s="231" t="str">
        <f t="shared" si="19"/>
        <v/>
      </c>
    </row>
    <row r="626" s="217" customFormat="1" spans="1:7">
      <c r="A626" s="235" t="s">
        <v>1155</v>
      </c>
      <c r="B626" s="239" t="s">
        <v>1156</v>
      </c>
      <c r="C626" s="237"/>
      <c r="D626" s="237"/>
      <c r="E626" s="237"/>
      <c r="F626" s="231" t="str">
        <f t="shared" si="18"/>
        <v/>
      </c>
      <c r="G626" s="231" t="str">
        <f t="shared" si="19"/>
        <v/>
      </c>
    </row>
    <row r="627" s="217" customFormat="1" spans="1:7">
      <c r="A627" s="235" t="s">
        <v>1157</v>
      </c>
      <c r="B627" s="239" t="s">
        <v>1158</v>
      </c>
      <c r="C627" s="237"/>
      <c r="D627" s="237"/>
      <c r="E627" s="237"/>
      <c r="F627" s="231" t="str">
        <f t="shared" si="18"/>
        <v/>
      </c>
      <c r="G627" s="231" t="str">
        <f t="shared" si="19"/>
        <v/>
      </c>
    </row>
    <row r="628" s="217" customFormat="1" spans="1:7">
      <c r="A628" s="247" t="s">
        <v>1159</v>
      </c>
      <c r="B628" s="252" t="s">
        <v>1160</v>
      </c>
      <c r="C628" s="249">
        <v>66</v>
      </c>
      <c r="D628" s="249">
        <v>164</v>
      </c>
      <c r="E628" s="249">
        <v>174</v>
      </c>
      <c r="F628" s="231">
        <f t="shared" si="18"/>
        <v>264</v>
      </c>
      <c r="G628" s="231">
        <f t="shared" si="19"/>
        <v>106</v>
      </c>
    </row>
    <row r="629" s="217" customFormat="1" spans="1:7">
      <c r="A629" s="229" t="s">
        <v>1161</v>
      </c>
      <c r="B629" s="230" t="s">
        <v>65</v>
      </c>
      <c r="C629" s="231">
        <f>SUM(C630,C635,C650,C654,C666,C669,C673,C678,C682,C686,C689,C698,C699)</f>
        <v>55931</v>
      </c>
      <c r="D629" s="231">
        <f>SUM(D630,D635,D650,D654,D666,D669,D673,D678,D682,D686,D689,D698,D699)</f>
        <v>53152</v>
      </c>
      <c r="E629" s="231">
        <f>SUM(E630,E635,E650,E654,E666,E669,E673,E678,E682,E686,E689,E698,E699)</f>
        <v>29742</v>
      </c>
      <c r="F629" s="231">
        <f t="shared" si="18"/>
        <v>53</v>
      </c>
      <c r="G629" s="231">
        <f t="shared" si="19"/>
        <v>56</v>
      </c>
    </row>
    <row r="630" s="217" customFormat="1" spans="1:7">
      <c r="A630" s="232" t="s">
        <v>1162</v>
      </c>
      <c r="B630" s="245" t="s">
        <v>1163</v>
      </c>
      <c r="C630" s="234">
        <f>SUM(C631:C634)</f>
        <v>657</v>
      </c>
      <c r="D630" s="234">
        <f>SUM(D631:D634)</f>
        <v>826</v>
      </c>
      <c r="E630" s="234">
        <f>SUM(E631:E634)</f>
        <v>1569</v>
      </c>
      <c r="F630" s="231">
        <f t="shared" si="18"/>
        <v>239</v>
      </c>
      <c r="G630" s="231">
        <f t="shared" si="19"/>
        <v>190</v>
      </c>
    </row>
    <row r="631" s="217" customFormat="1" spans="1:7">
      <c r="A631" s="235" t="s">
        <v>1164</v>
      </c>
      <c r="B631" s="239" t="s">
        <v>108</v>
      </c>
      <c r="C631" s="237">
        <v>634</v>
      </c>
      <c r="D631" s="237">
        <v>514</v>
      </c>
      <c r="E631" s="237">
        <v>779</v>
      </c>
      <c r="F631" s="231">
        <f t="shared" si="18"/>
        <v>123</v>
      </c>
      <c r="G631" s="231">
        <f t="shared" si="19"/>
        <v>152</v>
      </c>
    </row>
    <row r="632" s="217" customFormat="1" spans="1:7">
      <c r="A632" s="235" t="s">
        <v>1165</v>
      </c>
      <c r="B632" s="239" t="s">
        <v>110</v>
      </c>
      <c r="C632" s="237">
        <v>15</v>
      </c>
      <c r="D632" s="237">
        <v>121</v>
      </c>
      <c r="E632" s="237">
        <v>23</v>
      </c>
      <c r="F632" s="231">
        <f t="shared" si="18"/>
        <v>153</v>
      </c>
      <c r="G632" s="231">
        <f t="shared" si="19"/>
        <v>19</v>
      </c>
    </row>
    <row r="633" s="217" customFormat="1" spans="1:7">
      <c r="A633" s="235" t="s">
        <v>1166</v>
      </c>
      <c r="B633" s="239" t="s">
        <v>112</v>
      </c>
      <c r="C633" s="237"/>
      <c r="D633" s="237"/>
      <c r="E633" s="237"/>
      <c r="F633" s="231" t="str">
        <f t="shared" si="18"/>
        <v/>
      </c>
      <c r="G633" s="231" t="str">
        <f t="shared" si="19"/>
        <v/>
      </c>
    </row>
    <row r="634" s="217" customFormat="1" spans="1:7">
      <c r="A634" s="235" t="s">
        <v>1167</v>
      </c>
      <c r="B634" s="239" t="s">
        <v>1168</v>
      </c>
      <c r="C634" s="237">
        <v>8</v>
      </c>
      <c r="D634" s="237">
        <v>191</v>
      </c>
      <c r="E634" s="237">
        <v>767</v>
      </c>
      <c r="F634" s="231">
        <f t="shared" si="18"/>
        <v>9588</v>
      </c>
      <c r="G634" s="231">
        <f t="shared" si="19"/>
        <v>402</v>
      </c>
    </row>
    <row r="635" s="217" customFormat="1" spans="1:7">
      <c r="A635" s="232" t="s">
        <v>1169</v>
      </c>
      <c r="B635" s="245" t="s">
        <v>1170</v>
      </c>
      <c r="C635" s="234">
        <f>SUM(C636:C649)</f>
        <v>1551</v>
      </c>
      <c r="D635" s="234">
        <f>SUM(D636:D649)</f>
        <v>1121</v>
      </c>
      <c r="E635" s="234">
        <f>SUM(E636:E649)</f>
        <v>2587</v>
      </c>
      <c r="F635" s="231">
        <f t="shared" si="18"/>
        <v>167</v>
      </c>
      <c r="G635" s="231">
        <f t="shared" si="19"/>
        <v>231</v>
      </c>
    </row>
    <row r="636" s="217" customFormat="1" spans="1:7">
      <c r="A636" s="235" t="s">
        <v>1171</v>
      </c>
      <c r="B636" s="239" t="s">
        <v>1172</v>
      </c>
      <c r="C636" s="237">
        <v>1136</v>
      </c>
      <c r="D636" s="237">
        <v>994</v>
      </c>
      <c r="E636" s="237">
        <v>2034</v>
      </c>
      <c r="F636" s="231">
        <f t="shared" si="18"/>
        <v>179</v>
      </c>
      <c r="G636" s="231">
        <f t="shared" si="19"/>
        <v>205</v>
      </c>
    </row>
    <row r="637" s="217" customFormat="1" spans="1:7">
      <c r="A637" s="235" t="s">
        <v>1173</v>
      </c>
      <c r="B637" s="239" t="s">
        <v>1174</v>
      </c>
      <c r="C637" s="237"/>
      <c r="D637" s="237"/>
      <c r="E637" s="237"/>
      <c r="F637" s="231" t="str">
        <f t="shared" si="18"/>
        <v/>
      </c>
      <c r="G637" s="231" t="str">
        <f t="shared" si="19"/>
        <v/>
      </c>
    </row>
    <row r="638" s="217" customFormat="1" spans="1:7">
      <c r="A638" s="235" t="s">
        <v>1175</v>
      </c>
      <c r="B638" s="239" t="s">
        <v>1176</v>
      </c>
      <c r="C638" s="237"/>
      <c r="D638" s="237"/>
      <c r="E638" s="237"/>
      <c r="F638" s="231" t="str">
        <f t="shared" si="18"/>
        <v/>
      </c>
      <c r="G638" s="231" t="str">
        <f t="shared" si="19"/>
        <v/>
      </c>
    </row>
    <row r="639" s="217" customFormat="1" spans="1:7">
      <c r="A639" s="235" t="s">
        <v>1177</v>
      </c>
      <c r="B639" s="239" t="s">
        <v>1178</v>
      </c>
      <c r="C639" s="237"/>
      <c r="D639" s="237"/>
      <c r="E639" s="237"/>
      <c r="F639" s="231" t="str">
        <f t="shared" si="18"/>
        <v/>
      </c>
      <c r="G639" s="231" t="str">
        <f t="shared" si="19"/>
        <v/>
      </c>
    </row>
    <row r="640" s="217" customFormat="1" spans="1:7">
      <c r="A640" s="235" t="s">
        <v>1179</v>
      </c>
      <c r="B640" s="239" t="s">
        <v>1180</v>
      </c>
      <c r="C640" s="237"/>
      <c r="D640" s="237"/>
      <c r="E640" s="237"/>
      <c r="F640" s="231" t="str">
        <f t="shared" si="18"/>
        <v/>
      </c>
      <c r="G640" s="231" t="str">
        <f t="shared" si="19"/>
        <v/>
      </c>
    </row>
    <row r="641" s="217" customFormat="1" spans="1:7">
      <c r="A641" s="235" t="s">
        <v>1181</v>
      </c>
      <c r="B641" s="239" t="s">
        <v>1182</v>
      </c>
      <c r="C641" s="237"/>
      <c r="D641" s="237">
        <v>9</v>
      </c>
      <c r="E641" s="237"/>
      <c r="F641" s="231" t="str">
        <f t="shared" si="18"/>
        <v/>
      </c>
      <c r="G641" s="231">
        <f t="shared" si="19"/>
        <v>0</v>
      </c>
    </row>
    <row r="642" s="217" customFormat="1" spans="1:7">
      <c r="A642" s="235" t="s">
        <v>1183</v>
      </c>
      <c r="B642" s="239" t="s">
        <v>1184</v>
      </c>
      <c r="C642" s="237"/>
      <c r="D642" s="237"/>
      <c r="E642" s="237"/>
      <c r="F642" s="231" t="str">
        <f t="shared" si="18"/>
        <v/>
      </c>
      <c r="G642" s="231" t="str">
        <f t="shared" si="19"/>
        <v/>
      </c>
    </row>
    <row r="643" s="217" customFormat="1" spans="1:7">
      <c r="A643" s="235" t="s">
        <v>1185</v>
      </c>
      <c r="B643" s="239" t="s">
        <v>1186</v>
      </c>
      <c r="C643" s="237"/>
      <c r="D643" s="237"/>
      <c r="E643" s="237"/>
      <c r="F643" s="231" t="str">
        <f t="shared" si="18"/>
        <v/>
      </c>
      <c r="G643" s="231" t="str">
        <f t="shared" si="19"/>
        <v/>
      </c>
    </row>
    <row r="644" s="217" customFormat="1" spans="1:7">
      <c r="A644" s="235" t="s">
        <v>1187</v>
      </c>
      <c r="B644" s="239" t="s">
        <v>1188</v>
      </c>
      <c r="C644" s="237"/>
      <c r="D644" s="237"/>
      <c r="E644" s="237"/>
      <c r="F644" s="231" t="str">
        <f t="shared" si="18"/>
        <v/>
      </c>
      <c r="G644" s="231" t="str">
        <f t="shared" si="19"/>
        <v/>
      </c>
    </row>
    <row r="645" s="217" customFormat="1" spans="1:7">
      <c r="A645" s="235" t="s">
        <v>1189</v>
      </c>
      <c r="B645" s="239" t="s">
        <v>1190</v>
      </c>
      <c r="C645" s="237"/>
      <c r="D645" s="237"/>
      <c r="E645" s="237"/>
      <c r="F645" s="231" t="str">
        <f t="shared" si="18"/>
        <v/>
      </c>
      <c r="G645" s="231" t="str">
        <f t="shared" si="19"/>
        <v/>
      </c>
    </row>
    <row r="646" s="217" customFormat="1" spans="1:7">
      <c r="A646" s="235" t="s">
        <v>1191</v>
      </c>
      <c r="B646" s="239" t="s">
        <v>1192</v>
      </c>
      <c r="C646" s="237"/>
      <c r="D646" s="237"/>
      <c r="E646" s="237"/>
      <c r="F646" s="231" t="str">
        <f t="shared" ref="F646:F709" si="20">IF(C646=0,"",ROUND(E646/C646*100,1))</f>
        <v/>
      </c>
      <c r="G646" s="231" t="str">
        <f t="shared" ref="G646:G709" si="21">IF(D646=0,"",ROUND(E646/D646*100,1))</f>
        <v/>
      </c>
    </row>
    <row r="647" s="217" customFormat="1" spans="1:7">
      <c r="A647" s="235" t="s">
        <v>1193</v>
      </c>
      <c r="B647" s="239" t="s">
        <v>1194</v>
      </c>
      <c r="C647" s="237"/>
      <c r="D647" s="237"/>
      <c r="E647" s="237"/>
      <c r="F647" s="231" t="str">
        <f t="shared" si="20"/>
        <v/>
      </c>
      <c r="G647" s="231" t="str">
        <f t="shared" si="21"/>
        <v/>
      </c>
    </row>
    <row r="648" s="217" customFormat="1" spans="1:7">
      <c r="A648" s="235" t="s">
        <v>1195</v>
      </c>
      <c r="B648" s="239" t="s">
        <v>1196</v>
      </c>
      <c r="C648" s="237"/>
      <c r="D648" s="237"/>
      <c r="E648" s="237"/>
      <c r="F648" s="231" t="str">
        <f t="shared" si="20"/>
        <v/>
      </c>
      <c r="G648" s="231" t="str">
        <f t="shared" si="21"/>
        <v/>
      </c>
    </row>
    <row r="649" s="217" customFormat="1" spans="1:7">
      <c r="A649" s="235" t="s">
        <v>1197</v>
      </c>
      <c r="B649" s="239" t="s">
        <v>1198</v>
      </c>
      <c r="C649" s="237">
        <v>415</v>
      </c>
      <c r="D649" s="237">
        <v>118</v>
      </c>
      <c r="E649" s="237">
        <v>553</v>
      </c>
      <c r="F649" s="231">
        <f t="shared" si="20"/>
        <v>133</v>
      </c>
      <c r="G649" s="231">
        <f t="shared" si="21"/>
        <v>469</v>
      </c>
    </row>
    <row r="650" s="217" customFormat="1" spans="1:7">
      <c r="A650" s="232" t="s">
        <v>1199</v>
      </c>
      <c r="B650" s="245" t="s">
        <v>1200</v>
      </c>
      <c r="C650" s="234">
        <f>SUM(C651:C653)</f>
        <v>1369</v>
      </c>
      <c r="D650" s="234">
        <f>SUM(D651:D653)</f>
        <v>1073</v>
      </c>
      <c r="E650" s="234">
        <f>SUM(E651:E653)</f>
        <v>831</v>
      </c>
      <c r="F650" s="231">
        <f t="shared" si="20"/>
        <v>61</v>
      </c>
      <c r="G650" s="231">
        <f t="shared" si="21"/>
        <v>77</v>
      </c>
    </row>
    <row r="651" s="217" customFormat="1" spans="1:7">
      <c r="A651" s="235" t="s">
        <v>1201</v>
      </c>
      <c r="B651" s="239" t="s">
        <v>1202</v>
      </c>
      <c r="C651" s="237"/>
      <c r="D651" s="237"/>
      <c r="E651" s="237"/>
      <c r="F651" s="231" t="str">
        <f t="shared" si="20"/>
        <v/>
      </c>
      <c r="G651" s="231" t="str">
        <f t="shared" si="21"/>
        <v/>
      </c>
    </row>
    <row r="652" s="217" customFormat="1" spans="1:7">
      <c r="A652" s="235" t="s">
        <v>1203</v>
      </c>
      <c r="B652" s="239" t="s">
        <v>1204</v>
      </c>
      <c r="C652" s="237">
        <v>107</v>
      </c>
      <c r="D652" s="237">
        <v>9</v>
      </c>
      <c r="E652" s="237">
        <v>10</v>
      </c>
      <c r="F652" s="231">
        <f t="shared" si="20"/>
        <v>9</v>
      </c>
      <c r="G652" s="231">
        <f t="shared" si="21"/>
        <v>111</v>
      </c>
    </row>
    <row r="653" s="217" customFormat="1" spans="1:7">
      <c r="A653" s="235" t="s">
        <v>1205</v>
      </c>
      <c r="B653" s="239" t="s">
        <v>1206</v>
      </c>
      <c r="C653" s="237">
        <v>1262</v>
      </c>
      <c r="D653" s="237">
        <v>1064</v>
      </c>
      <c r="E653" s="237">
        <v>821</v>
      </c>
      <c r="F653" s="231">
        <f t="shared" si="20"/>
        <v>65</v>
      </c>
      <c r="G653" s="231">
        <f t="shared" si="21"/>
        <v>77</v>
      </c>
    </row>
    <row r="654" s="217" customFormat="1" spans="1:7">
      <c r="A654" s="232" t="s">
        <v>1207</v>
      </c>
      <c r="B654" s="245" t="s">
        <v>1208</v>
      </c>
      <c r="C654" s="234">
        <f>SUM(C655:C665)</f>
        <v>9184</v>
      </c>
      <c r="D654" s="234">
        <f>SUM(D655:D665)</f>
        <v>5989</v>
      </c>
      <c r="E654" s="234">
        <f>SUM(E655:E665)</f>
        <v>12343</v>
      </c>
      <c r="F654" s="231">
        <f t="shared" si="20"/>
        <v>134</v>
      </c>
      <c r="G654" s="231">
        <f t="shared" si="21"/>
        <v>206</v>
      </c>
    </row>
    <row r="655" s="217" customFormat="1" spans="1:7">
      <c r="A655" s="235" t="s">
        <v>1209</v>
      </c>
      <c r="B655" s="239" t="s">
        <v>1210</v>
      </c>
      <c r="C655" s="237">
        <v>591</v>
      </c>
      <c r="D655" s="237">
        <v>533</v>
      </c>
      <c r="E655" s="237">
        <v>659</v>
      </c>
      <c r="F655" s="231">
        <f t="shared" si="20"/>
        <v>112</v>
      </c>
      <c r="G655" s="231">
        <f t="shared" si="21"/>
        <v>124</v>
      </c>
    </row>
    <row r="656" s="217" customFormat="1" spans="1:7">
      <c r="A656" s="235" t="s">
        <v>1211</v>
      </c>
      <c r="B656" s="239" t="s">
        <v>1212</v>
      </c>
      <c r="C656" s="237">
        <v>210</v>
      </c>
      <c r="D656" s="237">
        <v>362</v>
      </c>
      <c r="E656" s="237">
        <v>283</v>
      </c>
      <c r="F656" s="231">
        <f t="shared" si="20"/>
        <v>135</v>
      </c>
      <c r="G656" s="231">
        <f t="shared" si="21"/>
        <v>78</v>
      </c>
    </row>
    <row r="657" s="217" customFormat="1" spans="1:7">
      <c r="A657" s="235" t="s">
        <v>1213</v>
      </c>
      <c r="B657" s="239" t="s">
        <v>1214</v>
      </c>
      <c r="C657" s="237">
        <v>200</v>
      </c>
      <c r="D657" s="237">
        <v>130</v>
      </c>
      <c r="E657" s="237">
        <v>415</v>
      </c>
      <c r="F657" s="231">
        <f t="shared" si="20"/>
        <v>208</v>
      </c>
      <c r="G657" s="231">
        <f t="shared" si="21"/>
        <v>319</v>
      </c>
    </row>
    <row r="658" s="217" customFormat="1" spans="1:7">
      <c r="A658" s="235" t="s">
        <v>1215</v>
      </c>
      <c r="B658" s="239" t="s">
        <v>1216</v>
      </c>
      <c r="C658" s="237"/>
      <c r="D658" s="237"/>
      <c r="E658" s="237"/>
      <c r="F658" s="231" t="str">
        <f t="shared" si="20"/>
        <v/>
      </c>
      <c r="G658" s="231" t="str">
        <f t="shared" si="21"/>
        <v/>
      </c>
    </row>
    <row r="659" s="217" customFormat="1" spans="1:7">
      <c r="A659" s="235" t="s">
        <v>1217</v>
      </c>
      <c r="B659" s="239" t="s">
        <v>1218</v>
      </c>
      <c r="C659" s="237"/>
      <c r="D659" s="237"/>
      <c r="E659" s="237"/>
      <c r="F659" s="231" t="str">
        <f t="shared" si="20"/>
        <v/>
      </c>
      <c r="G659" s="231" t="str">
        <f t="shared" si="21"/>
        <v/>
      </c>
    </row>
    <row r="660" s="217" customFormat="1" spans="1:7">
      <c r="A660" s="235" t="s">
        <v>1219</v>
      </c>
      <c r="B660" s="239" t="s">
        <v>1220</v>
      </c>
      <c r="C660" s="237"/>
      <c r="D660" s="237"/>
      <c r="E660" s="237"/>
      <c r="F660" s="231" t="str">
        <f t="shared" si="20"/>
        <v/>
      </c>
      <c r="G660" s="231" t="str">
        <f t="shared" si="21"/>
        <v/>
      </c>
    </row>
    <row r="661" s="217" customFormat="1" spans="1:7">
      <c r="A661" s="235" t="s">
        <v>1221</v>
      </c>
      <c r="B661" s="239" t="s">
        <v>1222</v>
      </c>
      <c r="C661" s="237"/>
      <c r="D661" s="237"/>
      <c r="E661" s="237"/>
      <c r="F661" s="231" t="str">
        <f t="shared" si="20"/>
        <v/>
      </c>
      <c r="G661" s="231" t="str">
        <f t="shared" si="21"/>
        <v/>
      </c>
    </row>
    <row r="662" s="217" customFormat="1" spans="1:7">
      <c r="A662" s="235" t="s">
        <v>1223</v>
      </c>
      <c r="B662" s="239" t="s">
        <v>1224</v>
      </c>
      <c r="C662" s="237">
        <v>4524</v>
      </c>
      <c r="D662" s="237">
        <v>3059</v>
      </c>
      <c r="E662" s="237">
        <v>6984</v>
      </c>
      <c r="F662" s="231">
        <f t="shared" si="20"/>
        <v>154</v>
      </c>
      <c r="G662" s="231">
        <f t="shared" si="21"/>
        <v>228</v>
      </c>
    </row>
    <row r="663" s="217" customFormat="1" spans="1:7">
      <c r="A663" s="235" t="s">
        <v>1225</v>
      </c>
      <c r="B663" s="239" t="s">
        <v>1226</v>
      </c>
      <c r="C663" s="237">
        <v>276</v>
      </c>
      <c r="D663" s="237">
        <v>508</v>
      </c>
      <c r="E663" s="237">
        <v>550</v>
      </c>
      <c r="F663" s="231">
        <f t="shared" si="20"/>
        <v>199</v>
      </c>
      <c r="G663" s="231">
        <f t="shared" si="21"/>
        <v>108</v>
      </c>
    </row>
    <row r="664" s="217" customFormat="1" spans="1:7">
      <c r="A664" s="235" t="s">
        <v>1227</v>
      </c>
      <c r="B664" s="239" t="s">
        <v>1228</v>
      </c>
      <c r="C664" s="237"/>
      <c r="D664" s="237">
        <v>1336</v>
      </c>
      <c r="E664" s="237">
        <v>2609</v>
      </c>
      <c r="F664" s="231" t="str">
        <f t="shared" si="20"/>
        <v/>
      </c>
      <c r="G664" s="231">
        <f t="shared" si="21"/>
        <v>195</v>
      </c>
    </row>
    <row r="665" s="217" customFormat="1" spans="1:7">
      <c r="A665" s="235" t="s">
        <v>1229</v>
      </c>
      <c r="B665" s="239" t="s">
        <v>1230</v>
      </c>
      <c r="C665" s="237">
        <v>3383</v>
      </c>
      <c r="D665" s="237">
        <v>61</v>
      </c>
      <c r="E665" s="237">
        <v>843</v>
      </c>
      <c r="F665" s="231">
        <f t="shared" si="20"/>
        <v>25</v>
      </c>
      <c r="G665" s="231">
        <f t="shared" si="21"/>
        <v>1382</v>
      </c>
    </row>
    <row r="666" s="217" customFormat="1" spans="1:7">
      <c r="A666" s="232" t="s">
        <v>1231</v>
      </c>
      <c r="B666" s="245" t="s">
        <v>1232</v>
      </c>
      <c r="C666" s="234">
        <f>SUM(C667:C668)</f>
        <v>0</v>
      </c>
      <c r="D666" s="234">
        <f>SUM(D667:D668)</f>
        <v>10</v>
      </c>
      <c r="E666" s="234">
        <f>SUM(E667:E668)</f>
        <v>20</v>
      </c>
      <c r="F666" s="231" t="str">
        <f t="shared" si="20"/>
        <v/>
      </c>
      <c r="G666" s="231">
        <f t="shared" si="21"/>
        <v>200</v>
      </c>
    </row>
    <row r="667" s="217" customFormat="1" spans="1:7">
      <c r="A667" s="235" t="s">
        <v>1233</v>
      </c>
      <c r="B667" s="239" t="s">
        <v>1234</v>
      </c>
      <c r="C667" s="237"/>
      <c r="D667" s="237">
        <v>10</v>
      </c>
      <c r="E667" s="237">
        <v>20</v>
      </c>
      <c r="F667" s="231" t="str">
        <f t="shared" si="20"/>
        <v/>
      </c>
      <c r="G667" s="231">
        <f t="shared" si="21"/>
        <v>200</v>
      </c>
    </row>
    <row r="668" s="217" customFormat="1" spans="1:7">
      <c r="A668" s="235" t="s">
        <v>1235</v>
      </c>
      <c r="B668" s="239" t="s">
        <v>1236</v>
      </c>
      <c r="C668" s="237"/>
      <c r="D668" s="237"/>
      <c r="E668" s="237"/>
      <c r="F668" s="231" t="str">
        <f t="shared" si="20"/>
        <v/>
      </c>
      <c r="G668" s="231" t="str">
        <f t="shared" si="21"/>
        <v/>
      </c>
    </row>
    <row r="669" s="217" customFormat="1" spans="1:7">
      <c r="A669" s="232" t="s">
        <v>1237</v>
      </c>
      <c r="B669" s="245" t="s">
        <v>1238</v>
      </c>
      <c r="C669" s="234">
        <f>SUM(C670:C672)</f>
        <v>1870</v>
      </c>
      <c r="D669" s="234">
        <f>SUM(D670:D672)</f>
        <v>1562</v>
      </c>
      <c r="E669" s="234">
        <f>SUM(E670:E672)</f>
        <v>1871</v>
      </c>
      <c r="F669" s="231">
        <f t="shared" si="20"/>
        <v>100</v>
      </c>
      <c r="G669" s="231">
        <f t="shared" si="21"/>
        <v>120</v>
      </c>
    </row>
    <row r="670" s="217" customFormat="1" spans="1:7">
      <c r="A670" s="235" t="s">
        <v>1239</v>
      </c>
      <c r="B670" s="239" t="s">
        <v>1240</v>
      </c>
      <c r="C670" s="237">
        <v>186</v>
      </c>
      <c r="D670" s="237">
        <v>270</v>
      </c>
      <c r="E670" s="237"/>
      <c r="F670" s="231">
        <f t="shared" si="20"/>
        <v>0</v>
      </c>
      <c r="G670" s="231">
        <f t="shared" si="21"/>
        <v>0</v>
      </c>
    </row>
    <row r="671" s="217" customFormat="1" spans="1:7">
      <c r="A671" s="235" t="s">
        <v>1241</v>
      </c>
      <c r="B671" s="239" t="s">
        <v>1242</v>
      </c>
      <c r="C671" s="237">
        <v>646</v>
      </c>
      <c r="D671" s="237">
        <v>1125</v>
      </c>
      <c r="E671" s="237">
        <v>1871</v>
      </c>
      <c r="F671" s="231">
        <f t="shared" si="20"/>
        <v>290</v>
      </c>
      <c r="G671" s="231">
        <f t="shared" si="21"/>
        <v>166</v>
      </c>
    </row>
    <row r="672" s="217" customFormat="1" spans="1:7">
      <c r="A672" s="235" t="s">
        <v>1243</v>
      </c>
      <c r="B672" s="239" t="s">
        <v>1244</v>
      </c>
      <c r="C672" s="237">
        <v>1038</v>
      </c>
      <c r="D672" s="237">
        <v>167</v>
      </c>
      <c r="E672" s="237"/>
      <c r="F672" s="231">
        <f t="shared" si="20"/>
        <v>0</v>
      </c>
      <c r="G672" s="231">
        <f t="shared" si="21"/>
        <v>0</v>
      </c>
    </row>
    <row r="673" s="217" customFormat="1" spans="1:7">
      <c r="A673" s="232" t="s">
        <v>1245</v>
      </c>
      <c r="B673" s="245" t="s">
        <v>1246</v>
      </c>
      <c r="C673" s="234">
        <f>SUM(C674:C677)</f>
        <v>4294</v>
      </c>
      <c r="D673" s="234">
        <f>SUM(D674:D677)</f>
        <v>3672</v>
      </c>
      <c r="E673" s="234">
        <f>SUM(E674:E677)</f>
        <v>5249</v>
      </c>
      <c r="F673" s="231">
        <f t="shared" si="20"/>
        <v>122</v>
      </c>
      <c r="G673" s="231">
        <f t="shared" si="21"/>
        <v>143</v>
      </c>
    </row>
    <row r="674" s="217" customFormat="1" spans="1:7">
      <c r="A674" s="235" t="s">
        <v>1247</v>
      </c>
      <c r="B674" s="239" t="s">
        <v>1248</v>
      </c>
      <c r="C674" s="237">
        <v>1617</v>
      </c>
      <c r="D674" s="237">
        <v>1206</v>
      </c>
      <c r="E674" s="237">
        <v>1344</v>
      </c>
      <c r="F674" s="231">
        <f t="shared" si="20"/>
        <v>83</v>
      </c>
      <c r="G674" s="231">
        <f t="shared" si="21"/>
        <v>111</v>
      </c>
    </row>
    <row r="675" s="217" customFormat="1" spans="1:7">
      <c r="A675" s="235" t="s">
        <v>1249</v>
      </c>
      <c r="B675" s="239" t="s">
        <v>1250</v>
      </c>
      <c r="C675" s="237">
        <v>2677</v>
      </c>
      <c r="D675" s="237">
        <v>2445</v>
      </c>
      <c r="E675" s="237">
        <v>3903</v>
      </c>
      <c r="F675" s="231">
        <f t="shared" si="20"/>
        <v>146</v>
      </c>
      <c r="G675" s="231">
        <f t="shared" si="21"/>
        <v>160</v>
      </c>
    </row>
    <row r="676" s="217" customFormat="1" spans="1:7">
      <c r="A676" s="235" t="s">
        <v>1251</v>
      </c>
      <c r="B676" s="239" t="s">
        <v>1252</v>
      </c>
      <c r="C676" s="237"/>
      <c r="D676" s="237"/>
      <c r="E676" s="237"/>
      <c r="F676" s="231" t="str">
        <f t="shared" si="20"/>
        <v/>
      </c>
      <c r="G676" s="231" t="str">
        <f t="shared" si="21"/>
        <v/>
      </c>
    </row>
    <row r="677" s="217" customFormat="1" spans="1:7">
      <c r="A677" s="235" t="s">
        <v>1253</v>
      </c>
      <c r="B677" s="239" t="s">
        <v>1254</v>
      </c>
      <c r="C677" s="237"/>
      <c r="D677" s="237">
        <v>21</v>
      </c>
      <c r="E677" s="237">
        <v>2</v>
      </c>
      <c r="F677" s="231" t="str">
        <f t="shared" si="20"/>
        <v/>
      </c>
      <c r="G677" s="231">
        <f t="shared" si="21"/>
        <v>10</v>
      </c>
    </row>
    <row r="678" s="217" customFormat="1" spans="1:7">
      <c r="A678" s="232" t="s">
        <v>1255</v>
      </c>
      <c r="B678" s="245" t="s">
        <v>1256</v>
      </c>
      <c r="C678" s="234">
        <f>SUM(C679:C681)</f>
        <v>34881</v>
      </c>
      <c r="D678" s="234">
        <f>SUM(D679:D681)</f>
        <v>35717</v>
      </c>
      <c r="E678" s="234">
        <f>SUM(E679:E681)</f>
        <v>2782</v>
      </c>
      <c r="F678" s="231">
        <f t="shared" si="20"/>
        <v>8</v>
      </c>
      <c r="G678" s="231">
        <f t="shared" si="21"/>
        <v>8</v>
      </c>
    </row>
    <row r="679" s="217" customFormat="1" spans="1:7">
      <c r="A679" s="235" t="s">
        <v>1257</v>
      </c>
      <c r="B679" s="239" t="s">
        <v>1258</v>
      </c>
      <c r="C679" s="237"/>
      <c r="D679" s="237">
        <v>555</v>
      </c>
      <c r="E679" s="237">
        <v>1163</v>
      </c>
      <c r="F679" s="231" t="str">
        <f t="shared" si="20"/>
        <v/>
      </c>
      <c r="G679" s="231">
        <f t="shared" si="21"/>
        <v>210</v>
      </c>
    </row>
    <row r="680" s="217" customFormat="1" spans="1:7">
      <c r="A680" s="235" t="s">
        <v>1259</v>
      </c>
      <c r="B680" s="239" t="s">
        <v>1260</v>
      </c>
      <c r="C680" s="237">
        <v>34881</v>
      </c>
      <c r="D680" s="237">
        <v>34969</v>
      </c>
      <c r="E680" s="237">
        <v>1600</v>
      </c>
      <c r="F680" s="231">
        <f t="shared" si="20"/>
        <v>5</v>
      </c>
      <c r="G680" s="231">
        <f t="shared" si="21"/>
        <v>5</v>
      </c>
    </row>
    <row r="681" s="217" customFormat="1" spans="1:7">
      <c r="A681" s="235" t="s">
        <v>1261</v>
      </c>
      <c r="B681" s="239" t="s">
        <v>1262</v>
      </c>
      <c r="C681" s="237"/>
      <c r="D681" s="237">
        <v>193</v>
      </c>
      <c r="E681" s="237">
        <v>19</v>
      </c>
      <c r="F681" s="231" t="str">
        <f t="shared" si="20"/>
        <v/>
      </c>
      <c r="G681" s="231">
        <f t="shared" si="21"/>
        <v>10</v>
      </c>
    </row>
    <row r="682" s="217" customFormat="1" spans="1:7">
      <c r="A682" s="232" t="s">
        <v>1263</v>
      </c>
      <c r="B682" s="245" t="s">
        <v>1264</v>
      </c>
      <c r="C682" s="234">
        <f>SUM(C683:C685)</f>
        <v>1864</v>
      </c>
      <c r="D682" s="234">
        <f>SUM(D683:D685)</f>
        <v>2503</v>
      </c>
      <c r="E682" s="234">
        <f>SUM(E683:E685)</f>
        <v>2084</v>
      </c>
      <c r="F682" s="231">
        <f t="shared" si="20"/>
        <v>112</v>
      </c>
      <c r="G682" s="231">
        <f t="shared" si="21"/>
        <v>83</v>
      </c>
    </row>
    <row r="683" s="217" customFormat="1" spans="1:7">
      <c r="A683" s="235" t="s">
        <v>1265</v>
      </c>
      <c r="B683" s="239" t="s">
        <v>1266</v>
      </c>
      <c r="C683" s="237">
        <v>1864</v>
      </c>
      <c r="D683" s="237">
        <v>2503</v>
      </c>
      <c r="E683" s="237">
        <v>2060</v>
      </c>
      <c r="F683" s="231">
        <f t="shared" si="20"/>
        <v>111</v>
      </c>
      <c r="G683" s="231">
        <f t="shared" si="21"/>
        <v>82</v>
      </c>
    </row>
    <row r="684" s="217" customFormat="1" spans="1:7">
      <c r="A684" s="235" t="s">
        <v>1267</v>
      </c>
      <c r="B684" s="239" t="s">
        <v>1268</v>
      </c>
      <c r="C684" s="237"/>
      <c r="D684" s="237"/>
      <c r="E684" s="237"/>
      <c r="F684" s="231" t="str">
        <f t="shared" si="20"/>
        <v/>
      </c>
      <c r="G684" s="231" t="str">
        <f t="shared" si="21"/>
        <v/>
      </c>
    </row>
    <row r="685" s="217" customFormat="1" spans="1:7">
      <c r="A685" s="235" t="s">
        <v>1269</v>
      </c>
      <c r="B685" s="239" t="s">
        <v>1270</v>
      </c>
      <c r="C685" s="237"/>
      <c r="D685" s="237"/>
      <c r="E685" s="237">
        <v>24</v>
      </c>
      <c r="F685" s="231" t="str">
        <f t="shared" si="20"/>
        <v/>
      </c>
      <c r="G685" s="231" t="str">
        <f t="shared" si="21"/>
        <v/>
      </c>
    </row>
    <row r="686" s="217" customFormat="1" spans="1:7">
      <c r="A686" s="232" t="s">
        <v>1271</v>
      </c>
      <c r="B686" s="245" t="s">
        <v>1272</v>
      </c>
      <c r="C686" s="234">
        <f>SUM(C687:C688)</f>
        <v>127</v>
      </c>
      <c r="D686" s="234">
        <f>SUM(D687:D688)</f>
        <v>66</v>
      </c>
      <c r="E686" s="234">
        <f>SUM(E687:E688)</f>
        <v>194</v>
      </c>
      <c r="F686" s="231">
        <f t="shared" si="20"/>
        <v>153</v>
      </c>
      <c r="G686" s="231">
        <f t="shared" si="21"/>
        <v>294</v>
      </c>
    </row>
    <row r="687" s="217" customFormat="1" spans="1:7">
      <c r="A687" s="235" t="s">
        <v>1273</v>
      </c>
      <c r="B687" s="239" t="s">
        <v>1274</v>
      </c>
      <c r="C687" s="237">
        <v>127</v>
      </c>
      <c r="D687" s="237">
        <v>66</v>
      </c>
      <c r="E687" s="237">
        <v>194</v>
      </c>
      <c r="F687" s="231">
        <f t="shared" si="20"/>
        <v>153</v>
      </c>
      <c r="G687" s="231">
        <f t="shared" si="21"/>
        <v>294</v>
      </c>
    </row>
    <row r="688" s="217" customFormat="1" spans="1:7">
      <c r="A688" s="235" t="s">
        <v>1275</v>
      </c>
      <c r="B688" s="239" t="s">
        <v>1276</v>
      </c>
      <c r="C688" s="237"/>
      <c r="D688" s="237"/>
      <c r="E688" s="237"/>
      <c r="F688" s="231" t="str">
        <f t="shared" si="20"/>
        <v/>
      </c>
      <c r="G688" s="231" t="str">
        <f t="shared" si="21"/>
        <v/>
      </c>
    </row>
    <row r="689" s="217" customFormat="1" spans="1:7">
      <c r="A689" s="232" t="s">
        <v>1277</v>
      </c>
      <c r="B689" s="245" t="s">
        <v>1278</v>
      </c>
      <c r="C689" s="234">
        <f>SUM(C690:C697)</f>
        <v>18</v>
      </c>
      <c r="D689" s="234">
        <f>SUM(D690:D697)</f>
        <v>188</v>
      </c>
      <c r="E689" s="234">
        <f>SUM(E690:E697)</f>
        <v>114</v>
      </c>
      <c r="F689" s="231">
        <f t="shared" si="20"/>
        <v>633</v>
      </c>
      <c r="G689" s="231">
        <f t="shared" si="21"/>
        <v>61</v>
      </c>
    </row>
    <row r="690" s="217" customFormat="1" spans="1:7">
      <c r="A690" s="235" t="s">
        <v>1279</v>
      </c>
      <c r="B690" s="239" t="s">
        <v>108</v>
      </c>
      <c r="C690" s="237">
        <v>18</v>
      </c>
      <c r="D690" s="237">
        <v>83</v>
      </c>
      <c r="E690" s="237">
        <v>100</v>
      </c>
      <c r="F690" s="231">
        <f t="shared" si="20"/>
        <v>556</v>
      </c>
      <c r="G690" s="231">
        <f t="shared" si="21"/>
        <v>121</v>
      </c>
    </row>
    <row r="691" s="217" customFormat="1" spans="1:7">
      <c r="A691" s="235" t="s">
        <v>1280</v>
      </c>
      <c r="B691" s="239" t="s">
        <v>110</v>
      </c>
      <c r="C691" s="237"/>
      <c r="D691" s="237"/>
      <c r="E691" s="237"/>
      <c r="F691" s="231" t="str">
        <f t="shared" si="20"/>
        <v/>
      </c>
      <c r="G691" s="231" t="str">
        <f t="shared" si="21"/>
        <v/>
      </c>
    </row>
    <row r="692" s="217" customFormat="1" spans="1:7">
      <c r="A692" s="235" t="s">
        <v>1281</v>
      </c>
      <c r="B692" s="239" t="s">
        <v>112</v>
      </c>
      <c r="C692" s="237"/>
      <c r="D692" s="237"/>
      <c r="E692" s="237"/>
      <c r="F692" s="231" t="str">
        <f t="shared" si="20"/>
        <v/>
      </c>
      <c r="G692" s="231" t="str">
        <f t="shared" si="21"/>
        <v/>
      </c>
    </row>
    <row r="693" s="217" customFormat="1" spans="1:7">
      <c r="A693" s="235" t="s">
        <v>1282</v>
      </c>
      <c r="B693" s="239" t="s">
        <v>209</v>
      </c>
      <c r="C693" s="237"/>
      <c r="D693" s="237"/>
      <c r="E693" s="237"/>
      <c r="F693" s="231" t="str">
        <f t="shared" si="20"/>
        <v/>
      </c>
      <c r="G693" s="231" t="str">
        <f t="shared" si="21"/>
        <v/>
      </c>
    </row>
    <row r="694" s="217" customFormat="1" spans="1:7">
      <c r="A694" s="235" t="s">
        <v>1283</v>
      </c>
      <c r="B694" s="239" t="s">
        <v>1284</v>
      </c>
      <c r="C694" s="237"/>
      <c r="D694" s="237"/>
      <c r="E694" s="237"/>
      <c r="F694" s="231" t="str">
        <f t="shared" si="20"/>
        <v/>
      </c>
      <c r="G694" s="231" t="str">
        <f t="shared" si="21"/>
        <v/>
      </c>
    </row>
    <row r="695" s="217" customFormat="1" spans="1:7">
      <c r="A695" s="235" t="s">
        <v>1285</v>
      </c>
      <c r="B695" s="239" t="s">
        <v>1286</v>
      </c>
      <c r="C695" s="237"/>
      <c r="D695" s="237"/>
      <c r="E695" s="237"/>
      <c r="F695" s="231" t="str">
        <f t="shared" si="20"/>
        <v/>
      </c>
      <c r="G695" s="231" t="str">
        <f t="shared" si="21"/>
        <v/>
      </c>
    </row>
    <row r="696" s="217" customFormat="1" spans="1:7">
      <c r="A696" s="235" t="s">
        <v>1287</v>
      </c>
      <c r="B696" s="239" t="s">
        <v>126</v>
      </c>
      <c r="C696" s="237"/>
      <c r="D696" s="237"/>
      <c r="E696" s="237"/>
      <c r="F696" s="231" t="str">
        <f t="shared" si="20"/>
        <v/>
      </c>
      <c r="G696" s="231" t="str">
        <f t="shared" si="21"/>
        <v/>
      </c>
    </row>
    <row r="697" s="217" customFormat="1" spans="1:7">
      <c r="A697" s="235" t="s">
        <v>1288</v>
      </c>
      <c r="B697" s="239" t="s">
        <v>1289</v>
      </c>
      <c r="C697" s="237"/>
      <c r="D697" s="237">
        <v>105</v>
      </c>
      <c r="E697" s="237">
        <v>14</v>
      </c>
      <c r="F697" s="231" t="str">
        <f t="shared" si="20"/>
        <v/>
      </c>
      <c r="G697" s="231">
        <f t="shared" si="21"/>
        <v>13</v>
      </c>
    </row>
    <row r="698" s="217" customFormat="1" spans="1:7">
      <c r="A698" s="247" t="s">
        <v>1290</v>
      </c>
      <c r="B698" s="252" t="s">
        <v>1291</v>
      </c>
      <c r="C698" s="249"/>
      <c r="D698" s="249">
        <v>166</v>
      </c>
      <c r="E698" s="249">
        <v>1</v>
      </c>
      <c r="F698" s="231" t="str">
        <f t="shared" si="20"/>
        <v/>
      </c>
      <c r="G698" s="231">
        <f t="shared" si="21"/>
        <v>1</v>
      </c>
    </row>
    <row r="699" s="217" customFormat="1" spans="1:7">
      <c r="A699" s="247" t="s">
        <v>1292</v>
      </c>
      <c r="B699" s="253" t="s">
        <v>1293</v>
      </c>
      <c r="C699" s="249">
        <v>116</v>
      </c>
      <c r="D699" s="249">
        <v>259</v>
      </c>
      <c r="E699" s="249">
        <v>97</v>
      </c>
      <c r="F699" s="231">
        <f t="shared" si="20"/>
        <v>84</v>
      </c>
      <c r="G699" s="231">
        <f t="shared" si="21"/>
        <v>38</v>
      </c>
    </row>
    <row r="700" s="217" customFormat="1" spans="1:7">
      <c r="A700" s="229" t="s">
        <v>1294</v>
      </c>
      <c r="B700" s="254" t="s">
        <v>66</v>
      </c>
      <c r="C700" s="231">
        <f>SUM(C701,C711,C715,C724,C731,C738,C744,C747,C750,C751,C752,C758,C759,C760,C771)</f>
        <v>4400</v>
      </c>
      <c r="D700" s="231">
        <f>SUM(D701,D711,D715,D724,D731,D738,D744,D747,D750,D751,D752,D758,D759,D760,D771)</f>
        <v>6913</v>
      </c>
      <c r="E700" s="231">
        <f>SUM(E701,E711,E715,E724,E731,E738,E744,E747,E750,E751,E752,E758,E759,E760,E771)</f>
        <v>7331</v>
      </c>
      <c r="F700" s="231">
        <f t="shared" si="20"/>
        <v>167</v>
      </c>
      <c r="G700" s="231">
        <f t="shared" si="21"/>
        <v>106</v>
      </c>
    </row>
    <row r="701" s="217" customFormat="1" spans="1:7">
      <c r="A701" s="232" t="s">
        <v>1295</v>
      </c>
      <c r="B701" s="255" t="s">
        <v>1296</v>
      </c>
      <c r="C701" s="234">
        <f>SUM(C702:C710)</f>
        <v>975</v>
      </c>
      <c r="D701" s="234">
        <f>SUM(D702:D710)</f>
        <v>1632</v>
      </c>
      <c r="E701" s="234">
        <f>SUM(E702:E710)</f>
        <v>1689</v>
      </c>
      <c r="F701" s="231">
        <f t="shared" si="20"/>
        <v>173</v>
      </c>
      <c r="G701" s="231">
        <f t="shared" si="21"/>
        <v>104</v>
      </c>
    </row>
    <row r="702" s="217" customFormat="1" spans="1:7">
      <c r="A702" s="235" t="s">
        <v>1297</v>
      </c>
      <c r="B702" s="256" t="s">
        <v>108</v>
      </c>
      <c r="C702" s="237">
        <v>945</v>
      </c>
      <c r="D702" s="237">
        <v>1425</v>
      </c>
      <c r="E702" s="237">
        <v>1528</v>
      </c>
      <c r="F702" s="231">
        <f t="shared" si="20"/>
        <v>162</v>
      </c>
      <c r="G702" s="231">
        <f t="shared" si="21"/>
        <v>107</v>
      </c>
    </row>
    <row r="703" s="217" customFormat="1" spans="1:7">
      <c r="A703" s="235" t="s">
        <v>1298</v>
      </c>
      <c r="B703" s="256" t="s">
        <v>110</v>
      </c>
      <c r="C703" s="237"/>
      <c r="D703" s="237">
        <v>5</v>
      </c>
      <c r="E703" s="237">
        <v>5</v>
      </c>
      <c r="F703" s="231" t="str">
        <f t="shared" si="20"/>
        <v/>
      </c>
      <c r="G703" s="231">
        <f t="shared" si="21"/>
        <v>100</v>
      </c>
    </row>
    <row r="704" s="217" customFormat="1" spans="1:7">
      <c r="A704" s="235" t="s">
        <v>1299</v>
      </c>
      <c r="B704" s="256" t="s">
        <v>112</v>
      </c>
      <c r="C704" s="237"/>
      <c r="D704" s="237">
        <v>10</v>
      </c>
      <c r="E704" s="237"/>
      <c r="F704" s="231" t="str">
        <f t="shared" si="20"/>
        <v/>
      </c>
      <c r="G704" s="231">
        <f t="shared" si="21"/>
        <v>0</v>
      </c>
    </row>
    <row r="705" s="217" customFormat="1" spans="1:7">
      <c r="A705" s="235" t="s">
        <v>1300</v>
      </c>
      <c r="B705" s="256" t="s">
        <v>1301</v>
      </c>
      <c r="C705" s="237">
        <v>30</v>
      </c>
      <c r="D705" s="237">
        <v>15</v>
      </c>
      <c r="E705" s="237">
        <v>26</v>
      </c>
      <c r="F705" s="231">
        <f t="shared" si="20"/>
        <v>87</v>
      </c>
      <c r="G705" s="231">
        <f t="shared" si="21"/>
        <v>173</v>
      </c>
    </row>
    <row r="706" s="217" customFormat="1" spans="1:7">
      <c r="A706" s="235" t="s">
        <v>1302</v>
      </c>
      <c r="B706" s="256" t="s">
        <v>1303</v>
      </c>
      <c r="C706" s="237"/>
      <c r="D706" s="237"/>
      <c r="E706" s="237"/>
      <c r="F706" s="231" t="str">
        <f t="shared" si="20"/>
        <v/>
      </c>
      <c r="G706" s="231" t="str">
        <f t="shared" si="21"/>
        <v/>
      </c>
    </row>
    <row r="707" s="217" customFormat="1" spans="1:7">
      <c r="A707" s="235" t="s">
        <v>1304</v>
      </c>
      <c r="B707" s="256" t="s">
        <v>1305</v>
      </c>
      <c r="C707" s="237"/>
      <c r="D707" s="237"/>
      <c r="E707" s="237"/>
      <c r="F707" s="231" t="str">
        <f t="shared" si="20"/>
        <v/>
      </c>
      <c r="G707" s="231" t="str">
        <f t="shared" si="21"/>
        <v/>
      </c>
    </row>
    <row r="708" s="217" customFormat="1" spans="1:7">
      <c r="A708" s="235" t="s">
        <v>1306</v>
      </c>
      <c r="B708" s="256" t="s">
        <v>1307</v>
      </c>
      <c r="C708" s="237"/>
      <c r="D708" s="237"/>
      <c r="E708" s="237"/>
      <c r="F708" s="231" t="str">
        <f t="shared" si="20"/>
        <v/>
      </c>
      <c r="G708" s="231" t="str">
        <f t="shared" si="21"/>
        <v/>
      </c>
    </row>
    <row r="709" s="217" customFormat="1" spans="1:7">
      <c r="A709" s="235" t="s">
        <v>1308</v>
      </c>
      <c r="B709" s="256" t="s">
        <v>1309</v>
      </c>
      <c r="C709" s="237"/>
      <c r="D709" s="237"/>
      <c r="E709" s="237"/>
      <c r="F709" s="231" t="str">
        <f t="shared" si="20"/>
        <v/>
      </c>
      <c r="G709" s="231" t="str">
        <f t="shared" si="21"/>
        <v/>
      </c>
    </row>
    <row r="710" s="217" customFormat="1" spans="1:7">
      <c r="A710" s="235" t="s">
        <v>1310</v>
      </c>
      <c r="B710" s="256" t="s">
        <v>1311</v>
      </c>
      <c r="C710" s="237"/>
      <c r="D710" s="237">
        <v>177</v>
      </c>
      <c r="E710" s="237">
        <v>130</v>
      </c>
      <c r="F710" s="231" t="str">
        <f t="shared" ref="F710:F773" si="22">IF(C710=0,"",ROUND(E710/C710*100,1))</f>
        <v/>
      </c>
      <c r="G710" s="231">
        <f t="shared" ref="G710:G773" si="23">IF(D710=0,"",ROUND(E710/D710*100,1))</f>
        <v>73</v>
      </c>
    </row>
    <row r="711" s="217" customFormat="1" spans="1:7">
      <c r="A711" s="232" t="s">
        <v>1312</v>
      </c>
      <c r="B711" s="255" t="s">
        <v>1313</v>
      </c>
      <c r="C711" s="234">
        <f>SUM(C712:C714)</f>
        <v>10</v>
      </c>
      <c r="D711" s="234">
        <f>SUM(D712:D714)</f>
        <v>50</v>
      </c>
      <c r="E711" s="234">
        <f>SUM(E712:E714)</f>
        <v>99</v>
      </c>
      <c r="F711" s="231">
        <f t="shared" si="22"/>
        <v>990</v>
      </c>
      <c r="G711" s="231">
        <f t="shared" si="23"/>
        <v>198</v>
      </c>
    </row>
    <row r="712" s="217" customFormat="1" spans="1:7">
      <c r="A712" s="235" t="s">
        <v>1314</v>
      </c>
      <c r="B712" s="256" t="s">
        <v>1315</v>
      </c>
      <c r="C712" s="237">
        <v>10</v>
      </c>
      <c r="D712" s="237">
        <v>10</v>
      </c>
      <c r="E712" s="237"/>
      <c r="F712" s="231">
        <f t="shared" si="22"/>
        <v>0</v>
      </c>
      <c r="G712" s="231">
        <f t="shared" si="23"/>
        <v>0</v>
      </c>
    </row>
    <row r="713" s="217" customFormat="1" spans="1:7">
      <c r="A713" s="235" t="s">
        <v>1316</v>
      </c>
      <c r="B713" s="256" t="s">
        <v>1317</v>
      </c>
      <c r="C713" s="237"/>
      <c r="D713" s="237"/>
      <c r="E713" s="237"/>
      <c r="F713" s="231" t="str">
        <f t="shared" si="22"/>
        <v/>
      </c>
      <c r="G713" s="231" t="str">
        <f t="shared" si="23"/>
        <v/>
      </c>
    </row>
    <row r="714" s="217" customFormat="1" spans="1:7">
      <c r="A714" s="235" t="s">
        <v>1318</v>
      </c>
      <c r="B714" s="256" t="s">
        <v>1319</v>
      </c>
      <c r="C714" s="237"/>
      <c r="D714" s="237">
        <v>40</v>
      </c>
      <c r="E714" s="237">
        <v>99</v>
      </c>
      <c r="F714" s="231" t="str">
        <f t="shared" si="22"/>
        <v/>
      </c>
      <c r="G714" s="231">
        <f t="shared" si="23"/>
        <v>248</v>
      </c>
    </row>
    <row r="715" s="217" customFormat="1" spans="1:7">
      <c r="A715" s="232" t="s">
        <v>1320</v>
      </c>
      <c r="B715" s="255" t="s">
        <v>1321</v>
      </c>
      <c r="C715" s="234">
        <f>SUM(C716:C723)</f>
        <v>3015</v>
      </c>
      <c r="D715" s="234">
        <f>SUM(D716:D723)</f>
        <v>3927</v>
      </c>
      <c r="E715" s="234">
        <f>SUM(E716:E723)</f>
        <v>5120</v>
      </c>
      <c r="F715" s="231">
        <f t="shared" si="22"/>
        <v>170</v>
      </c>
      <c r="G715" s="231">
        <f t="shared" si="23"/>
        <v>130</v>
      </c>
    </row>
    <row r="716" s="217" customFormat="1" spans="1:7">
      <c r="A716" s="235" t="s">
        <v>1322</v>
      </c>
      <c r="B716" s="256" t="s">
        <v>1323</v>
      </c>
      <c r="C716" s="237">
        <v>1000</v>
      </c>
      <c r="D716" s="237">
        <v>538</v>
      </c>
      <c r="E716" s="237">
        <v>755</v>
      </c>
      <c r="F716" s="231">
        <f t="shared" si="22"/>
        <v>76</v>
      </c>
      <c r="G716" s="231">
        <f t="shared" si="23"/>
        <v>140</v>
      </c>
    </row>
    <row r="717" s="217" customFormat="1" spans="1:7">
      <c r="A717" s="235" t="s">
        <v>1324</v>
      </c>
      <c r="B717" s="256" t="s">
        <v>1325</v>
      </c>
      <c r="C717" s="237">
        <v>1981</v>
      </c>
      <c r="D717" s="237">
        <v>3339</v>
      </c>
      <c r="E717" s="237">
        <v>4300</v>
      </c>
      <c r="F717" s="231">
        <f t="shared" si="22"/>
        <v>217</v>
      </c>
      <c r="G717" s="231">
        <f t="shared" si="23"/>
        <v>129</v>
      </c>
    </row>
    <row r="718" s="217" customFormat="1" spans="1:7">
      <c r="A718" s="235" t="s">
        <v>1326</v>
      </c>
      <c r="B718" s="256" t="s">
        <v>1327</v>
      </c>
      <c r="C718" s="237"/>
      <c r="D718" s="237"/>
      <c r="E718" s="237"/>
      <c r="F718" s="231" t="str">
        <f t="shared" si="22"/>
        <v/>
      </c>
      <c r="G718" s="231" t="str">
        <f t="shared" si="23"/>
        <v/>
      </c>
    </row>
    <row r="719" s="217" customFormat="1" spans="1:7">
      <c r="A719" s="235" t="s">
        <v>1328</v>
      </c>
      <c r="B719" s="256" t="s">
        <v>1329</v>
      </c>
      <c r="C719" s="237"/>
      <c r="D719" s="237"/>
      <c r="E719" s="237"/>
      <c r="F719" s="231" t="str">
        <f t="shared" si="22"/>
        <v/>
      </c>
      <c r="G719" s="231" t="str">
        <f t="shared" si="23"/>
        <v/>
      </c>
    </row>
    <row r="720" s="217" customFormat="1" spans="1:7">
      <c r="A720" s="235" t="s">
        <v>1330</v>
      </c>
      <c r="B720" s="256" t="s">
        <v>1331</v>
      </c>
      <c r="C720" s="237"/>
      <c r="D720" s="237"/>
      <c r="E720" s="237"/>
      <c r="F720" s="231" t="str">
        <f t="shared" si="22"/>
        <v/>
      </c>
      <c r="G720" s="231" t="str">
        <f t="shared" si="23"/>
        <v/>
      </c>
    </row>
    <row r="721" s="217" customFormat="1" spans="1:7">
      <c r="A721" s="235" t="s">
        <v>1332</v>
      </c>
      <c r="B721" s="256" t="s">
        <v>1333</v>
      </c>
      <c r="C721" s="237"/>
      <c r="D721" s="237"/>
      <c r="E721" s="237"/>
      <c r="F721" s="231" t="str">
        <f t="shared" si="22"/>
        <v/>
      </c>
      <c r="G721" s="231" t="str">
        <f t="shared" si="23"/>
        <v/>
      </c>
    </row>
    <row r="722" s="217" customFormat="1" spans="1:7">
      <c r="A722" s="235" t="s">
        <v>1334</v>
      </c>
      <c r="B722" s="256" t="s">
        <v>1335</v>
      </c>
      <c r="C722" s="237"/>
      <c r="D722" s="237">
        <v>50</v>
      </c>
      <c r="E722" s="237">
        <v>65</v>
      </c>
      <c r="F722" s="231" t="str">
        <f t="shared" si="22"/>
        <v/>
      </c>
      <c r="G722" s="231">
        <f t="shared" si="23"/>
        <v>130</v>
      </c>
    </row>
    <row r="723" s="217" customFormat="1" spans="1:7">
      <c r="A723" s="235" t="s">
        <v>1336</v>
      </c>
      <c r="B723" s="256" t="s">
        <v>1337</v>
      </c>
      <c r="C723" s="237">
        <v>34</v>
      </c>
      <c r="D723" s="237"/>
      <c r="E723" s="237"/>
      <c r="F723" s="231">
        <f t="shared" si="22"/>
        <v>0</v>
      </c>
      <c r="G723" s="231" t="str">
        <f t="shared" si="23"/>
        <v/>
      </c>
    </row>
    <row r="724" s="217" customFormat="1" spans="1:7">
      <c r="A724" s="232" t="s">
        <v>1338</v>
      </c>
      <c r="B724" s="255" t="s">
        <v>1339</v>
      </c>
      <c r="C724" s="234">
        <f>SUM(C725:C730)</f>
        <v>0</v>
      </c>
      <c r="D724" s="234">
        <f>SUM(D725:D730)</f>
        <v>165</v>
      </c>
      <c r="E724" s="234">
        <f>SUM(E725:E730)</f>
        <v>187</v>
      </c>
      <c r="F724" s="231" t="str">
        <f t="shared" si="22"/>
        <v/>
      </c>
      <c r="G724" s="231">
        <f t="shared" si="23"/>
        <v>113</v>
      </c>
    </row>
    <row r="725" s="217" customFormat="1" spans="1:7">
      <c r="A725" s="235" t="s">
        <v>1340</v>
      </c>
      <c r="B725" s="256" t="s">
        <v>1341</v>
      </c>
      <c r="C725" s="237"/>
      <c r="D725" s="237"/>
      <c r="E725" s="237"/>
      <c r="F725" s="231" t="str">
        <f t="shared" si="22"/>
        <v/>
      </c>
      <c r="G725" s="231" t="str">
        <f t="shared" si="23"/>
        <v/>
      </c>
    </row>
    <row r="726" s="217" customFormat="1" spans="1:7">
      <c r="A726" s="235" t="s">
        <v>1342</v>
      </c>
      <c r="B726" s="256" t="s">
        <v>1343</v>
      </c>
      <c r="C726" s="237"/>
      <c r="D726" s="237">
        <v>165</v>
      </c>
      <c r="E726" s="237">
        <v>187</v>
      </c>
      <c r="F726" s="231" t="str">
        <f t="shared" si="22"/>
        <v/>
      </c>
      <c r="G726" s="231">
        <f t="shared" si="23"/>
        <v>113</v>
      </c>
    </row>
    <row r="727" s="217" customFormat="1" spans="1:7">
      <c r="A727" s="235" t="s">
        <v>1344</v>
      </c>
      <c r="B727" s="256" t="s">
        <v>1345</v>
      </c>
      <c r="C727" s="237"/>
      <c r="D727" s="237"/>
      <c r="E727" s="237"/>
      <c r="F727" s="231" t="str">
        <f t="shared" si="22"/>
        <v/>
      </c>
      <c r="G727" s="231" t="str">
        <f t="shared" si="23"/>
        <v/>
      </c>
    </row>
    <row r="728" s="217" customFormat="1" spans="1:7">
      <c r="A728" s="235" t="s">
        <v>1346</v>
      </c>
      <c r="B728" s="256" t="s">
        <v>1347</v>
      </c>
      <c r="C728" s="237"/>
      <c r="D728" s="237"/>
      <c r="E728" s="237"/>
      <c r="F728" s="231" t="str">
        <f t="shared" si="22"/>
        <v/>
      </c>
      <c r="G728" s="231" t="str">
        <f t="shared" si="23"/>
        <v/>
      </c>
    </row>
    <row r="729" s="217" customFormat="1" spans="1:7">
      <c r="A729" s="235" t="s">
        <v>1348</v>
      </c>
      <c r="B729" s="256" t="s">
        <v>1349</v>
      </c>
      <c r="C729" s="237"/>
      <c r="D729" s="237"/>
      <c r="E729" s="237"/>
      <c r="F729" s="231" t="str">
        <f t="shared" si="22"/>
        <v/>
      </c>
      <c r="G729" s="231" t="str">
        <f t="shared" si="23"/>
        <v/>
      </c>
    </row>
    <row r="730" s="217" customFormat="1" spans="1:7">
      <c r="A730" s="235" t="s">
        <v>1350</v>
      </c>
      <c r="B730" s="256" t="s">
        <v>1351</v>
      </c>
      <c r="C730" s="237"/>
      <c r="D730" s="237"/>
      <c r="E730" s="237"/>
      <c r="F730" s="231" t="str">
        <f t="shared" si="22"/>
        <v/>
      </c>
      <c r="G730" s="231" t="str">
        <f t="shared" si="23"/>
        <v/>
      </c>
    </row>
    <row r="731" s="217" customFormat="1" spans="1:7">
      <c r="A731" s="232" t="s">
        <v>1352</v>
      </c>
      <c r="B731" s="255" t="s">
        <v>1353</v>
      </c>
      <c r="C731" s="234">
        <f>SUM(C732:C737)</f>
        <v>0</v>
      </c>
      <c r="D731" s="234">
        <f>SUM(D732:D737)</f>
        <v>0</v>
      </c>
      <c r="E731" s="234">
        <f>SUM(E732:E737)</f>
        <v>0</v>
      </c>
      <c r="F731" s="231" t="str">
        <f t="shared" si="22"/>
        <v/>
      </c>
      <c r="G731" s="231" t="str">
        <f t="shared" si="23"/>
        <v/>
      </c>
    </row>
    <row r="732" s="217" customFormat="1" spans="1:7">
      <c r="A732" s="235" t="s">
        <v>1354</v>
      </c>
      <c r="B732" s="256" t="s">
        <v>1355</v>
      </c>
      <c r="C732" s="237"/>
      <c r="D732" s="237"/>
      <c r="E732" s="237"/>
      <c r="F732" s="231" t="str">
        <f t="shared" si="22"/>
        <v/>
      </c>
      <c r="G732" s="231" t="str">
        <f t="shared" si="23"/>
        <v/>
      </c>
    </row>
    <row r="733" s="217" customFormat="1" spans="1:7">
      <c r="A733" s="235" t="s">
        <v>1356</v>
      </c>
      <c r="B733" s="256" t="s">
        <v>1357</v>
      </c>
      <c r="C733" s="237"/>
      <c r="D733" s="237"/>
      <c r="E733" s="237"/>
      <c r="F733" s="231" t="str">
        <f t="shared" si="22"/>
        <v/>
      </c>
      <c r="G733" s="231" t="str">
        <f t="shared" si="23"/>
        <v/>
      </c>
    </row>
    <row r="734" s="217" customFormat="1" spans="1:7">
      <c r="A734" s="235" t="s">
        <v>1358</v>
      </c>
      <c r="B734" s="256" t="s">
        <v>1359</v>
      </c>
      <c r="C734" s="237"/>
      <c r="D734" s="237"/>
      <c r="E734" s="237"/>
      <c r="F734" s="231" t="str">
        <f t="shared" si="22"/>
        <v/>
      </c>
      <c r="G734" s="231" t="str">
        <f t="shared" si="23"/>
        <v/>
      </c>
    </row>
    <row r="735" s="217" customFormat="1" spans="1:7">
      <c r="A735" s="235" t="s">
        <v>1360</v>
      </c>
      <c r="B735" s="256" t="s">
        <v>1361</v>
      </c>
      <c r="C735" s="237"/>
      <c r="D735" s="237"/>
      <c r="E735" s="237"/>
      <c r="F735" s="231" t="str">
        <f t="shared" si="22"/>
        <v/>
      </c>
      <c r="G735" s="231" t="str">
        <f t="shared" si="23"/>
        <v/>
      </c>
    </row>
    <row r="736" s="217" customFormat="1" spans="1:7">
      <c r="A736" s="235" t="s">
        <v>1362</v>
      </c>
      <c r="B736" s="256" t="s">
        <v>1363</v>
      </c>
      <c r="C736" s="237"/>
      <c r="D736" s="237"/>
      <c r="E736" s="237"/>
      <c r="F736" s="231" t="str">
        <f t="shared" si="22"/>
        <v/>
      </c>
      <c r="G736" s="231" t="str">
        <f t="shared" si="23"/>
        <v/>
      </c>
    </row>
    <row r="737" s="217" customFormat="1" spans="1:7">
      <c r="A737" s="235" t="s">
        <v>1364</v>
      </c>
      <c r="B737" s="256" t="s">
        <v>1365</v>
      </c>
      <c r="C737" s="237"/>
      <c r="D737" s="237"/>
      <c r="E737" s="237"/>
      <c r="F737" s="231" t="str">
        <f t="shared" si="22"/>
        <v/>
      </c>
      <c r="G737" s="231" t="str">
        <f t="shared" si="23"/>
        <v/>
      </c>
    </row>
    <row r="738" s="217" customFormat="1" spans="1:7">
      <c r="A738" s="232" t="s">
        <v>1366</v>
      </c>
      <c r="B738" s="255" t="s">
        <v>1367</v>
      </c>
      <c r="C738" s="234">
        <f>SUM(C739:C743)</f>
        <v>0</v>
      </c>
      <c r="D738" s="234">
        <f>SUM(D739:D743)</f>
        <v>0</v>
      </c>
      <c r="E738" s="234">
        <f>SUM(E739:E743)</f>
        <v>0</v>
      </c>
      <c r="F738" s="231" t="str">
        <f t="shared" si="22"/>
        <v/>
      </c>
      <c r="G738" s="231" t="str">
        <f t="shared" si="23"/>
        <v/>
      </c>
    </row>
    <row r="739" s="217" customFormat="1" spans="1:7">
      <c r="A739" s="235" t="s">
        <v>1368</v>
      </c>
      <c r="B739" s="256" t="s">
        <v>1369</v>
      </c>
      <c r="C739" s="237"/>
      <c r="D739" s="237"/>
      <c r="E739" s="237"/>
      <c r="F739" s="231" t="str">
        <f t="shared" si="22"/>
        <v/>
      </c>
      <c r="G739" s="231" t="str">
        <f t="shared" si="23"/>
        <v/>
      </c>
    </row>
    <row r="740" s="217" customFormat="1" spans="1:7">
      <c r="A740" s="235" t="s">
        <v>1370</v>
      </c>
      <c r="B740" s="256" t="s">
        <v>1371</v>
      </c>
      <c r="C740" s="237"/>
      <c r="D740" s="237"/>
      <c r="E740" s="237"/>
      <c r="F740" s="231" t="str">
        <f t="shared" si="22"/>
        <v/>
      </c>
      <c r="G740" s="231" t="str">
        <f t="shared" si="23"/>
        <v/>
      </c>
    </row>
    <row r="741" s="217" customFormat="1" spans="1:7">
      <c r="A741" s="235" t="s">
        <v>1372</v>
      </c>
      <c r="B741" s="256" t="s">
        <v>1373</v>
      </c>
      <c r="C741" s="237"/>
      <c r="D741" s="237"/>
      <c r="E741" s="237"/>
      <c r="F741" s="231" t="str">
        <f t="shared" si="22"/>
        <v/>
      </c>
      <c r="G741" s="231" t="str">
        <f t="shared" si="23"/>
        <v/>
      </c>
    </row>
    <row r="742" s="217" customFormat="1" spans="1:7">
      <c r="A742" s="235" t="s">
        <v>1374</v>
      </c>
      <c r="B742" s="256" t="s">
        <v>1375</v>
      </c>
      <c r="C742" s="237"/>
      <c r="D742" s="237"/>
      <c r="E742" s="237"/>
      <c r="F742" s="231" t="str">
        <f t="shared" si="22"/>
        <v/>
      </c>
      <c r="G742" s="231" t="str">
        <f t="shared" si="23"/>
        <v/>
      </c>
    </row>
    <row r="743" s="217" customFormat="1" spans="1:7">
      <c r="A743" s="235" t="s">
        <v>1376</v>
      </c>
      <c r="B743" s="256" t="s">
        <v>1377</v>
      </c>
      <c r="C743" s="237"/>
      <c r="D743" s="237"/>
      <c r="E743" s="237"/>
      <c r="F743" s="231" t="str">
        <f t="shared" si="22"/>
        <v/>
      </c>
      <c r="G743" s="231" t="str">
        <f t="shared" si="23"/>
        <v/>
      </c>
    </row>
    <row r="744" s="217" customFormat="1" spans="1:7">
      <c r="A744" s="232" t="s">
        <v>1378</v>
      </c>
      <c r="B744" s="255" t="s">
        <v>1379</v>
      </c>
      <c r="C744" s="234">
        <f>SUM(C745:C746)</f>
        <v>0</v>
      </c>
      <c r="D744" s="234">
        <f>SUM(D745:D746)</f>
        <v>0</v>
      </c>
      <c r="E744" s="234">
        <f>SUM(E745:E746)</f>
        <v>0</v>
      </c>
      <c r="F744" s="231" t="str">
        <f t="shared" si="22"/>
        <v/>
      </c>
      <c r="G744" s="231" t="str">
        <f t="shared" si="23"/>
        <v/>
      </c>
    </row>
    <row r="745" s="217" customFormat="1" spans="1:7">
      <c r="A745" s="235" t="s">
        <v>1380</v>
      </c>
      <c r="B745" s="256" t="s">
        <v>1381</v>
      </c>
      <c r="C745" s="237"/>
      <c r="D745" s="237"/>
      <c r="E745" s="237"/>
      <c r="F745" s="231" t="str">
        <f t="shared" si="22"/>
        <v/>
      </c>
      <c r="G745" s="231" t="str">
        <f t="shared" si="23"/>
        <v/>
      </c>
    </row>
    <row r="746" s="217" customFormat="1" spans="1:7">
      <c r="A746" s="235" t="s">
        <v>1382</v>
      </c>
      <c r="B746" s="256" t="s">
        <v>1383</v>
      </c>
      <c r="C746" s="237"/>
      <c r="D746" s="237"/>
      <c r="E746" s="237"/>
      <c r="F746" s="231" t="str">
        <f t="shared" si="22"/>
        <v/>
      </c>
      <c r="G746" s="231" t="str">
        <f t="shared" si="23"/>
        <v/>
      </c>
    </row>
    <row r="747" s="217" customFormat="1" spans="1:7">
      <c r="A747" s="232" t="s">
        <v>1384</v>
      </c>
      <c r="B747" s="255" t="s">
        <v>1385</v>
      </c>
      <c r="C747" s="234">
        <f>SUM(C748:C749)</f>
        <v>0</v>
      </c>
      <c r="D747" s="234">
        <f>SUM(D748:D749)</f>
        <v>0</v>
      </c>
      <c r="E747" s="234">
        <f>SUM(E748:E749)</f>
        <v>0</v>
      </c>
      <c r="F747" s="231" t="str">
        <f t="shared" si="22"/>
        <v/>
      </c>
      <c r="G747" s="231" t="str">
        <f t="shared" si="23"/>
        <v/>
      </c>
    </row>
    <row r="748" s="217" customFormat="1" spans="1:7">
      <c r="A748" s="235" t="s">
        <v>1386</v>
      </c>
      <c r="B748" s="256" t="s">
        <v>1387</v>
      </c>
      <c r="C748" s="237"/>
      <c r="D748" s="237"/>
      <c r="E748" s="237"/>
      <c r="F748" s="231" t="str">
        <f t="shared" si="22"/>
        <v/>
      </c>
      <c r="G748" s="231" t="str">
        <f t="shared" si="23"/>
        <v/>
      </c>
    </row>
    <row r="749" s="217" customFormat="1" spans="1:7">
      <c r="A749" s="235" t="s">
        <v>1388</v>
      </c>
      <c r="B749" s="256" t="s">
        <v>1389</v>
      </c>
      <c r="C749" s="237"/>
      <c r="D749" s="237"/>
      <c r="E749" s="237"/>
      <c r="F749" s="231" t="str">
        <f t="shared" si="22"/>
        <v/>
      </c>
      <c r="G749" s="231" t="str">
        <f t="shared" si="23"/>
        <v/>
      </c>
    </row>
    <row r="750" s="217" customFormat="1" spans="1:7">
      <c r="A750" s="247" t="s">
        <v>1390</v>
      </c>
      <c r="B750" s="253" t="s">
        <v>1391</v>
      </c>
      <c r="C750" s="249"/>
      <c r="D750" s="249"/>
      <c r="E750" s="249"/>
      <c r="F750" s="231" t="str">
        <f t="shared" si="22"/>
        <v/>
      </c>
      <c r="G750" s="231" t="str">
        <f t="shared" si="23"/>
        <v/>
      </c>
    </row>
    <row r="751" s="217" customFormat="1" spans="1:7">
      <c r="A751" s="247" t="s">
        <v>1392</v>
      </c>
      <c r="B751" s="253" t="s">
        <v>1393</v>
      </c>
      <c r="C751" s="249">
        <v>400</v>
      </c>
      <c r="D751" s="249">
        <v>240</v>
      </c>
      <c r="E751" s="249">
        <v>183</v>
      </c>
      <c r="F751" s="231">
        <f t="shared" si="22"/>
        <v>46</v>
      </c>
      <c r="G751" s="231">
        <f t="shared" si="23"/>
        <v>76</v>
      </c>
    </row>
    <row r="752" s="217" customFormat="1" spans="1:7">
      <c r="A752" s="232" t="s">
        <v>1394</v>
      </c>
      <c r="B752" s="255" t="s">
        <v>1395</v>
      </c>
      <c r="C752" s="234">
        <f>SUM(C753:C757)</f>
        <v>0</v>
      </c>
      <c r="D752" s="234">
        <f>SUM(D753:D757)</f>
        <v>6</v>
      </c>
      <c r="E752" s="234">
        <f>SUM(E753:E757)</f>
        <v>53</v>
      </c>
      <c r="F752" s="231" t="str">
        <f t="shared" si="22"/>
        <v/>
      </c>
      <c r="G752" s="231">
        <f t="shared" si="23"/>
        <v>883</v>
      </c>
    </row>
    <row r="753" s="217" customFormat="1" spans="1:7">
      <c r="A753" s="235" t="s">
        <v>1396</v>
      </c>
      <c r="B753" s="256" t="s">
        <v>1397</v>
      </c>
      <c r="C753" s="237"/>
      <c r="D753" s="237">
        <v>6</v>
      </c>
      <c r="E753" s="237">
        <v>3</v>
      </c>
      <c r="F753" s="231" t="str">
        <f t="shared" si="22"/>
        <v/>
      </c>
      <c r="G753" s="231">
        <f t="shared" si="23"/>
        <v>50</v>
      </c>
    </row>
    <row r="754" s="217" customFormat="1" spans="1:7">
      <c r="A754" s="235" t="s">
        <v>1398</v>
      </c>
      <c r="B754" s="256" t="s">
        <v>1399</v>
      </c>
      <c r="C754" s="237"/>
      <c r="D754" s="237"/>
      <c r="E754" s="237"/>
      <c r="F754" s="231" t="str">
        <f t="shared" si="22"/>
        <v/>
      </c>
      <c r="G754" s="231" t="str">
        <f t="shared" si="23"/>
        <v/>
      </c>
    </row>
    <row r="755" s="217" customFormat="1" spans="1:7">
      <c r="A755" s="235" t="s">
        <v>1400</v>
      </c>
      <c r="B755" s="256" t="s">
        <v>1401</v>
      </c>
      <c r="C755" s="237"/>
      <c r="D755" s="237"/>
      <c r="E755" s="237"/>
      <c r="F755" s="231" t="str">
        <f t="shared" si="22"/>
        <v/>
      </c>
      <c r="G755" s="231" t="str">
        <f t="shared" si="23"/>
        <v/>
      </c>
    </row>
    <row r="756" s="217" customFormat="1" spans="1:7">
      <c r="A756" s="235" t="s">
        <v>1402</v>
      </c>
      <c r="B756" s="256" t="s">
        <v>1403</v>
      </c>
      <c r="C756" s="237"/>
      <c r="D756" s="237"/>
      <c r="E756" s="237"/>
      <c r="F756" s="231" t="str">
        <f t="shared" si="22"/>
        <v/>
      </c>
      <c r="G756" s="231" t="str">
        <f t="shared" si="23"/>
        <v/>
      </c>
    </row>
    <row r="757" s="217" customFormat="1" spans="1:7">
      <c r="A757" s="235" t="s">
        <v>1404</v>
      </c>
      <c r="B757" s="256" t="s">
        <v>1405</v>
      </c>
      <c r="C757" s="237"/>
      <c r="D757" s="237"/>
      <c r="E757" s="237">
        <v>50</v>
      </c>
      <c r="F757" s="231" t="str">
        <f t="shared" si="22"/>
        <v/>
      </c>
      <c r="G757" s="231" t="str">
        <f t="shared" si="23"/>
        <v/>
      </c>
    </row>
    <row r="758" s="217" customFormat="1" spans="1:7">
      <c r="A758" s="247" t="s">
        <v>1406</v>
      </c>
      <c r="B758" s="253" t="s">
        <v>1407</v>
      </c>
      <c r="C758" s="249"/>
      <c r="D758" s="249"/>
      <c r="E758" s="249"/>
      <c r="F758" s="231" t="str">
        <f t="shared" si="22"/>
        <v/>
      </c>
      <c r="G758" s="231" t="str">
        <f t="shared" si="23"/>
        <v/>
      </c>
    </row>
    <row r="759" s="217" customFormat="1" spans="1:7">
      <c r="A759" s="247" t="s">
        <v>1408</v>
      </c>
      <c r="B759" s="253" t="s">
        <v>1409</v>
      </c>
      <c r="C759" s="249"/>
      <c r="D759" s="249">
        <v>863</v>
      </c>
      <c r="E759" s="249"/>
      <c r="F759" s="231" t="str">
        <f t="shared" si="22"/>
        <v/>
      </c>
      <c r="G759" s="231">
        <f t="shared" si="23"/>
        <v>0</v>
      </c>
    </row>
    <row r="760" s="217" customFormat="1" spans="1:7">
      <c r="A760" s="232" t="s">
        <v>1410</v>
      </c>
      <c r="B760" s="255" t="s">
        <v>1411</v>
      </c>
      <c r="C760" s="234">
        <f>SUM(C761:C770)</f>
        <v>0</v>
      </c>
      <c r="D760" s="234">
        <f>SUM(D761:D770)</f>
        <v>0</v>
      </c>
      <c r="E760" s="234">
        <f>SUM(E761:E770)</f>
        <v>0</v>
      </c>
      <c r="F760" s="231" t="str">
        <f t="shared" si="22"/>
        <v/>
      </c>
      <c r="G760" s="231" t="str">
        <f t="shared" si="23"/>
        <v/>
      </c>
    </row>
    <row r="761" s="217" customFormat="1" spans="1:7">
      <c r="A761" s="235" t="s">
        <v>1412</v>
      </c>
      <c r="B761" s="256" t="s">
        <v>108</v>
      </c>
      <c r="C761" s="237"/>
      <c r="D761" s="237"/>
      <c r="E761" s="237"/>
      <c r="F761" s="231" t="str">
        <f t="shared" si="22"/>
        <v/>
      </c>
      <c r="G761" s="231" t="str">
        <f t="shared" si="23"/>
        <v/>
      </c>
    </row>
    <row r="762" s="217" customFormat="1" spans="1:7">
      <c r="A762" s="235" t="s">
        <v>1413</v>
      </c>
      <c r="B762" s="256" t="s">
        <v>110</v>
      </c>
      <c r="C762" s="237"/>
      <c r="D762" s="237"/>
      <c r="E762" s="237"/>
      <c r="F762" s="231" t="str">
        <f t="shared" si="22"/>
        <v/>
      </c>
      <c r="G762" s="231" t="str">
        <f t="shared" si="23"/>
        <v/>
      </c>
    </row>
    <row r="763" s="217" customFormat="1" spans="1:7">
      <c r="A763" s="235" t="s">
        <v>1414</v>
      </c>
      <c r="B763" s="256" t="s">
        <v>112</v>
      </c>
      <c r="C763" s="237"/>
      <c r="D763" s="237"/>
      <c r="E763" s="237"/>
      <c r="F763" s="231" t="str">
        <f t="shared" si="22"/>
        <v/>
      </c>
      <c r="G763" s="231" t="str">
        <f t="shared" si="23"/>
        <v/>
      </c>
    </row>
    <row r="764" s="217" customFormat="1" spans="1:7">
      <c r="A764" s="235" t="s">
        <v>1415</v>
      </c>
      <c r="B764" s="256" t="s">
        <v>1416</v>
      </c>
      <c r="C764" s="237"/>
      <c r="D764" s="237"/>
      <c r="E764" s="237"/>
      <c r="F764" s="231" t="str">
        <f t="shared" si="22"/>
        <v/>
      </c>
      <c r="G764" s="231" t="str">
        <f t="shared" si="23"/>
        <v/>
      </c>
    </row>
    <row r="765" s="217" customFormat="1" spans="1:7">
      <c r="A765" s="235" t="s">
        <v>1417</v>
      </c>
      <c r="B765" s="256" t="s">
        <v>1418</v>
      </c>
      <c r="C765" s="237"/>
      <c r="D765" s="237"/>
      <c r="E765" s="237"/>
      <c r="F765" s="231" t="str">
        <f t="shared" si="22"/>
        <v/>
      </c>
      <c r="G765" s="231" t="str">
        <f t="shared" si="23"/>
        <v/>
      </c>
    </row>
    <row r="766" s="217" customFormat="1" spans="1:7">
      <c r="A766" s="235" t="s">
        <v>1419</v>
      </c>
      <c r="B766" s="256" t="s">
        <v>1420</v>
      </c>
      <c r="C766" s="237"/>
      <c r="D766" s="237"/>
      <c r="E766" s="237"/>
      <c r="F766" s="231" t="str">
        <f t="shared" si="22"/>
        <v/>
      </c>
      <c r="G766" s="231" t="str">
        <f t="shared" si="23"/>
        <v/>
      </c>
    </row>
    <row r="767" s="217" customFormat="1" spans="1:7">
      <c r="A767" s="235" t="s">
        <v>1421</v>
      </c>
      <c r="B767" s="256" t="s">
        <v>209</v>
      </c>
      <c r="C767" s="237"/>
      <c r="D767" s="237"/>
      <c r="E767" s="237"/>
      <c r="F767" s="231" t="str">
        <f t="shared" si="22"/>
        <v/>
      </c>
      <c r="G767" s="231" t="str">
        <f t="shared" si="23"/>
        <v/>
      </c>
    </row>
    <row r="768" s="217" customFormat="1" spans="1:7">
      <c r="A768" s="235" t="s">
        <v>1422</v>
      </c>
      <c r="B768" s="256" t="s">
        <v>1423</v>
      </c>
      <c r="C768" s="237"/>
      <c r="D768" s="237"/>
      <c r="E768" s="237"/>
      <c r="F768" s="231" t="str">
        <f t="shared" si="22"/>
        <v/>
      </c>
      <c r="G768" s="231" t="str">
        <f t="shared" si="23"/>
        <v/>
      </c>
    </row>
    <row r="769" s="217" customFormat="1" spans="1:7">
      <c r="A769" s="235" t="s">
        <v>1424</v>
      </c>
      <c r="B769" s="256" t="s">
        <v>126</v>
      </c>
      <c r="C769" s="237"/>
      <c r="D769" s="237"/>
      <c r="E769" s="237"/>
      <c r="F769" s="231" t="str">
        <f t="shared" si="22"/>
        <v/>
      </c>
      <c r="G769" s="231" t="str">
        <f t="shared" si="23"/>
        <v/>
      </c>
    </row>
    <row r="770" s="217" customFormat="1" spans="1:7">
      <c r="A770" s="235" t="s">
        <v>1425</v>
      </c>
      <c r="B770" s="256" t="s">
        <v>1426</v>
      </c>
      <c r="C770" s="237"/>
      <c r="D770" s="237"/>
      <c r="E770" s="237"/>
      <c r="F770" s="231" t="str">
        <f t="shared" si="22"/>
        <v/>
      </c>
      <c r="G770" s="231" t="str">
        <f t="shared" si="23"/>
        <v/>
      </c>
    </row>
    <row r="771" s="217" customFormat="1" spans="1:7">
      <c r="A771" s="247" t="s">
        <v>1427</v>
      </c>
      <c r="B771" s="253" t="s">
        <v>1428</v>
      </c>
      <c r="C771" s="249"/>
      <c r="D771" s="249">
        <v>30</v>
      </c>
      <c r="E771" s="249"/>
      <c r="F771" s="231" t="str">
        <f t="shared" si="22"/>
        <v/>
      </c>
      <c r="G771" s="231">
        <f t="shared" si="23"/>
        <v>0</v>
      </c>
    </row>
    <row r="772" s="217" customFormat="1" spans="1:7">
      <c r="A772" s="229" t="s">
        <v>1429</v>
      </c>
      <c r="B772" s="254" t="s">
        <v>67</v>
      </c>
      <c r="C772" s="231">
        <f>SUM(C773,C784,C785,C788,C789,C790)</f>
        <v>8475</v>
      </c>
      <c r="D772" s="231">
        <f>SUM(D773,D784,D785,D788,D789,D790)</f>
        <v>23506</v>
      </c>
      <c r="E772" s="231">
        <f>SUM(E773,E784,E785,E788,E789,E790)</f>
        <v>15366</v>
      </c>
      <c r="F772" s="231">
        <f t="shared" si="22"/>
        <v>181</v>
      </c>
      <c r="G772" s="231">
        <f t="shared" si="23"/>
        <v>65</v>
      </c>
    </row>
    <row r="773" s="217" customFormat="1" spans="1:7">
      <c r="A773" s="232" t="s">
        <v>1430</v>
      </c>
      <c r="B773" s="255" t="s">
        <v>1431</v>
      </c>
      <c r="C773" s="234">
        <f>SUM(C774:C783)</f>
        <v>3726</v>
      </c>
      <c r="D773" s="234">
        <f>SUM(D774:D783)</f>
        <v>5269</v>
      </c>
      <c r="E773" s="234">
        <f>SUM(E774:E783)</f>
        <v>2992</v>
      </c>
      <c r="F773" s="231">
        <f t="shared" si="22"/>
        <v>80</v>
      </c>
      <c r="G773" s="231">
        <f t="shared" si="23"/>
        <v>57</v>
      </c>
    </row>
    <row r="774" s="217" customFormat="1" spans="1:7">
      <c r="A774" s="235" t="s">
        <v>1432</v>
      </c>
      <c r="B774" s="256" t="s">
        <v>108</v>
      </c>
      <c r="C774" s="237">
        <v>3726</v>
      </c>
      <c r="D774" s="237">
        <v>4272</v>
      </c>
      <c r="E774" s="237">
        <v>2603</v>
      </c>
      <c r="F774" s="231">
        <f t="shared" ref="F774:F837" si="24">IF(C774=0,"",ROUND(E774/C774*100,1))</f>
        <v>70</v>
      </c>
      <c r="G774" s="231">
        <f t="shared" ref="G774:G837" si="25">IF(D774=0,"",ROUND(E774/D774*100,1))</f>
        <v>61</v>
      </c>
    </row>
    <row r="775" s="217" customFormat="1" spans="1:7">
      <c r="A775" s="235" t="s">
        <v>1433</v>
      </c>
      <c r="B775" s="256" t="s">
        <v>110</v>
      </c>
      <c r="C775" s="237"/>
      <c r="D775" s="237">
        <v>20</v>
      </c>
      <c r="E775" s="237">
        <v>54</v>
      </c>
      <c r="F775" s="231" t="str">
        <f t="shared" si="24"/>
        <v/>
      </c>
      <c r="G775" s="231">
        <f t="shared" si="25"/>
        <v>270</v>
      </c>
    </row>
    <row r="776" s="217" customFormat="1" spans="1:7">
      <c r="A776" s="235" t="s">
        <v>1434</v>
      </c>
      <c r="B776" s="256" t="s">
        <v>112</v>
      </c>
      <c r="C776" s="237"/>
      <c r="D776" s="237"/>
      <c r="E776" s="237"/>
      <c r="F776" s="231" t="str">
        <f t="shared" si="24"/>
        <v/>
      </c>
      <c r="G776" s="231" t="str">
        <f t="shared" si="25"/>
        <v/>
      </c>
    </row>
    <row r="777" s="217" customFormat="1" spans="1:7">
      <c r="A777" s="235" t="s">
        <v>1435</v>
      </c>
      <c r="B777" s="256" t="s">
        <v>1436</v>
      </c>
      <c r="C777" s="237"/>
      <c r="D777" s="237">
        <v>379</v>
      </c>
      <c r="E777" s="237"/>
      <c r="F777" s="231" t="str">
        <f t="shared" si="24"/>
        <v/>
      </c>
      <c r="G777" s="231">
        <f t="shared" si="25"/>
        <v>0</v>
      </c>
    </row>
    <row r="778" s="217" customFormat="1" spans="1:7">
      <c r="A778" s="235" t="s">
        <v>1437</v>
      </c>
      <c r="B778" s="256" t="s">
        <v>1438</v>
      </c>
      <c r="C778" s="237"/>
      <c r="D778" s="237"/>
      <c r="E778" s="237"/>
      <c r="F778" s="231" t="str">
        <f t="shared" si="24"/>
        <v/>
      </c>
      <c r="G778" s="231" t="str">
        <f t="shared" si="25"/>
        <v/>
      </c>
    </row>
    <row r="779" s="217" customFormat="1" spans="1:7">
      <c r="A779" s="235" t="s">
        <v>1439</v>
      </c>
      <c r="B779" s="256" t="s">
        <v>1440</v>
      </c>
      <c r="C779" s="237"/>
      <c r="D779" s="237"/>
      <c r="E779" s="237">
        <v>24</v>
      </c>
      <c r="F779" s="231" t="str">
        <f t="shared" si="24"/>
        <v/>
      </c>
      <c r="G779" s="231" t="str">
        <f t="shared" si="25"/>
        <v/>
      </c>
    </row>
    <row r="780" s="217" customFormat="1" spans="1:7">
      <c r="A780" s="235" t="s">
        <v>1441</v>
      </c>
      <c r="B780" s="256" t="s">
        <v>1442</v>
      </c>
      <c r="C780" s="237"/>
      <c r="D780" s="237"/>
      <c r="E780" s="237"/>
      <c r="F780" s="231" t="str">
        <f t="shared" si="24"/>
        <v/>
      </c>
      <c r="G780" s="231" t="str">
        <f t="shared" si="25"/>
        <v/>
      </c>
    </row>
    <row r="781" s="217" customFormat="1" spans="1:7">
      <c r="A781" s="235" t="s">
        <v>1443</v>
      </c>
      <c r="B781" s="256" t="s">
        <v>1444</v>
      </c>
      <c r="C781" s="237"/>
      <c r="D781" s="237"/>
      <c r="E781" s="237"/>
      <c r="F781" s="231" t="str">
        <f t="shared" si="24"/>
        <v/>
      </c>
      <c r="G781" s="231" t="str">
        <f t="shared" si="25"/>
        <v/>
      </c>
    </row>
    <row r="782" s="217" customFormat="1" spans="1:7">
      <c r="A782" s="235" t="s">
        <v>1445</v>
      </c>
      <c r="B782" s="256" t="s">
        <v>1446</v>
      </c>
      <c r="C782" s="237"/>
      <c r="D782" s="237"/>
      <c r="E782" s="237"/>
      <c r="F782" s="231" t="str">
        <f t="shared" si="24"/>
        <v/>
      </c>
      <c r="G782" s="231" t="str">
        <f t="shared" si="25"/>
        <v/>
      </c>
    </row>
    <row r="783" s="217" customFormat="1" spans="1:7">
      <c r="A783" s="235" t="s">
        <v>1447</v>
      </c>
      <c r="B783" s="256" t="s">
        <v>1448</v>
      </c>
      <c r="C783" s="237"/>
      <c r="D783" s="237">
        <v>598</v>
      </c>
      <c r="E783" s="237">
        <v>311</v>
      </c>
      <c r="F783" s="231" t="str">
        <f t="shared" si="24"/>
        <v/>
      </c>
      <c r="G783" s="231">
        <f t="shared" si="25"/>
        <v>52</v>
      </c>
    </row>
    <row r="784" s="217" customFormat="1" spans="1:7">
      <c r="A784" s="247" t="s">
        <v>1449</v>
      </c>
      <c r="B784" s="253" t="s">
        <v>1450</v>
      </c>
      <c r="C784" s="249"/>
      <c r="D784" s="249">
        <v>237</v>
      </c>
      <c r="E784" s="249">
        <v>386</v>
      </c>
      <c r="F784" s="231" t="str">
        <f t="shared" si="24"/>
        <v/>
      </c>
      <c r="G784" s="231">
        <f t="shared" si="25"/>
        <v>163</v>
      </c>
    </row>
    <row r="785" s="217" customFormat="1" spans="1:7">
      <c r="A785" s="232" t="s">
        <v>1451</v>
      </c>
      <c r="B785" s="255" t="s">
        <v>1452</v>
      </c>
      <c r="C785" s="234">
        <f>SUM(C786:C787)</f>
        <v>59</v>
      </c>
      <c r="D785" s="234">
        <f>SUM(D786:D787)</f>
        <v>4985</v>
      </c>
      <c r="E785" s="234">
        <f>SUM(E786:E787)</f>
        <v>3909</v>
      </c>
      <c r="F785" s="231">
        <f t="shared" si="24"/>
        <v>6625</v>
      </c>
      <c r="G785" s="231">
        <f t="shared" si="25"/>
        <v>78</v>
      </c>
    </row>
    <row r="786" s="217" customFormat="1" spans="1:7">
      <c r="A786" s="235" t="s">
        <v>1453</v>
      </c>
      <c r="B786" s="256" t="s">
        <v>1454</v>
      </c>
      <c r="C786" s="237"/>
      <c r="D786" s="237">
        <v>1148</v>
      </c>
      <c r="E786" s="237">
        <v>3734</v>
      </c>
      <c r="F786" s="231" t="str">
        <f t="shared" si="24"/>
        <v/>
      </c>
      <c r="G786" s="231">
        <f t="shared" si="25"/>
        <v>325</v>
      </c>
    </row>
    <row r="787" s="217" customFormat="1" spans="1:7">
      <c r="A787" s="235" t="s">
        <v>1455</v>
      </c>
      <c r="B787" s="256" t="s">
        <v>1456</v>
      </c>
      <c r="C787" s="237">
        <v>59</v>
      </c>
      <c r="D787" s="237">
        <v>3837</v>
      </c>
      <c r="E787" s="237">
        <v>175</v>
      </c>
      <c r="F787" s="231">
        <f t="shared" si="24"/>
        <v>297</v>
      </c>
      <c r="G787" s="231">
        <f t="shared" si="25"/>
        <v>5</v>
      </c>
    </row>
    <row r="788" s="217" customFormat="1" spans="1:7">
      <c r="A788" s="247" t="s">
        <v>1457</v>
      </c>
      <c r="B788" s="253" t="s">
        <v>1458</v>
      </c>
      <c r="C788" s="249">
        <v>4600</v>
      </c>
      <c r="D788" s="249">
        <v>8147</v>
      </c>
      <c r="E788" s="249">
        <v>8012</v>
      </c>
      <c r="F788" s="231">
        <f t="shared" si="24"/>
        <v>174</v>
      </c>
      <c r="G788" s="231">
        <f t="shared" si="25"/>
        <v>98</v>
      </c>
    </row>
    <row r="789" s="217" customFormat="1" spans="1:7">
      <c r="A789" s="247" t="s">
        <v>1459</v>
      </c>
      <c r="B789" s="253" t="s">
        <v>1460</v>
      </c>
      <c r="C789" s="249"/>
      <c r="D789" s="249"/>
      <c r="E789" s="249"/>
      <c r="F789" s="231" t="str">
        <f t="shared" si="24"/>
        <v/>
      </c>
      <c r="G789" s="231" t="str">
        <f t="shared" si="25"/>
        <v/>
      </c>
    </row>
    <row r="790" s="217" customFormat="1" spans="1:7">
      <c r="A790" s="247" t="s">
        <v>1461</v>
      </c>
      <c r="B790" s="253" t="s">
        <v>1462</v>
      </c>
      <c r="C790" s="249">
        <v>90</v>
      </c>
      <c r="D790" s="249">
        <v>4868</v>
      </c>
      <c r="E790" s="249">
        <v>67</v>
      </c>
      <c r="F790" s="231">
        <f t="shared" si="24"/>
        <v>74</v>
      </c>
      <c r="G790" s="231">
        <f t="shared" si="25"/>
        <v>1</v>
      </c>
    </row>
    <row r="791" s="217" customFormat="1" spans="1:7">
      <c r="A791" s="229" t="s">
        <v>1463</v>
      </c>
      <c r="B791" s="254" t="s">
        <v>68</v>
      </c>
      <c r="C791" s="231">
        <f>SUM(C792,C818,C840,C868,C879,C886,C892,C895)</f>
        <v>55056</v>
      </c>
      <c r="D791" s="231">
        <f>SUM(D792,D818,D840,D868,D879,D886,D892,D895)</f>
        <v>69902</v>
      </c>
      <c r="E791" s="231">
        <f>SUM(E792,E818,E840,E868,E879,E886,E892,E895)</f>
        <v>86103</v>
      </c>
      <c r="F791" s="231">
        <f t="shared" si="24"/>
        <v>156</v>
      </c>
      <c r="G791" s="231">
        <f t="shared" si="25"/>
        <v>123</v>
      </c>
    </row>
    <row r="792" s="217" customFormat="1" spans="1:7">
      <c r="A792" s="232" t="s">
        <v>1464</v>
      </c>
      <c r="B792" s="255" t="s">
        <v>1465</v>
      </c>
      <c r="C792" s="234">
        <f>SUM(C793:C817)</f>
        <v>23433</v>
      </c>
      <c r="D792" s="234">
        <f>SUM(D793:D817)</f>
        <v>21303</v>
      </c>
      <c r="E792" s="234">
        <f>SUM(E793:E817)</f>
        <v>28541</v>
      </c>
      <c r="F792" s="231">
        <f t="shared" si="24"/>
        <v>122</v>
      </c>
      <c r="G792" s="231">
        <f t="shared" si="25"/>
        <v>134</v>
      </c>
    </row>
    <row r="793" s="217" customFormat="1" spans="1:7">
      <c r="A793" s="235" t="s">
        <v>1466</v>
      </c>
      <c r="B793" s="256" t="s">
        <v>108</v>
      </c>
      <c r="C793" s="237">
        <v>2096</v>
      </c>
      <c r="D793" s="237">
        <v>2163</v>
      </c>
      <c r="E793" s="237">
        <v>4087</v>
      </c>
      <c r="F793" s="231">
        <f t="shared" si="24"/>
        <v>195</v>
      </c>
      <c r="G793" s="231">
        <f t="shared" si="25"/>
        <v>189</v>
      </c>
    </row>
    <row r="794" s="217" customFormat="1" spans="1:7">
      <c r="A794" s="235" t="s">
        <v>1467</v>
      </c>
      <c r="B794" s="256" t="s">
        <v>110</v>
      </c>
      <c r="C794" s="237"/>
      <c r="D794" s="237">
        <v>10</v>
      </c>
      <c r="E794" s="237">
        <v>5</v>
      </c>
      <c r="F794" s="231" t="str">
        <f t="shared" si="24"/>
        <v/>
      </c>
      <c r="G794" s="231">
        <f t="shared" si="25"/>
        <v>50</v>
      </c>
    </row>
    <row r="795" s="217" customFormat="1" spans="1:7">
      <c r="A795" s="235" t="s">
        <v>1468</v>
      </c>
      <c r="B795" s="256" t="s">
        <v>112</v>
      </c>
      <c r="C795" s="237"/>
      <c r="D795" s="237"/>
      <c r="E795" s="237">
        <v>80</v>
      </c>
      <c r="F795" s="231" t="str">
        <f t="shared" si="24"/>
        <v/>
      </c>
      <c r="G795" s="231" t="str">
        <f t="shared" si="25"/>
        <v/>
      </c>
    </row>
    <row r="796" s="217" customFormat="1" spans="1:7">
      <c r="A796" s="235" t="s">
        <v>1469</v>
      </c>
      <c r="B796" s="256" t="s">
        <v>126</v>
      </c>
      <c r="C796" s="237">
        <v>88</v>
      </c>
      <c r="D796" s="237">
        <v>98</v>
      </c>
      <c r="E796" s="237">
        <v>188</v>
      </c>
      <c r="F796" s="231">
        <f t="shared" si="24"/>
        <v>214</v>
      </c>
      <c r="G796" s="231">
        <f t="shared" si="25"/>
        <v>192</v>
      </c>
    </row>
    <row r="797" s="217" customFormat="1" spans="1:7">
      <c r="A797" s="235" t="s">
        <v>1470</v>
      </c>
      <c r="B797" s="256" t="s">
        <v>1471</v>
      </c>
      <c r="C797" s="237"/>
      <c r="D797" s="237">
        <v>14</v>
      </c>
      <c r="E797" s="237"/>
      <c r="F797" s="231" t="str">
        <f t="shared" si="24"/>
        <v/>
      </c>
      <c r="G797" s="231">
        <f t="shared" si="25"/>
        <v>0</v>
      </c>
    </row>
    <row r="798" s="217" customFormat="1" spans="1:7">
      <c r="A798" s="235" t="s">
        <v>1472</v>
      </c>
      <c r="B798" s="256" t="s">
        <v>1473</v>
      </c>
      <c r="C798" s="237">
        <v>26</v>
      </c>
      <c r="D798" s="237">
        <v>114</v>
      </c>
      <c r="E798" s="237">
        <v>32</v>
      </c>
      <c r="F798" s="231">
        <f t="shared" si="24"/>
        <v>123</v>
      </c>
      <c r="G798" s="231">
        <f t="shared" si="25"/>
        <v>28</v>
      </c>
    </row>
    <row r="799" s="217" customFormat="1" spans="1:7">
      <c r="A799" s="235" t="s">
        <v>1474</v>
      </c>
      <c r="B799" s="256" t="s">
        <v>1475</v>
      </c>
      <c r="C799" s="237">
        <v>181</v>
      </c>
      <c r="D799" s="237">
        <v>2</v>
      </c>
      <c r="E799" s="237">
        <v>204</v>
      </c>
      <c r="F799" s="231">
        <f t="shared" si="24"/>
        <v>113</v>
      </c>
      <c r="G799" s="231">
        <f t="shared" si="25"/>
        <v>10200</v>
      </c>
    </row>
    <row r="800" s="217" customFormat="1" spans="1:7">
      <c r="A800" s="235" t="s">
        <v>1476</v>
      </c>
      <c r="B800" s="256" t="s">
        <v>1477</v>
      </c>
      <c r="C800" s="237">
        <v>13</v>
      </c>
      <c r="D800" s="237">
        <v>6</v>
      </c>
      <c r="E800" s="237">
        <v>167</v>
      </c>
      <c r="F800" s="231">
        <f t="shared" si="24"/>
        <v>1285</v>
      </c>
      <c r="G800" s="231">
        <f t="shared" si="25"/>
        <v>2783</v>
      </c>
    </row>
    <row r="801" s="217" customFormat="1" spans="1:7">
      <c r="A801" s="235" t="s">
        <v>1478</v>
      </c>
      <c r="B801" s="256" t="s">
        <v>1479</v>
      </c>
      <c r="C801" s="237"/>
      <c r="D801" s="237"/>
      <c r="E801" s="237"/>
      <c r="F801" s="231" t="str">
        <f t="shared" si="24"/>
        <v/>
      </c>
      <c r="G801" s="231" t="str">
        <f t="shared" si="25"/>
        <v/>
      </c>
    </row>
    <row r="802" s="217" customFormat="1" spans="1:7">
      <c r="A802" s="235" t="s">
        <v>1480</v>
      </c>
      <c r="B802" s="256" t="s">
        <v>1481</v>
      </c>
      <c r="C802" s="237"/>
      <c r="D802" s="237"/>
      <c r="E802" s="237"/>
      <c r="F802" s="231" t="str">
        <f t="shared" si="24"/>
        <v/>
      </c>
      <c r="G802" s="231" t="str">
        <f t="shared" si="25"/>
        <v/>
      </c>
    </row>
    <row r="803" s="217" customFormat="1" spans="1:7">
      <c r="A803" s="235" t="s">
        <v>1482</v>
      </c>
      <c r="B803" s="256" t="s">
        <v>1483</v>
      </c>
      <c r="C803" s="237"/>
      <c r="D803" s="237"/>
      <c r="E803" s="237"/>
      <c r="F803" s="231" t="str">
        <f t="shared" si="24"/>
        <v/>
      </c>
      <c r="G803" s="231" t="str">
        <f t="shared" si="25"/>
        <v/>
      </c>
    </row>
    <row r="804" s="217" customFormat="1" spans="1:7">
      <c r="A804" s="235" t="s">
        <v>1484</v>
      </c>
      <c r="B804" s="256" t="s">
        <v>1485</v>
      </c>
      <c r="C804" s="237"/>
      <c r="D804" s="237"/>
      <c r="E804" s="237"/>
      <c r="F804" s="231" t="str">
        <f t="shared" si="24"/>
        <v/>
      </c>
      <c r="G804" s="231" t="str">
        <f t="shared" si="25"/>
        <v/>
      </c>
    </row>
    <row r="805" s="217" customFormat="1" spans="1:7">
      <c r="A805" s="235" t="s">
        <v>1486</v>
      </c>
      <c r="B805" s="256" t="s">
        <v>1487</v>
      </c>
      <c r="C805" s="237"/>
      <c r="D805" s="237">
        <v>120</v>
      </c>
      <c r="E805" s="237">
        <v>278</v>
      </c>
      <c r="F805" s="231" t="str">
        <f t="shared" si="24"/>
        <v/>
      </c>
      <c r="G805" s="231">
        <f t="shared" si="25"/>
        <v>232</v>
      </c>
    </row>
    <row r="806" s="217" customFormat="1" spans="1:7">
      <c r="A806" s="235" t="s">
        <v>1488</v>
      </c>
      <c r="B806" s="256" t="s">
        <v>1489</v>
      </c>
      <c r="C806" s="237"/>
      <c r="D806" s="237">
        <v>46</v>
      </c>
      <c r="E806" s="237"/>
      <c r="F806" s="231" t="str">
        <f t="shared" si="24"/>
        <v/>
      </c>
      <c r="G806" s="231">
        <f t="shared" si="25"/>
        <v>0</v>
      </c>
    </row>
    <row r="807" s="217" customFormat="1" spans="1:7">
      <c r="A807" s="235" t="s">
        <v>1490</v>
      </c>
      <c r="B807" s="256" t="s">
        <v>1491</v>
      </c>
      <c r="C807" s="237">
        <v>15</v>
      </c>
      <c r="D807" s="237">
        <v>110</v>
      </c>
      <c r="E807" s="237"/>
      <c r="F807" s="231">
        <f t="shared" si="24"/>
        <v>0</v>
      </c>
      <c r="G807" s="231">
        <f t="shared" si="25"/>
        <v>0</v>
      </c>
    </row>
    <row r="808" s="217" customFormat="1" spans="1:7">
      <c r="A808" s="235" t="s">
        <v>1492</v>
      </c>
      <c r="B808" s="256" t="s">
        <v>1493</v>
      </c>
      <c r="C808" s="237">
        <v>12820</v>
      </c>
      <c r="D808" s="237">
        <v>13641</v>
      </c>
      <c r="E808" s="237">
        <v>13000</v>
      </c>
      <c r="F808" s="231">
        <f t="shared" si="24"/>
        <v>101</v>
      </c>
      <c r="G808" s="231">
        <f t="shared" si="25"/>
        <v>95</v>
      </c>
    </row>
    <row r="809" s="217" customFormat="1" spans="1:7">
      <c r="A809" s="235" t="s">
        <v>1494</v>
      </c>
      <c r="B809" s="256" t="s">
        <v>1495</v>
      </c>
      <c r="C809" s="237"/>
      <c r="D809" s="237"/>
      <c r="E809" s="237"/>
      <c r="F809" s="231" t="str">
        <f t="shared" si="24"/>
        <v/>
      </c>
      <c r="G809" s="231" t="str">
        <f t="shared" si="25"/>
        <v/>
      </c>
    </row>
    <row r="810" s="217" customFormat="1" spans="1:7">
      <c r="A810" s="235" t="s">
        <v>1496</v>
      </c>
      <c r="B810" s="256" t="s">
        <v>1497</v>
      </c>
      <c r="C810" s="237"/>
      <c r="D810" s="237"/>
      <c r="E810" s="237"/>
      <c r="F810" s="231" t="str">
        <f t="shared" si="24"/>
        <v/>
      </c>
      <c r="G810" s="231" t="str">
        <f t="shared" si="25"/>
        <v/>
      </c>
    </row>
    <row r="811" s="217" customFormat="1" spans="1:7">
      <c r="A811" s="235" t="s">
        <v>1498</v>
      </c>
      <c r="B811" s="256" t="s">
        <v>1499</v>
      </c>
      <c r="C811" s="237"/>
      <c r="D811" s="237">
        <v>57</v>
      </c>
      <c r="E811" s="237"/>
      <c r="F811" s="231" t="str">
        <f t="shared" si="24"/>
        <v/>
      </c>
      <c r="G811" s="231">
        <f t="shared" si="25"/>
        <v>0</v>
      </c>
    </row>
    <row r="812" s="217" customFormat="1" spans="1:7">
      <c r="A812" s="235" t="s">
        <v>1500</v>
      </c>
      <c r="B812" s="256" t="s">
        <v>1501</v>
      </c>
      <c r="C812" s="237"/>
      <c r="D812" s="237"/>
      <c r="E812" s="237"/>
      <c r="F812" s="231" t="str">
        <f t="shared" si="24"/>
        <v/>
      </c>
      <c r="G812" s="231" t="str">
        <f t="shared" si="25"/>
        <v/>
      </c>
    </row>
    <row r="813" s="217" customFormat="1" spans="1:7">
      <c r="A813" s="235" t="s">
        <v>1502</v>
      </c>
      <c r="B813" s="256" t="s">
        <v>1503</v>
      </c>
      <c r="C813" s="237"/>
      <c r="D813" s="237">
        <v>20</v>
      </c>
      <c r="E813" s="237"/>
      <c r="F813" s="231" t="str">
        <f t="shared" si="24"/>
        <v/>
      </c>
      <c r="G813" s="231">
        <f t="shared" si="25"/>
        <v>0</v>
      </c>
    </row>
    <row r="814" s="217" customFormat="1" spans="1:7">
      <c r="A814" s="235" t="s">
        <v>1504</v>
      </c>
      <c r="B814" s="256" t="s">
        <v>1505</v>
      </c>
      <c r="C814" s="237"/>
      <c r="D814" s="237"/>
      <c r="E814" s="237"/>
      <c r="F814" s="231" t="str">
        <f t="shared" si="24"/>
        <v/>
      </c>
      <c r="G814" s="231" t="str">
        <f t="shared" si="25"/>
        <v/>
      </c>
    </row>
    <row r="815" s="217" customFormat="1" spans="1:7">
      <c r="A815" s="235" t="s">
        <v>1506</v>
      </c>
      <c r="B815" s="256" t="s">
        <v>1507</v>
      </c>
      <c r="C815" s="237"/>
      <c r="D815" s="237"/>
      <c r="E815" s="237"/>
      <c r="F815" s="231" t="str">
        <f t="shared" si="24"/>
        <v/>
      </c>
      <c r="G815" s="231" t="str">
        <f t="shared" si="25"/>
        <v/>
      </c>
    </row>
    <row r="816" s="217" customFormat="1" spans="1:7">
      <c r="A816" s="235" t="s">
        <v>1508</v>
      </c>
      <c r="B816" s="256" t="s">
        <v>1509</v>
      </c>
      <c r="C816" s="237">
        <v>8044</v>
      </c>
      <c r="D816" s="237">
        <v>3196</v>
      </c>
      <c r="E816" s="237">
        <v>8000</v>
      </c>
      <c r="F816" s="231">
        <f t="shared" si="24"/>
        <v>100</v>
      </c>
      <c r="G816" s="231">
        <f t="shared" si="25"/>
        <v>250</v>
      </c>
    </row>
    <row r="817" s="217" customFormat="1" spans="1:7">
      <c r="A817" s="235" t="s">
        <v>1510</v>
      </c>
      <c r="B817" s="256" t="s">
        <v>1511</v>
      </c>
      <c r="C817" s="237">
        <v>150</v>
      </c>
      <c r="D817" s="237">
        <v>1706</v>
      </c>
      <c r="E817" s="237">
        <v>2500</v>
      </c>
      <c r="F817" s="231">
        <f t="shared" si="24"/>
        <v>1667</v>
      </c>
      <c r="G817" s="231">
        <f t="shared" si="25"/>
        <v>147</v>
      </c>
    </row>
    <row r="818" s="217" customFormat="1" spans="1:7">
      <c r="A818" s="232" t="s">
        <v>1512</v>
      </c>
      <c r="B818" s="255" t="s">
        <v>1513</v>
      </c>
      <c r="C818" s="234">
        <f>SUM(C819:C839)</f>
        <v>1271</v>
      </c>
      <c r="D818" s="234">
        <f>SUM(D819:D839)</f>
        <v>2743</v>
      </c>
      <c r="E818" s="234">
        <f>SUM(E819:E839)</f>
        <v>5007</v>
      </c>
      <c r="F818" s="231">
        <f t="shared" si="24"/>
        <v>394</v>
      </c>
      <c r="G818" s="231">
        <f t="shared" si="25"/>
        <v>183</v>
      </c>
    </row>
    <row r="819" s="217" customFormat="1" spans="1:7">
      <c r="A819" s="235" t="s">
        <v>1514</v>
      </c>
      <c r="B819" s="256" t="s">
        <v>108</v>
      </c>
      <c r="C819" s="237">
        <v>742</v>
      </c>
      <c r="D819" s="237">
        <v>805</v>
      </c>
      <c r="E819" s="237">
        <v>1179</v>
      </c>
      <c r="F819" s="231">
        <f t="shared" si="24"/>
        <v>159</v>
      </c>
      <c r="G819" s="231">
        <f t="shared" si="25"/>
        <v>147</v>
      </c>
    </row>
    <row r="820" s="217" customFormat="1" spans="1:7">
      <c r="A820" s="235" t="s">
        <v>1515</v>
      </c>
      <c r="B820" s="256" t="s">
        <v>110</v>
      </c>
      <c r="C820" s="237"/>
      <c r="D820" s="237"/>
      <c r="E820" s="237"/>
      <c r="F820" s="231" t="str">
        <f t="shared" si="24"/>
        <v/>
      </c>
      <c r="G820" s="231" t="str">
        <f t="shared" si="25"/>
        <v/>
      </c>
    </row>
    <row r="821" s="217" customFormat="1" spans="1:7">
      <c r="A821" s="235" t="s">
        <v>1516</v>
      </c>
      <c r="B821" s="256" t="s">
        <v>112</v>
      </c>
      <c r="C821" s="237"/>
      <c r="D821" s="237"/>
      <c r="E821" s="237"/>
      <c r="F821" s="231" t="str">
        <f t="shared" si="24"/>
        <v/>
      </c>
      <c r="G821" s="231" t="str">
        <f t="shared" si="25"/>
        <v/>
      </c>
    </row>
    <row r="822" s="217" customFormat="1" spans="1:7">
      <c r="A822" s="235" t="s">
        <v>1517</v>
      </c>
      <c r="B822" s="256" t="s">
        <v>1518</v>
      </c>
      <c r="C822" s="237"/>
      <c r="D822" s="237">
        <v>219</v>
      </c>
      <c r="E822" s="237">
        <v>51</v>
      </c>
      <c r="F822" s="231" t="str">
        <f t="shared" si="24"/>
        <v/>
      </c>
      <c r="G822" s="231">
        <f t="shared" si="25"/>
        <v>23</v>
      </c>
    </row>
    <row r="823" s="217" customFormat="1" spans="1:7">
      <c r="A823" s="235" t="s">
        <v>1519</v>
      </c>
      <c r="B823" s="256" t="s">
        <v>1520</v>
      </c>
      <c r="C823" s="237">
        <v>12</v>
      </c>
      <c r="D823" s="237">
        <v>538</v>
      </c>
      <c r="E823" s="237">
        <v>1053</v>
      </c>
      <c r="F823" s="231">
        <f t="shared" si="24"/>
        <v>8775</v>
      </c>
      <c r="G823" s="231">
        <f t="shared" si="25"/>
        <v>196</v>
      </c>
    </row>
    <row r="824" s="86" customFormat="1" spans="1:7">
      <c r="A824" s="235" t="s">
        <v>1521</v>
      </c>
      <c r="B824" s="256" t="s">
        <v>1522</v>
      </c>
      <c r="C824" s="237"/>
      <c r="D824" s="237"/>
      <c r="E824" s="237">
        <v>15</v>
      </c>
      <c r="F824" s="231" t="str">
        <f t="shared" si="24"/>
        <v/>
      </c>
      <c r="G824" s="231" t="str">
        <f t="shared" si="25"/>
        <v/>
      </c>
    </row>
    <row r="825" s="86" customFormat="1" spans="1:7">
      <c r="A825" s="235" t="s">
        <v>1523</v>
      </c>
      <c r="B825" s="256" t="s">
        <v>1524</v>
      </c>
      <c r="C825" s="237">
        <v>122</v>
      </c>
      <c r="D825" s="237">
        <v>125</v>
      </c>
      <c r="E825" s="237">
        <v>372</v>
      </c>
      <c r="F825" s="231">
        <f t="shared" si="24"/>
        <v>305</v>
      </c>
      <c r="G825" s="231">
        <f t="shared" si="25"/>
        <v>298</v>
      </c>
    </row>
    <row r="826" s="86" customFormat="1" spans="1:7">
      <c r="A826" s="235" t="s">
        <v>1525</v>
      </c>
      <c r="B826" s="256" t="s">
        <v>1526</v>
      </c>
      <c r="C826" s="237">
        <v>219</v>
      </c>
      <c r="D826" s="237"/>
      <c r="E826" s="237">
        <v>80</v>
      </c>
      <c r="F826" s="231">
        <f t="shared" si="24"/>
        <v>37</v>
      </c>
      <c r="G826" s="231" t="str">
        <f t="shared" si="25"/>
        <v/>
      </c>
    </row>
    <row r="827" s="86" customFormat="1" spans="1:7">
      <c r="A827" s="235" t="s">
        <v>1527</v>
      </c>
      <c r="B827" s="256" t="s">
        <v>1528</v>
      </c>
      <c r="C827" s="237"/>
      <c r="D827" s="237"/>
      <c r="E827" s="237">
        <v>5</v>
      </c>
      <c r="F827" s="231" t="str">
        <f t="shared" si="24"/>
        <v/>
      </c>
      <c r="G827" s="231" t="str">
        <f t="shared" si="25"/>
        <v/>
      </c>
    </row>
    <row r="828" s="86" customFormat="1" spans="1:7">
      <c r="A828" s="235" t="s">
        <v>1529</v>
      </c>
      <c r="B828" s="256" t="s">
        <v>1530</v>
      </c>
      <c r="C828" s="237"/>
      <c r="D828" s="237"/>
      <c r="E828" s="237"/>
      <c r="F828" s="231" t="str">
        <f t="shared" si="24"/>
        <v/>
      </c>
      <c r="G828" s="231" t="str">
        <f t="shared" si="25"/>
        <v/>
      </c>
    </row>
    <row r="829" s="86" customFormat="1" spans="1:7">
      <c r="A829" s="235" t="s">
        <v>1531</v>
      </c>
      <c r="B829" s="256" t="s">
        <v>1532</v>
      </c>
      <c r="C829" s="237"/>
      <c r="D829" s="237"/>
      <c r="E829" s="237"/>
      <c r="F829" s="231" t="str">
        <f t="shared" si="24"/>
        <v/>
      </c>
      <c r="G829" s="231" t="str">
        <f t="shared" si="25"/>
        <v/>
      </c>
    </row>
    <row r="830" s="86" customFormat="1" spans="1:7">
      <c r="A830" s="235" t="s">
        <v>1533</v>
      </c>
      <c r="B830" s="256" t="s">
        <v>1534</v>
      </c>
      <c r="C830" s="237"/>
      <c r="D830" s="237"/>
      <c r="E830" s="237"/>
      <c r="F830" s="231" t="str">
        <f t="shared" si="24"/>
        <v/>
      </c>
      <c r="G830" s="231" t="str">
        <f t="shared" si="25"/>
        <v/>
      </c>
    </row>
    <row r="831" s="86" customFormat="1" spans="1:7">
      <c r="A831" s="235" t="s">
        <v>1535</v>
      </c>
      <c r="B831" s="256" t="s">
        <v>1536</v>
      </c>
      <c r="C831" s="237"/>
      <c r="D831" s="237"/>
      <c r="E831" s="237"/>
      <c r="F831" s="231" t="str">
        <f t="shared" si="24"/>
        <v/>
      </c>
      <c r="G831" s="231" t="str">
        <f t="shared" si="25"/>
        <v/>
      </c>
    </row>
    <row r="832" s="86" customFormat="1" spans="1:7">
      <c r="A832" s="235" t="s">
        <v>1537</v>
      </c>
      <c r="B832" s="256" t="s">
        <v>1538</v>
      </c>
      <c r="C832" s="237"/>
      <c r="D832" s="237"/>
      <c r="E832" s="237"/>
      <c r="F832" s="231" t="str">
        <f t="shared" si="24"/>
        <v/>
      </c>
      <c r="G832" s="231" t="str">
        <f t="shared" si="25"/>
        <v/>
      </c>
    </row>
    <row r="833" s="86" customFormat="1" spans="1:7">
      <c r="A833" s="235" t="s">
        <v>1539</v>
      </c>
      <c r="B833" s="256" t="s">
        <v>1540</v>
      </c>
      <c r="C833" s="237"/>
      <c r="D833" s="237"/>
      <c r="E833" s="237"/>
      <c r="F833" s="231" t="str">
        <f t="shared" si="24"/>
        <v/>
      </c>
      <c r="G833" s="231" t="str">
        <f t="shared" si="25"/>
        <v/>
      </c>
    </row>
    <row r="834" s="86" customFormat="1" spans="1:7">
      <c r="A834" s="235" t="s">
        <v>1541</v>
      </c>
      <c r="B834" s="256" t="s">
        <v>1542</v>
      </c>
      <c r="C834" s="237"/>
      <c r="D834" s="237"/>
      <c r="E834" s="237"/>
      <c r="F834" s="231" t="str">
        <f t="shared" si="24"/>
        <v/>
      </c>
      <c r="G834" s="231" t="str">
        <f t="shared" si="25"/>
        <v/>
      </c>
    </row>
    <row r="835" s="86" customFormat="1" spans="1:7">
      <c r="A835" s="235" t="s">
        <v>1543</v>
      </c>
      <c r="B835" s="256" t="s">
        <v>1544</v>
      </c>
      <c r="C835" s="237"/>
      <c r="D835" s="237"/>
      <c r="E835" s="237">
        <v>209</v>
      </c>
      <c r="F835" s="231" t="str">
        <f t="shared" si="24"/>
        <v/>
      </c>
      <c r="G835" s="231" t="str">
        <f t="shared" si="25"/>
        <v/>
      </c>
    </row>
    <row r="836" s="86" customFormat="1" spans="1:7">
      <c r="A836" s="235" t="s">
        <v>1545</v>
      </c>
      <c r="B836" s="256" t="s">
        <v>1546</v>
      </c>
      <c r="C836" s="237">
        <v>15</v>
      </c>
      <c r="D836" s="237"/>
      <c r="E836" s="237">
        <v>35</v>
      </c>
      <c r="F836" s="231">
        <f t="shared" si="24"/>
        <v>233</v>
      </c>
      <c r="G836" s="231" t="str">
        <f t="shared" si="25"/>
        <v/>
      </c>
    </row>
    <row r="837" s="86" customFormat="1" spans="1:7">
      <c r="A837" s="235" t="s">
        <v>1547</v>
      </c>
      <c r="B837" s="256" t="s">
        <v>1548</v>
      </c>
      <c r="C837" s="237">
        <v>45</v>
      </c>
      <c r="D837" s="237"/>
      <c r="E837" s="237"/>
      <c r="F837" s="231">
        <f t="shared" si="24"/>
        <v>0</v>
      </c>
      <c r="G837" s="231" t="str">
        <f t="shared" si="25"/>
        <v/>
      </c>
    </row>
    <row r="838" s="86" customFormat="1" spans="1:7">
      <c r="A838" s="235" t="s">
        <v>1549</v>
      </c>
      <c r="B838" s="256" t="s">
        <v>1483</v>
      </c>
      <c r="C838" s="237"/>
      <c r="D838" s="237"/>
      <c r="E838" s="237"/>
      <c r="F838" s="231" t="str">
        <f t="shared" ref="F838:F901" si="26">IF(C838=0,"",ROUND(E838/C838*100,1))</f>
        <v/>
      </c>
      <c r="G838" s="231" t="str">
        <f t="shared" ref="G838:G901" si="27">IF(D838=0,"",ROUND(E838/D838*100,1))</f>
        <v/>
      </c>
    </row>
    <row r="839" s="86" customFormat="1" spans="1:7">
      <c r="A839" s="235" t="s">
        <v>1550</v>
      </c>
      <c r="B839" s="256" t="s">
        <v>1551</v>
      </c>
      <c r="C839" s="237">
        <v>116</v>
      </c>
      <c r="D839" s="237">
        <v>1056</v>
      </c>
      <c r="E839" s="237">
        <v>2008</v>
      </c>
      <c r="F839" s="231">
        <f t="shared" si="26"/>
        <v>1731</v>
      </c>
      <c r="G839" s="231">
        <f t="shared" si="27"/>
        <v>190</v>
      </c>
    </row>
    <row r="840" s="86" customFormat="1" spans="1:7">
      <c r="A840" s="232" t="s">
        <v>1552</v>
      </c>
      <c r="B840" s="255" t="s">
        <v>1553</v>
      </c>
      <c r="C840" s="234">
        <f>SUM(C841:C867)</f>
        <v>3131</v>
      </c>
      <c r="D840" s="234">
        <f>SUM(D841:D867)</f>
        <v>5135</v>
      </c>
      <c r="E840" s="234">
        <f>SUM(E841:E867)</f>
        <v>14252</v>
      </c>
      <c r="F840" s="231">
        <f t="shared" si="26"/>
        <v>455</v>
      </c>
      <c r="G840" s="231">
        <f t="shared" si="27"/>
        <v>278</v>
      </c>
    </row>
    <row r="841" s="86" customFormat="1" spans="1:7">
      <c r="A841" s="235" t="s">
        <v>1554</v>
      </c>
      <c r="B841" s="256" t="s">
        <v>108</v>
      </c>
      <c r="C841" s="237">
        <v>2114</v>
      </c>
      <c r="D841" s="237">
        <v>1894</v>
      </c>
      <c r="E841" s="237">
        <v>2047</v>
      </c>
      <c r="F841" s="231">
        <f t="shared" si="26"/>
        <v>97</v>
      </c>
      <c r="G841" s="231">
        <f t="shared" si="27"/>
        <v>108</v>
      </c>
    </row>
    <row r="842" s="86" customFormat="1" spans="1:7">
      <c r="A842" s="235" t="s">
        <v>1555</v>
      </c>
      <c r="B842" s="256" t="s">
        <v>110</v>
      </c>
      <c r="C842" s="237"/>
      <c r="D842" s="237"/>
      <c r="E842" s="237"/>
      <c r="F842" s="231" t="str">
        <f t="shared" si="26"/>
        <v/>
      </c>
      <c r="G842" s="231" t="str">
        <f t="shared" si="27"/>
        <v/>
      </c>
    </row>
    <row r="843" s="86" customFormat="1" spans="1:7">
      <c r="A843" s="235" t="s">
        <v>1556</v>
      </c>
      <c r="B843" s="256" t="s">
        <v>112</v>
      </c>
      <c r="C843" s="237"/>
      <c r="D843" s="237"/>
      <c r="E843" s="237">
        <v>5</v>
      </c>
      <c r="F843" s="231" t="str">
        <f t="shared" si="26"/>
        <v/>
      </c>
      <c r="G843" s="231" t="str">
        <f t="shared" si="27"/>
        <v/>
      </c>
    </row>
    <row r="844" s="86" customFormat="1" spans="1:7">
      <c r="A844" s="235" t="s">
        <v>1557</v>
      </c>
      <c r="B844" s="256" t="s">
        <v>1558</v>
      </c>
      <c r="C844" s="237">
        <v>10</v>
      </c>
      <c r="D844" s="237">
        <v>10</v>
      </c>
      <c r="E844" s="237">
        <v>15</v>
      </c>
      <c r="F844" s="231">
        <f t="shared" si="26"/>
        <v>150</v>
      </c>
      <c r="G844" s="231">
        <f t="shared" si="27"/>
        <v>150</v>
      </c>
    </row>
    <row r="845" s="86" customFormat="1" spans="1:7">
      <c r="A845" s="235" t="s">
        <v>1559</v>
      </c>
      <c r="B845" s="256" t="s">
        <v>1560</v>
      </c>
      <c r="C845" s="237"/>
      <c r="D845" s="237">
        <v>1091</v>
      </c>
      <c r="E845" s="237">
        <v>159</v>
      </c>
      <c r="F845" s="231" t="str">
        <f t="shared" si="26"/>
        <v/>
      </c>
      <c r="G845" s="231">
        <f t="shared" si="27"/>
        <v>15</v>
      </c>
    </row>
    <row r="846" s="86" customFormat="1" spans="1:7">
      <c r="A846" s="235" t="s">
        <v>1561</v>
      </c>
      <c r="B846" s="256" t="s">
        <v>1562</v>
      </c>
      <c r="C846" s="237">
        <v>422</v>
      </c>
      <c r="D846" s="237">
        <v>231</v>
      </c>
      <c r="E846" s="237">
        <v>417</v>
      </c>
      <c r="F846" s="231">
        <f t="shared" si="26"/>
        <v>99</v>
      </c>
      <c r="G846" s="231">
        <f t="shared" si="27"/>
        <v>181</v>
      </c>
    </row>
    <row r="847" s="86" customFormat="1" spans="1:7">
      <c r="A847" s="235" t="s">
        <v>1563</v>
      </c>
      <c r="B847" s="256" t="s">
        <v>1564</v>
      </c>
      <c r="C847" s="237">
        <v>41</v>
      </c>
      <c r="D847" s="237"/>
      <c r="E847" s="237">
        <v>24</v>
      </c>
      <c r="F847" s="231">
        <f t="shared" si="26"/>
        <v>59</v>
      </c>
      <c r="G847" s="231" t="str">
        <f t="shared" si="27"/>
        <v/>
      </c>
    </row>
    <row r="848" s="86" customFormat="1" spans="1:7">
      <c r="A848" s="235" t="s">
        <v>1565</v>
      </c>
      <c r="B848" s="256" t="s">
        <v>1566</v>
      </c>
      <c r="C848" s="237"/>
      <c r="D848" s="237">
        <v>48</v>
      </c>
      <c r="E848" s="237">
        <v>70</v>
      </c>
      <c r="F848" s="231" t="str">
        <f t="shared" si="26"/>
        <v/>
      </c>
      <c r="G848" s="231">
        <f t="shared" si="27"/>
        <v>146</v>
      </c>
    </row>
    <row r="849" s="86" customFormat="1" spans="1:7">
      <c r="A849" s="235" t="s">
        <v>1567</v>
      </c>
      <c r="B849" s="256" t="s">
        <v>1568</v>
      </c>
      <c r="C849" s="237">
        <v>10</v>
      </c>
      <c r="D849" s="237">
        <v>10</v>
      </c>
      <c r="E849" s="237"/>
      <c r="F849" s="231">
        <f t="shared" si="26"/>
        <v>0</v>
      </c>
      <c r="G849" s="231">
        <f t="shared" si="27"/>
        <v>0</v>
      </c>
    </row>
    <row r="850" s="86" customFormat="1" spans="1:7">
      <c r="A850" s="235" t="s">
        <v>1569</v>
      </c>
      <c r="B850" s="256" t="s">
        <v>1570</v>
      </c>
      <c r="C850" s="237"/>
      <c r="D850" s="237">
        <v>21</v>
      </c>
      <c r="E850" s="237">
        <v>113</v>
      </c>
      <c r="F850" s="231" t="str">
        <f t="shared" si="26"/>
        <v/>
      </c>
      <c r="G850" s="231">
        <f t="shared" si="27"/>
        <v>538</v>
      </c>
    </row>
    <row r="851" s="86" customFormat="1" spans="1:7">
      <c r="A851" s="235" t="s">
        <v>1571</v>
      </c>
      <c r="B851" s="256" t="s">
        <v>1572</v>
      </c>
      <c r="C851" s="237">
        <v>105</v>
      </c>
      <c r="D851" s="237">
        <v>13</v>
      </c>
      <c r="E851" s="237">
        <v>86</v>
      </c>
      <c r="F851" s="231">
        <f t="shared" si="26"/>
        <v>82</v>
      </c>
      <c r="G851" s="231">
        <f t="shared" si="27"/>
        <v>662</v>
      </c>
    </row>
    <row r="852" s="86" customFormat="1" spans="1:7">
      <c r="A852" s="235" t="s">
        <v>1573</v>
      </c>
      <c r="B852" s="256" t="s">
        <v>1574</v>
      </c>
      <c r="C852" s="237"/>
      <c r="D852" s="237"/>
      <c r="E852" s="237"/>
      <c r="F852" s="231" t="str">
        <f t="shared" si="26"/>
        <v/>
      </c>
      <c r="G852" s="231" t="str">
        <f t="shared" si="27"/>
        <v/>
      </c>
    </row>
    <row r="853" s="86" customFormat="1" spans="1:7">
      <c r="A853" s="235" t="s">
        <v>1575</v>
      </c>
      <c r="B853" s="256" t="s">
        <v>1576</v>
      </c>
      <c r="C853" s="237"/>
      <c r="D853" s="237"/>
      <c r="E853" s="237"/>
      <c r="F853" s="231" t="str">
        <f t="shared" si="26"/>
        <v/>
      </c>
      <c r="G853" s="231" t="str">
        <f t="shared" si="27"/>
        <v/>
      </c>
    </row>
    <row r="854" s="86" customFormat="1" spans="1:7">
      <c r="A854" s="235" t="s">
        <v>1577</v>
      </c>
      <c r="B854" s="256" t="s">
        <v>1578</v>
      </c>
      <c r="C854" s="237">
        <v>55</v>
      </c>
      <c r="D854" s="237">
        <v>458</v>
      </c>
      <c r="E854" s="237">
        <v>96</v>
      </c>
      <c r="F854" s="231">
        <f t="shared" si="26"/>
        <v>175</v>
      </c>
      <c r="G854" s="231">
        <f t="shared" si="27"/>
        <v>21</v>
      </c>
    </row>
    <row r="855" s="86" customFormat="1" spans="1:7">
      <c r="A855" s="235" t="s">
        <v>1579</v>
      </c>
      <c r="B855" s="256" t="s">
        <v>1580</v>
      </c>
      <c r="C855" s="237"/>
      <c r="D855" s="237">
        <v>164</v>
      </c>
      <c r="E855" s="237"/>
      <c r="F855" s="231" t="str">
        <f t="shared" si="26"/>
        <v/>
      </c>
      <c r="G855" s="231">
        <f t="shared" si="27"/>
        <v>0</v>
      </c>
    </row>
    <row r="856" s="86" customFormat="1" spans="1:7">
      <c r="A856" s="235" t="s">
        <v>1581</v>
      </c>
      <c r="B856" s="256" t="s">
        <v>1582</v>
      </c>
      <c r="C856" s="237">
        <v>124</v>
      </c>
      <c r="D856" s="237">
        <v>131</v>
      </c>
      <c r="E856" s="237">
        <v>259</v>
      </c>
      <c r="F856" s="231">
        <f t="shared" si="26"/>
        <v>209</v>
      </c>
      <c r="G856" s="231">
        <f t="shared" si="27"/>
        <v>198</v>
      </c>
    </row>
    <row r="857" s="86" customFormat="1" spans="1:7">
      <c r="A857" s="235" t="s">
        <v>1583</v>
      </c>
      <c r="B857" s="256" t="s">
        <v>1584</v>
      </c>
      <c r="C857" s="237"/>
      <c r="D857" s="237"/>
      <c r="E857" s="237"/>
      <c r="F857" s="231" t="str">
        <f t="shared" si="26"/>
        <v/>
      </c>
      <c r="G857" s="231" t="str">
        <f t="shared" si="27"/>
        <v/>
      </c>
    </row>
    <row r="858" s="86" customFormat="1" spans="1:7">
      <c r="A858" s="235" t="s">
        <v>1585</v>
      </c>
      <c r="B858" s="256" t="s">
        <v>1586</v>
      </c>
      <c r="C858" s="237"/>
      <c r="D858" s="237"/>
      <c r="E858" s="237"/>
      <c r="F858" s="231" t="str">
        <f t="shared" si="26"/>
        <v/>
      </c>
      <c r="G858" s="231" t="str">
        <f t="shared" si="27"/>
        <v/>
      </c>
    </row>
    <row r="859" s="86" customFormat="1" spans="1:7">
      <c r="A859" s="235" t="s">
        <v>1587</v>
      </c>
      <c r="B859" s="256" t="s">
        <v>1588</v>
      </c>
      <c r="C859" s="237">
        <v>250</v>
      </c>
      <c r="D859" s="237"/>
      <c r="E859" s="237">
        <v>370</v>
      </c>
      <c r="F859" s="231">
        <f t="shared" si="26"/>
        <v>148</v>
      </c>
      <c r="G859" s="231" t="str">
        <f t="shared" si="27"/>
        <v/>
      </c>
    </row>
    <row r="860" s="86" customFormat="1" spans="1:7">
      <c r="A860" s="235" t="s">
        <v>1589</v>
      </c>
      <c r="B860" s="256" t="s">
        <v>1590</v>
      </c>
      <c r="C860" s="237"/>
      <c r="D860" s="237">
        <v>130</v>
      </c>
      <c r="E860" s="237">
        <v>1250</v>
      </c>
      <c r="F860" s="231" t="str">
        <f t="shared" si="26"/>
        <v/>
      </c>
      <c r="G860" s="231">
        <f t="shared" si="27"/>
        <v>962</v>
      </c>
    </row>
    <row r="861" s="86" customFormat="1" spans="1:7">
      <c r="A861" s="235" t="s">
        <v>1591</v>
      </c>
      <c r="B861" s="256" t="s">
        <v>1592</v>
      </c>
      <c r="C861" s="237"/>
      <c r="D861" s="237"/>
      <c r="E861" s="237"/>
      <c r="F861" s="231" t="str">
        <f t="shared" si="26"/>
        <v/>
      </c>
      <c r="G861" s="231" t="str">
        <f t="shared" si="27"/>
        <v/>
      </c>
    </row>
    <row r="862" s="86" customFormat="1" spans="1:7">
      <c r="A862" s="235" t="s">
        <v>1593</v>
      </c>
      <c r="B862" s="256" t="s">
        <v>1540</v>
      </c>
      <c r="C862" s="237"/>
      <c r="D862" s="237"/>
      <c r="E862" s="237"/>
      <c r="F862" s="231" t="str">
        <f t="shared" si="26"/>
        <v/>
      </c>
      <c r="G862" s="231" t="str">
        <f t="shared" si="27"/>
        <v/>
      </c>
    </row>
    <row r="863" s="86" customFormat="1" spans="1:7">
      <c r="A863" s="235" t="s">
        <v>1594</v>
      </c>
      <c r="B863" s="256" t="s">
        <v>1595</v>
      </c>
      <c r="C863" s="237"/>
      <c r="D863" s="237"/>
      <c r="E863" s="237">
        <v>20</v>
      </c>
      <c r="F863" s="231" t="str">
        <f t="shared" si="26"/>
        <v/>
      </c>
      <c r="G863" s="231" t="str">
        <f t="shared" si="27"/>
        <v/>
      </c>
    </row>
    <row r="864" s="86" customFormat="1" spans="1:7">
      <c r="A864" s="235" t="s">
        <v>1596</v>
      </c>
      <c r="B864" s="256" t="s">
        <v>1597</v>
      </c>
      <c r="C864" s="237"/>
      <c r="D864" s="237">
        <v>179</v>
      </c>
      <c r="E864" s="237">
        <v>53</v>
      </c>
      <c r="F864" s="231" t="str">
        <f t="shared" si="26"/>
        <v/>
      </c>
      <c r="G864" s="231">
        <f t="shared" si="27"/>
        <v>30</v>
      </c>
    </row>
    <row r="865" s="86" customFormat="1" spans="1:7">
      <c r="A865" s="235" t="s">
        <v>1598</v>
      </c>
      <c r="B865" s="256" t="s">
        <v>1599</v>
      </c>
      <c r="C865" s="237"/>
      <c r="D865" s="237"/>
      <c r="E865" s="237"/>
      <c r="F865" s="231" t="str">
        <f t="shared" si="26"/>
        <v/>
      </c>
      <c r="G865" s="231" t="str">
        <f t="shared" si="27"/>
        <v/>
      </c>
    </row>
    <row r="866" s="86" customFormat="1" spans="1:7">
      <c r="A866" s="235" t="s">
        <v>1600</v>
      </c>
      <c r="B866" s="256" t="s">
        <v>1601</v>
      </c>
      <c r="C866" s="237"/>
      <c r="D866" s="237">
        <v>15</v>
      </c>
      <c r="E866" s="237">
        <v>11</v>
      </c>
      <c r="F866" s="231" t="str">
        <f t="shared" si="26"/>
        <v/>
      </c>
      <c r="G866" s="231">
        <f t="shared" si="27"/>
        <v>73</v>
      </c>
    </row>
    <row r="867" s="86" customFormat="1" spans="1:7">
      <c r="A867" s="235" t="s">
        <v>1602</v>
      </c>
      <c r="B867" s="256" t="s">
        <v>1603</v>
      </c>
      <c r="C867" s="237"/>
      <c r="D867" s="237">
        <v>740</v>
      </c>
      <c r="E867" s="237">
        <v>9257</v>
      </c>
      <c r="F867" s="231" t="str">
        <f t="shared" si="26"/>
        <v/>
      </c>
      <c r="G867" s="231">
        <f t="shared" si="27"/>
        <v>1251</v>
      </c>
    </row>
    <row r="868" s="86" customFormat="1" spans="1:7">
      <c r="A868" s="232" t="s">
        <v>1604</v>
      </c>
      <c r="B868" s="255" t="s">
        <v>1605</v>
      </c>
      <c r="C868" s="234">
        <f>SUM(C869:C878)</f>
        <v>16083</v>
      </c>
      <c r="D868" s="234">
        <f>SUM(D869:D878)</f>
        <v>25525</v>
      </c>
      <c r="E868" s="234">
        <f>SUM(E869:E878)</f>
        <v>26165</v>
      </c>
      <c r="F868" s="231">
        <f t="shared" si="26"/>
        <v>163</v>
      </c>
      <c r="G868" s="231">
        <f t="shared" si="27"/>
        <v>103</v>
      </c>
    </row>
    <row r="869" s="86" customFormat="1" spans="1:7">
      <c r="A869" s="235" t="s">
        <v>1606</v>
      </c>
      <c r="B869" s="256" t="s">
        <v>108</v>
      </c>
      <c r="C869" s="237">
        <v>381</v>
      </c>
      <c r="D869" s="237">
        <v>815</v>
      </c>
      <c r="E869" s="237">
        <v>680</v>
      </c>
      <c r="F869" s="231">
        <f t="shared" si="26"/>
        <v>179</v>
      </c>
      <c r="G869" s="231">
        <f t="shared" si="27"/>
        <v>83</v>
      </c>
    </row>
    <row r="870" s="86" customFormat="1" spans="1:7">
      <c r="A870" s="235" t="s">
        <v>1607</v>
      </c>
      <c r="B870" s="256" t="s">
        <v>110</v>
      </c>
      <c r="C870" s="237"/>
      <c r="D870" s="237">
        <v>946</v>
      </c>
      <c r="E870" s="237"/>
      <c r="F870" s="231" t="str">
        <f t="shared" si="26"/>
        <v/>
      </c>
      <c r="G870" s="231">
        <f t="shared" si="27"/>
        <v>0</v>
      </c>
    </row>
    <row r="871" s="86" customFormat="1" spans="1:7">
      <c r="A871" s="235" t="s">
        <v>1608</v>
      </c>
      <c r="B871" s="256" t="s">
        <v>112</v>
      </c>
      <c r="C871" s="237"/>
      <c r="D871" s="237">
        <v>3</v>
      </c>
      <c r="E871" s="237"/>
      <c r="F871" s="231" t="str">
        <f t="shared" si="26"/>
        <v/>
      </c>
      <c r="G871" s="231">
        <f t="shared" si="27"/>
        <v>0</v>
      </c>
    </row>
    <row r="872" s="86" customFormat="1" spans="1:7">
      <c r="A872" s="235" t="s">
        <v>1609</v>
      </c>
      <c r="B872" s="256" t="s">
        <v>1610</v>
      </c>
      <c r="C872" s="237">
        <v>7202</v>
      </c>
      <c r="D872" s="237">
        <v>7832</v>
      </c>
      <c r="E872" s="237">
        <v>7710</v>
      </c>
      <c r="F872" s="231">
        <f t="shared" si="26"/>
        <v>107</v>
      </c>
      <c r="G872" s="231">
        <f t="shared" si="27"/>
        <v>98</v>
      </c>
    </row>
    <row r="873" s="86" customFormat="1" spans="1:7">
      <c r="A873" s="235" t="s">
        <v>1611</v>
      </c>
      <c r="B873" s="256" t="s">
        <v>1612</v>
      </c>
      <c r="C873" s="237"/>
      <c r="D873" s="237">
        <v>1053</v>
      </c>
      <c r="E873" s="237"/>
      <c r="F873" s="231" t="str">
        <f t="shared" si="26"/>
        <v/>
      </c>
      <c r="G873" s="231">
        <f t="shared" si="27"/>
        <v>0</v>
      </c>
    </row>
    <row r="874" s="86" customFormat="1" spans="1:7">
      <c r="A874" s="235" t="s">
        <v>1613</v>
      </c>
      <c r="B874" s="256" t="s">
        <v>1614</v>
      </c>
      <c r="C874" s="237"/>
      <c r="D874" s="237"/>
      <c r="E874" s="237"/>
      <c r="F874" s="231" t="str">
        <f t="shared" si="26"/>
        <v/>
      </c>
      <c r="G874" s="231" t="str">
        <f t="shared" si="27"/>
        <v/>
      </c>
    </row>
    <row r="875" s="86" customFormat="1" spans="1:7">
      <c r="A875" s="235" t="s">
        <v>1615</v>
      </c>
      <c r="B875" s="256" t="s">
        <v>1616</v>
      </c>
      <c r="C875" s="237"/>
      <c r="D875" s="237"/>
      <c r="E875" s="237"/>
      <c r="F875" s="231" t="str">
        <f t="shared" si="26"/>
        <v/>
      </c>
      <c r="G875" s="231" t="str">
        <f t="shared" si="27"/>
        <v/>
      </c>
    </row>
    <row r="876" s="86" customFormat="1" spans="1:7">
      <c r="A876" s="235" t="s">
        <v>1617</v>
      </c>
      <c r="B876" s="256" t="s">
        <v>1618</v>
      </c>
      <c r="C876" s="237"/>
      <c r="D876" s="237"/>
      <c r="E876" s="237"/>
      <c r="F876" s="231" t="str">
        <f t="shared" si="26"/>
        <v/>
      </c>
      <c r="G876" s="231" t="str">
        <f t="shared" si="27"/>
        <v/>
      </c>
    </row>
    <row r="877" s="86" customFormat="1" spans="1:7">
      <c r="A877" s="235" t="s">
        <v>1619</v>
      </c>
      <c r="B877" s="256" t="s">
        <v>126</v>
      </c>
      <c r="C877" s="237"/>
      <c r="D877" s="237"/>
      <c r="E877" s="237"/>
      <c r="F877" s="231" t="str">
        <f t="shared" si="26"/>
        <v/>
      </c>
      <c r="G877" s="231" t="str">
        <f t="shared" si="27"/>
        <v/>
      </c>
    </row>
    <row r="878" s="86" customFormat="1" spans="1:7">
      <c r="A878" s="235" t="s">
        <v>1620</v>
      </c>
      <c r="B878" s="256" t="s">
        <v>1621</v>
      </c>
      <c r="C878" s="237">
        <v>8500</v>
      </c>
      <c r="D878" s="237">
        <v>14876</v>
      </c>
      <c r="E878" s="237">
        <v>17775</v>
      </c>
      <c r="F878" s="231">
        <f t="shared" si="26"/>
        <v>209</v>
      </c>
      <c r="G878" s="231">
        <f t="shared" si="27"/>
        <v>120</v>
      </c>
    </row>
    <row r="879" s="86" customFormat="1" spans="1:7">
      <c r="A879" s="232" t="s">
        <v>1622</v>
      </c>
      <c r="B879" s="255" t="s">
        <v>1623</v>
      </c>
      <c r="C879" s="234">
        <f>SUM(C880:C885)</f>
        <v>8118</v>
      </c>
      <c r="D879" s="234">
        <f>SUM(D880:D885)</f>
        <v>12968</v>
      </c>
      <c r="E879" s="234">
        <f>SUM(E880:E885)</f>
        <v>9140</v>
      </c>
      <c r="F879" s="231">
        <f t="shared" si="26"/>
        <v>113</v>
      </c>
      <c r="G879" s="231">
        <f t="shared" si="27"/>
        <v>71</v>
      </c>
    </row>
    <row r="880" s="86" customFormat="1" spans="1:7">
      <c r="A880" s="235" t="s">
        <v>1624</v>
      </c>
      <c r="B880" s="256" t="s">
        <v>1625</v>
      </c>
      <c r="C880" s="237"/>
      <c r="D880" s="237">
        <v>557</v>
      </c>
      <c r="E880" s="237">
        <v>441</v>
      </c>
      <c r="F880" s="231" t="str">
        <f t="shared" si="26"/>
        <v/>
      </c>
      <c r="G880" s="231">
        <f t="shared" si="27"/>
        <v>79</v>
      </c>
    </row>
    <row r="881" s="86" customFormat="1" spans="1:7">
      <c r="A881" s="235" t="s">
        <v>1626</v>
      </c>
      <c r="B881" s="256" t="s">
        <v>1627</v>
      </c>
      <c r="C881" s="237"/>
      <c r="D881" s="237"/>
      <c r="E881" s="237"/>
      <c r="F881" s="231" t="str">
        <f t="shared" si="26"/>
        <v/>
      </c>
      <c r="G881" s="231" t="str">
        <f t="shared" si="27"/>
        <v/>
      </c>
    </row>
    <row r="882" s="86" customFormat="1" spans="1:7">
      <c r="A882" s="235" t="s">
        <v>1628</v>
      </c>
      <c r="B882" s="256" t="s">
        <v>1629</v>
      </c>
      <c r="C882" s="237">
        <v>8118</v>
      </c>
      <c r="D882" s="237">
        <v>9880</v>
      </c>
      <c r="E882" s="237">
        <v>7500</v>
      </c>
      <c r="F882" s="231">
        <f t="shared" si="26"/>
        <v>92</v>
      </c>
      <c r="G882" s="231">
        <f t="shared" si="27"/>
        <v>76</v>
      </c>
    </row>
    <row r="883" s="86" customFormat="1" spans="1:7">
      <c r="A883" s="235" t="s">
        <v>1630</v>
      </c>
      <c r="B883" s="256" t="s">
        <v>1631</v>
      </c>
      <c r="C883" s="237"/>
      <c r="D883" s="237"/>
      <c r="E883" s="237">
        <v>930</v>
      </c>
      <c r="F883" s="231" t="str">
        <f t="shared" si="26"/>
        <v/>
      </c>
      <c r="G883" s="231" t="str">
        <f t="shared" si="27"/>
        <v/>
      </c>
    </row>
    <row r="884" s="86" customFormat="1" spans="1:7">
      <c r="A884" s="235" t="s">
        <v>1632</v>
      </c>
      <c r="B884" s="256" t="s">
        <v>1633</v>
      </c>
      <c r="C884" s="237"/>
      <c r="D884" s="237"/>
      <c r="E884" s="237"/>
      <c r="F884" s="231" t="str">
        <f t="shared" si="26"/>
        <v/>
      </c>
      <c r="G884" s="231" t="str">
        <f t="shared" si="27"/>
        <v/>
      </c>
    </row>
    <row r="885" s="86" customFormat="1" spans="1:7">
      <c r="A885" s="235" t="s">
        <v>1634</v>
      </c>
      <c r="B885" s="256" t="s">
        <v>1635</v>
      </c>
      <c r="C885" s="237"/>
      <c r="D885" s="237">
        <v>2531</v>
      </c>
      <c r="E885" s="237">
        <v>269</v>
      </c>
      <c r="F885" s="231" t="str">
        <f t="shared" si="26"/>
        <v/>
      </c>
      <c r="G885" s="231">
        <f t="shared" si="27"/>
        <v>11</v>
      </c>
    </row>
    <row r="886" s="86" customFormat="1" spans="1:7">
      <c r="A886" s="232" t="s">
        <v>1636</v>
      </c>
      <c r="B886" s="255" t="s">
        <v>1637</v>
      </c>
      <c r="C886" s="234">
        <f>SUM(C887:C891)</f>
        <v>3020</v>
      </c>
      <c r="D886" s="234">
        <f>SUM(D887:D891)</f>
        <v>1991</v>
      </c>
      <c r="E886" s="234">
        <f>SUM(E887:E891)</f>
        <v>1729</v>
      </c>
      <c r="F886" s="231">
        <f t="shared" si="26"/>
        <v>57</v>
      </c>
      <c r="G886" s="231">
        <f t="shared" si="27"/>
        <v>87</v>
      </c>
    </row>
    <row r="887" s="86" customFormat="1" spans="1:7">
      <c r="A887" s="235" t="s">
        <v>1638</v>
      </c>
      <c r="B887" s="256" t="s">
        <v>1639</v>
      </c>
      <c r="C887" s="237"/>
      <c r="D887" s="237"/>
      <c r="E887" s="237"/>
      <c r="F887" s="231" t="str">
        <f t="shared" si="26"/>
        <v/>
      </c>
      <c r="G887" s="231" t="str">
        <f t="shared" si="27"/>
        <v/>
      </c>
    </row>
    <row r="888" s="86" customFormat="1" spans="1:7">
      <c r="A888" s="235" t="s">
        <v>1640</v>
      </c>
      <c r="B888" s="256" t="s">
        <v>1641</v>
      </c>
      <c r="C888" s="237">
        <v>2450</v>
      </c>
      <c r="D888" s="237">
        <v>1667</v>
      </c>
      <c r="E888" s="237">
        <v>1270</v>
      </c>
      <c r="F888" s="231">
        <f t="shared" si="26"/>
        <v>52</v>
      </c>
      <c r="G888" s="231">
        <f t="shared" si="27"/>
        <v>76</v>
      </c>
    </row>
    <row r="889" s="86" customFormat="1" spans="1:7">
      <c r="A889" s="235" t="s">
        <v>1642</v>
      </c>
      <c r="B889" s="256" t="s">
        <v>1643</v>
      </c>
      <c r="C889" s="237">
        <v>20</v>
      </c>
      <c r="D889" s="237">
        <v>129</v>
      </c>
      <c r="E889" s="237">
        <v>149</v>
      </c>
      <c r="F889" s="231">
        <f t="shared" si="26"/>
        <v>745</v>
      </c>
      <c r="G889" s="231">
        <f t="shared" si="27"/>
        <v>116</v>
      </c>
    </row>
    <row r="890" s="86" customFormat="1" spans="1:7">
      <c r="A890" s="235" t="s">
        <v>1644</v>
      </c>
      <c r="B890" s="256" t="s">
        <v>1645</v>
      </c>
      <c r="C890" s="237"/>
      <c r="D890" s="237"/>
      <c r="E890" s="237"/>
      <c r="F890" s="231" t="str">
        <f t="shared" si="26"/>
        <v/>
      </c>
      <c r="G890" s="231" t="str">
        <f t="shared" si="27"/>
        <v/>
      </c>
    </row>
    <row r="891" s="86" customFormat="1" spans="1:7">
      <c r="A891" s="235" t="s">
        <v>1646</v>
      </c>
      <c r="B891" s="256" t="s">
        <v>1647</v>
      </c>
      <c r="C891" s="237">
        <v>550</v>
      </c>
      <c r="D891" s="237">
        <v>195</v>
      </c>
      <c r="E891" s="237">
        <v>310</v>
      </c>
      <c r="F891" s="231">
        <f t="shared" si="26"/>
        <v>56</v>
      </c>
      <c r="G891" s="231">
        <f t="shared" si="27"/>
        <v>159</v>
      </c>
    </row>
    <row r="892" s="86" customFormat="1" spans="1:7">
      <c r="A892" s="232" t="s">
        <v>1648</v>
      </c>
      <c r="B892" s="255" t="s">
        <v>1649</v>
      </c>
      <c r="C892" s="234">
        <f>SUM(C893:C894)</f>
        <v>0</v>
      </c>
      <c r="D892" s="234">
        <f>SUM(D893:D894)</f>
        <v>0</v>
      </c>
      <c r="E892" s="234">
        <f>SUM(E893:E894)</f>
        <v>0</v>
      </c>
      <c r="F892" s="231" t="str">
        <f t="shared" si="26"/>
        <v/>
      </c>
      <c r="G892" s="231" t="str">
        <f t="shared" si="27"/>
        <v/>
      </c>
    </row>
    <row r="893" s="86" customFormat="1" spans="1:7">
      <c r="A893" s="235" t="s">
        <v>1650</v>
      </c>
      <c r="B893" s="256" t="s">
        <v>1651</v>
      </c>
      <c r="C893" s="237"/>
      <c r="D893" s="237"/>
      <c r="E893" s="237"/>
      <c r="F893" s="231" t="str">
        <f t="shared" si="26"/>
        <v/>
      </c>
      <c r="G893" s="231" t="str">
        <f t="shared" si="27"/>
        <v/>
      </c>
    </row>
    <row r="894" s="86" customFormat="1" spans="1:7">
      <c r="A894" s="235" t="s">
        <v>1652</v>
      </c>
      <c r="B894" s="256" t="s">
        <v>1653</v>
      </c>
      <c r="C894" s="237"/>
      <c r="D894" s="237"/>
      <c r="E894" s="237"/>
      <c r="F894" s="231" t="str">
        <f t="shared" si="26"/>
        <v/>
      </c>
      <c r="G894" s="231" t="str">
        <f t="shared" si="27"/>
        <v/>
      </c>
    </row>
    <row r="895" s="86" customFormat="1" spans="1:7">
      <c r="A895" s="232" t="s">
        <v>1654</v>
      </c>
      <c r="B895" s="255" t="s">
        <v>1655</v>
      </c>
      <c r="C895" s="234">
        <f>SUM(C896:C897)</f>
        <v>0</v>
      </c>
      <c r="D895" s="234">
        <f>SUM(D896:D897)</f>
        <v>237</v>
      </c>
      <c r="E895" s="234">
        <f>SUM(E896:E897)</f>
        <v>1269</v>
      </c>
      <c r="F895" s="231" t="str">
        <f t="shared" si="26"/>
        <v/>
      </c>
      <c r="G895" s="231">
        <f t="shared" si="27"/>
        <v>535</v>
      </c>
    </row>
    <row r="896" s="86" customFormat="1" spans="1:7">
      <c r="A896" s="235" t="s">
        <v>1656</v>
      </c>
      <c r="B896" s="256" t="s">
        <v>1657</v>
      </c>
      <c r="C896" s="237"/>
      <c r="D896" s="237"/>
      <c r="E896" s="237"/>
      <c r="F896" s="231" t="str">
        <f t="shared" si="26"/>
        <v/>
      </c>
      <c r="G896" s="231" t="str">
        <f t="shared" si="27"/>
        <v/>
      </c>
    </row>
    <row r="897" s="86" customFormat="1" spans="1:7">
      <c r="A897" s="235" t="s">
        <v>1658</v>
      </c>
      <c r="B897" s="256" t="s">
        <v>1659</v>
      </c>
      <c r="C897" s="237"/>
      <c r="D897" s="237">
        <v>237</v>
      </c>
      <c r="E897" s="237">
        <v>1269</v>
      </c>
      <c r="F897" s="231" t="str">
        <f t="shared" si="26"/>
        <v/>
      </c>
      <c r="G897" s="231">
        <f t="shared" si="27"/>
        <v>535</v>
      </c>
    </row>
    <row r="898" s="86" customFormat="1" spans="1:7">
      <c r="A898" s="229" t="s">
        <v>1660</v>
      </c>
      <c r="B898" s="254" t="s">
        <v>69</v>
      </c>
      <c r="C898" s="231">
        <f>SUM(C899,C921,C931,C941,C948,C953)</f>
        <v>6258</v>
      </c>
      <c r="D898" s="231">
        <f>SUM(D899,D921,D931,D941,D948,D953)</f>
        <v>10765</v>
      </c>
      <c r="E898" s="231">
        <f>SUM(E899,E921,E931,E941,E948,E953)</f>
        <v>10128</v>
      </c>
      <c r="F898" s="231">
        <f t="shared" si="26"/>
        <v>162</v>
      </c>
      <c r="G898" s="231">
        <f t="shared" si="27"/>
        <v>94</v>
      </c>
    </row>
    <row r="899" s="86" customFormat="1" spans="1:7">
      <c r="A899" s="232" t="s">
        <v>1661</v>
      </c>
      <c r="B899" s="255" t="s">
        <v>1662</v>
      </c>
      <c r="C899" s="234">
        <f>SUM(C900:C920)</f>
        <v>5010</v>
      </c>
      <c r="D899" s="234">
        <f>SUM(D900:D920)</f>
        <v>10014</v>
      </c>
      <c r="E899" s="234">
        <f>SUM(E900:E920)</f>
        <v>8673</v>
      </c>
      <c r="F899" s="231">
        <f t="shared" si="26"/>
        <v>173</v>
      </c>
      <c r="G899" s="231">
        <f t="shared" si="27"/>
        <v>87</v>
      </c>
    </row>
    <row r="900" s="86" customFormat="1" spans="1:7">
      <c r="A900" s="235" t="s">
        <v>1663</v>
      </c>
      <c r="B900" s="256" t="s">
        <v>108</v>
      </c>
      <c r="C900" s="237">
        <v>774</v>
      </c>
      <c r="D900" s="237">
        <v>1187</v>
      </c>
      <c r="E900" s="237">
        <v>2550</v>
      </c>
      <c r="F900" s="231">
        <f t="shared" si="26"/>
        <v>330</v>
      </c>
      <c r="G900" s="231">
        <f t="shared" si="27"/>
        <v>215</v>
      </c>
    </row>
    <row r="901" s="86" customFormat="1" spans="1:7">
      <c r="A901" s="235" t="s">
        <v>1664</v>
      </c>
      <c r="B901" s="256" t="s">
        <v>110</v>
      </c>
      <c r="C901" s="237"/>
      <c r="D901" s="237">
        <v>200</v>
      </c>
      <c r="E901" s="237"/>
      <c r="F901" s="231" t="str">
        <f t="shared" si="26"/>
        <v/>
      </c>
      <c r="G901" s="231">
        <f t="shared" si="27"/>
        <v>0</v>
      </c>
    </row>
    <row r="902" s="86" customFormat="1" spans="1:7">
      <c r="A902" s="235" t="s">
        <v>1665</v>
      </c>
      <c r="B902" s="256" t="s">
        <v>112</v>
      </c>
      <c r="C902" s="237"/>
      <c r="D902" s="237"/>
      <c r="E902" s="237"/>
      <c r="F902" s="231" t="str">
        <f t="shared" ref="F902:F965" si="28">IF(C902=0,"",ROUND(E902/C902*100,1))</f>
        <v/>
      </c>
      <c r="G902" s="231" t="str">
        <f t="shared" ref="G902:G965" si="29">IF(D902=0,"",ROUND(E902/D902*100,1))</f>
        <v/>
      </c>
    </row>
    <row r="903" s="86" customFormat="1" spans="1:7">
      <c r="A903" s="235" t="s">
        <v>1666</v>
      </c>
      <c r="B903" s="256" t="s">
        <v>1667</v>
      </c>
      <c r="C903" s="237">
        <v>1000</v>
      </c>
      <c r="D903" s="237">
        <v>4601</v>
      </c>
      <c r="E903" s="237">
        <v>4465</v>
      </c>
      <c r="F903" s="231">
        <f t="shared" si="28"/>
        <v>447</v>
      </c>
      <c r="G903" s="231">
        <f t="shared" si="29"/>
        <v>97</v>
      </c>
    </row>
    <row r="904" s="86" customFormat="1" spans="1:7">
      <c r="A904" s="235" t="s">
        <v>1668</v>
      </c>
      <c r="B904" s="256" t="s">
        <v>1669</v>
      </c>
      <c r="C904" s="237">
        <v>1891</v>
      </c>
      <c r="D904" s="237">
        <v>2223</v>
      </c>
      <c r="E904" s="237">
        <v>1105</v>
      </c>
      <c r="F904" s="231">
        <f t="shared" si="28"/>
        <v>58</v>
      </c>
      <c r="G904" s="231">
        <f t="shared" si="29"/>
        <v>50</v>
      </c>
    </row>
    <row r="905" s="86" customFormat="1" spans="1:7">
      <c r="A905" s="235" t="s">
        <v>1670</v>
      </c>
      <c r="B905" s="256" t="s">
        <v>1671</v>
      </c>
      <c r="C905" s="237"/>
      <c r="D905" s="237"/>
      <c r="E905" s="237"/>
      <c r="F905" s="231" t="str">
        <f t="shared" si="28"/>
        <v/>
      </c>
      <c r="G905" s="231" t="str">
        <f t="shared" si="29"/>
        <v/>
      </c>
    </row>
    <row r="906" s="86" customFormat="1" spans="1:7">
      <c r="A906" s="235" t="s">
        <v>1672</v>
      </c>
      <c r="B906" s="256" t="s">
        <v>1673</v>
      </c>
      <c r="C906" s="237"/>
      <c r="D906" s="237">
        <v>300</v>
      </c>
      <c r="E906" s="237"/>
      <c r="F906" s="231" t="str">
        <f t="shared" si="28"/>
        <v/>
      </c>
      <c r="G906" s="231">
        <f t="shared" si="29"/>
        <v>0</v>
      </c>
    </row>
    <row r="907" s="86" customFormat="1" spans="1:7">
      <c r="A907" s="235" t="s">
        <v>1674</v>
      </c>
      <c r="B907" s="256" t="s">
        <v>1675</v>
      </c>
      <c r="C907" s="237"/>
      <c r="D907" s="237"/>
      <c r="E907" s="237"/>
      <c r="F907" s="231" t="str">
        <f t="shared" si="28"/>
        <v/>
      </c>
      <c r="G907" s="231" t="str">
        <f t="shared" si="29"/>
        <v/>
      </c>
    </row>
    <row r="908" s="86" customFormat="1" spans="1:7">
      <c r="A908" s="235" t="s">
        <v>1676</v>
      </c>
      <c r="B908" s="256" t="s">
        <v>1677</v>
      </c>
      <c r="C908" s="237">
        <v>1059</v>
      </c>
      <c r="D908" s="237">
        <v>961</v>
      </c>
      <c r="E908" s="237"/>
      <c r="F908" s="231">
        <f t="shared" si="28"/>
        <v>0</v>
      </c>
      <c r="G908" s="231">
        <f t="shared" si="29"/>
        <v>0</v>
      </c>
    </row>
    <row r="909" s="86" customFormat="1" spans="1:7">
      <c r="A909" s="235" t="s">
        <v>1678</v>
      </c>
      <c r="B909" s="256" t="s">
        <v>1679</v>
      </c>
      <c r="C909" s="237"/>
      <c r="D909" s="237"/>
      <c r="E909" s="237"/>
      <c r="F909" s="231" t="str">
        <f t="shared" si="28"/>
        <v/>
      </c>
      <c r="G909" s="231" t="str">
        <f t="shared" si="29"/>
        <v/>
      </c>
    </row>
    <row r="910" s="86" customFormat="1" spans="1:7">
      <c r="A910" s="235" t="s">
        <v>1680</v>
      </c>
      <c r="B910" s="256" t="s">
        <v>1681</v>
      </c>
      <c r="C910" s="237"/>
      <c r="D910" s="237"/>
      <c r="E910" s="237"/>
      <c r="F910" s="231" t="str">
        <f t="shared" si="28"/>
        <v/>
      </c>
      <c r="G910" s="231" t="str">
        <f t="shared" si="29"/>
        <v/>
      </c>
    </row>
    <row r="911" s="86" customFormat="1" spans="1:7">
      <c r="A911" s="235" t="s">
        <v>1682</v>
      </c>
      <c r="B911" s="256" t="s">
        <v>1683</v>
      </c>
      <c r="C911" s="237"/>
      <c r="D911" s="237">
        <v>5</v>
      </c>
      <c r="E911" s="237"/>
      <c r="F911" s="231" t="str">
        <f t="shared" si="28"/>
        <v/>
      </c>
      <c r="G911" s="231">
        <f t="shared" si="29"/>
        <v>0</v>
      </c>
    </row>
    <row r="912" s="86" customFormat="1" spans="1:7">
      <c r="A912" s="235" t="s">
        <v>1684</v>
      </c>
      <c r="B912" s="256" t="s">
        <v>1685</v>
      </c>
      <c r="C912" s="237"/>
      <c r="D912" s="237"/>
      <c r="E912" s="237"/>
      <c r="F912" s="231" t="str">
        <f t="shared" si="28"/>
        <v/>
      </c>
      <c r="G912" s="231" t="str">
        <f t="shared" si="29"/>
        <v/>
      </c>
    </row>
    <row r="913" s="86" customFormat="1" spans="1:7">
      <c r="A913" s="235" t="s">
        <v>1686</v>
      </c>
      <c r="B913" s="256" t="s">
        <v>1687</v>
      </c>
      <c r="C913" s="237"/>
      <c r="D913" s="237"/>
      <c r="E913" s="237"/>
      <c r="F913" s="231" t="str">
        <f t="shared" si="28"/>
        <v/>
      </c>
      <c r="G913" s="231" t="str">
        <f t="shared" si="29"/>
        <v/>
      </c>
    </row>
    <row r="914" s="86" customFormat="1" spans="1:7">
      <c r="A914" s="235" t="s">
        <v>1688</v>
      </c>
      <c r="B914" s="256" t="s">
        <v>1689</v>
      </c>
      <c r="C914" s="237"/>
      <c r="D914" s="237"/>
      <c r="E914" s="237"/>
      <c r="F914" s="231" t="str">
        <f t="shared" si="28"/>
        <v/>
      </c>
      <c r="G914" s="231" t="str">
        <f t="shared" si="29"/>
        <v/>
      </c>
    </row>
    <row r="915" s="86" customFormat="1" spans="1:7">
      <c r="A915" s="235" t="s">
        <v>1690</v>
      </c>
      <c r="B915" s="256" t="s">
        <v>1691</v>
      </c>
      <c r="C915" s="237"/>
      <c r="D915" s="237"/>
      <c r="E915" s="237"/>
      <c r="F915" s="231" t="str">
        <f t="shared" si="28"/>
        <v/>
      </c>
      <c r="G915" s="231" t="str">
        <f t="shared" si="29"/>
        <v/>
      </c>
    </row>
    <row r="916" s="86" customFormat="1" spans="1:7">
      <c r="A916" s="235" t="s">
        <v>1692</v>
      </c>
      <c r="B916" s="256" t="s">
        <v>1693</v>
      </c>
      <c r="C916" s="237">
        <v>11</v>
      </c>
      <c r="D916" s="237">
        <v>27</v>
      </c>
      <c r="E916" s="237">
        <v>3</v>
      </c>
      <c r="F916" s="231">
        <f t="shared" si="28"/>
        <v>27</v>
      </c>
      <c r="G916" s="231">
        <f t="shared" si="29"/>
        <v>11</v>
      </c>
    </row>
    <row r="917" s="86" customFormat="1" spans="1:7">
      <c r="A917" s="235" t="s">
        <v>1694</v>
      </c>
      <c r="B917" s="256" t="s">
        <v>1695</v>
      </c>
      <c r="C917" s="237"/>
      <c r="D917" s="237"/>
      <c r="E917" s="237"/>
      <c r="F917" s="231" t="str">
        <f t="shared" si="28"/>
        <v/>
      </c>
      <c r="G917" s="231" t="str">
        <f t="shared" si="29"/>
        <v/>
      </c>
    </row>
    <row r="918" s="86" customFormat="1" spans="1:7">
      <c r="A918" s="235" t="s">
        <v>1696</v>
      </c>
      <c r="B918" s="256" t="s">
        <v>1697</v>
      </c>
      <c r="C918" s="237">
        <v>5</v>
      </c>
      <c r="D918" s="237"/>
      <c r="E918" s="237"/>
      <c r="F918" s="231">
        <f t="shared" si="28"/>
        <v>0</v>
      </c>
      <c r="G918" s="231" t="str">
        <f t="shared" si="29"/>
        <v/>
      </c>
    </row>
    <row r="919" s="86" customFormat="1" spans="1:7">
      <c r="A919" s="235" t="s">
        <v>1698</v>
      </c>
      <c r="B919" s="256" t="s">
        <v>1699</v>
      </c>
      <c r="C919" s="237"/>
      <c r="D919" s="237"/>
      <c r="E919" s="237"/>
      <c r="F919" s="231" t="str">
        <f t="shared" si="28"/>
        <v/>
      </c>
      <c r="G919" s="231" t="str">
        <f t="shared" si="29"/>
        <v/>
      </c>
    </row>
    <row r="920" s="86" customFormat="1" spans="1:7">
      <c r="A920" s="235" t="s">
        <v>1700</v>
      </c>
      <c r="B920" s="256" t="s">
        <v>1701</v>
      </c>
      <c r="C920" s="237">
        <v>270</v>
      </c>
      <c r="D920" s="237">
        <v>510</v>
      </c>
      <c r="E920" s="237">
        <v>550</v>
      </c>
      <c r="F920" s="231">
        <f t="shared" si="28"/>
        <v>204</v>
      </c>
      <c r="G920" s="231">
        <f t="shared" si="29"/>
        <v>108</v>
      </c>
    </row>
    <row r="921" s="86" customFormat="1" spans="1:7">
      <c r="A921" s="232" t="s">
        <v>1702</v>
      </c>
      <c r="B921" s="255" t="s">
        <v>1703</v>
      </c>
      <c r="C921" s="234">
        <f>SUM(C922:C930)</f>
        <v>0</v>
      </c>
      <c r="D921" s="234">
        <f>SUM(D922:D930)</f>
        <v>0</v>
      </c>
      <c r="E921" s="234">
        <f>SUM(E922:E930)</f>
        <v>0</v>
      </c>
      <c r="F921" s="231" t="str">
        <f t="shared" si="28"/>
        <v/>
      </c>
      <c r="G921" s="231" t="str">
        <f t="shared" si="29"/>
        <v/>
      </c>
    </row>
    <row r="922" s="86" customFormat="1" spans="1:7">
      <c r="A922" s="235" t="s">
        <v>1704</v>
      </c>
      <c r="B922" s="256" t="s">
        <v>108</v>
      </c>
      <c r="C922" s="237"/>
      <c r="D922" s="237"/>
      <c r="E922" s="237"/>
      <c r="F922" s="231" t="str">
        <f t="shared" si="28"/>
        <v/>
      </c>
      <c r="G922" s="231" t="str">
        <f t="shared" si="29"/>
        <v/>
      </c>
    </row>
    <row r="923" s="86" customFormat="1" spans="1:7">
      <c r="A923" s="235" t="s">
        <v>1705</v>
      </c>
      <c r="B923" s="256" t="s">
        <v>110</v>
      </c>
      <c r="C923" s="237"/>
      <c r="D923" s="237"/>
      <c r="E923" s="237"/>
      <c r="F923" s="231" t="str">
        <f t="shared" si="28"/>
        <v/>
      </c>
      <c r="G923" s="231" t="str">
        <f t="shared" si="29"/>
        <v/>
      </c>
    </row>
    <row r="924" s="86" customFormat="1" spans="1:7">
      <c r="A924" s="235" t="s">
        <v>1706</v>
      </c>
      <c r="B924" s="256" t="s">
        <v>112</v>
      </c>
      <c r="C924" s="237"/>
      <c r="D924" s="237"/>
      <c r="E924" s="237"/>
      <c r="F924" s="231" t="str">
        <f t="shared" si="28"/>
        <v/>
      </c>
      <c r="G924" s="231" t="str">
        <f t="shared" si="29"/>
        <v/>
      </c>
    </row>
    <row r="925" s="86" customFormat="1" spans="1:7">
      <c r="A925" s="235" t="s">
        <v>1707</v>
      </c>
      <c r="B925" s="256" t="s">
        <v>1708</v>
      </c>
      <c r="C925" s="237"/>
      <c r="D925" s="237"/>
      <c r="E925" s="237"/>
      <c r="F925" s="231" t="str">
        <f t="shared" si="28"/>
        <v/>
      </c>
      <c r="G925" s="231" t="str">
        <f t="shared" si="29"/>
        <v/>
      </c>
    </row>
    <row r="926" s="86" customFormat="1" spans="1:7">
      <c r="A926" s="235" t="s">
        <v>1709</v>
      </c>
      <c r="B926" s="256" t="s">
        <v>1710</v>
      </c>
      <c r="C926" s="237"/>
      <c r="D926" s="237"/>
      <c r="E926" s="237"/>
      <c r="F926" s="231" t="str">
        <f t="shared" si="28"/>
        <v/>
      </c>
      <c r="G926" s="231" t="str">
        <f t="shared" si="29"/>
        <v/>
      </c>
    </row>
    <row r="927" s="86" customFormat="1" spans="1:7">
      <c r="A927" s="235" t="s">
        <v>1711</v>
      </c>
      <c r="B927" s="256" t="s">
        <v>1712</v>
      </c>
      <c r="C927" s="237"/>
      <c r="D927" s="237"/>
      <c r="E927" s="237"/>
      <c r="F927" s="231" t="str">
        <f t="shared" si="28"/>
        <v/>
      </c>
      <c r="G927" s="231" t="str">
        <f t="shared" si="29"/>
        <v/>
      </c>
    </row>
    <row r="928" s="86" customFormat="1" spans="1:7">
      <c r="A928" s="235" t="s">
        <v>1713</v>
      </c>
      <c r="B928" s="256" t="s">
        <v>1714</v>
      </c>
      <c r="C928" s="237"/>
      <c r="D928" s="237"/>
      <c r="E928" s="237"/>
      <c r="F928" s="231" t="str">
        <f t="shared" si="28"/>
        <v/>
      </c>
      <c r="G928" s="231" t="str">
        <f t="shared" si="29"/>
        <v/>
      </c>
    </row>
    <row r="929" s="86" customFormat="1" spans="1:7">
      <c r="A929" s="235" t="s">
        <v>1715</v>
      </c>
      <c r="B929" s="256" t="s">
        <v>1716</v>
      </c>
      <c r="C929" s="237"/>
      <c r="D929" s="237"/>
      <c r="E929" s="237"/>
      <c r="F929" s="231" t="str">
        <f t="shared" si="28"/>
        <v/>
      </c>
      <c r="G929" s="231" t="str">
        <f t="shared" si="29"/>
        <v/>
      </c>
    </row>
    <row r="930" s="86" customFormat="1" spans="1:7">
      <c r="A930" s="235" t="s">
        <v>1717</v>
      </c>
      <c r="B930" s="256" t="s">
        <v>1718</v>
      </c>
      <c r="C930" s="237"/>
      <c r="D930" s="237"/>
      <c r="E930" s="237"/>
      <c r="F930" s="231" t="str">
        <f t="shared" si="28"/>
        <v/>
      </c>
      <c r="G930" s="231" t="str">
        <f t="shared" si="29"/>
        <v/>
      </c>
    </row>
    <row r="931" s="86" customFormat="1" spans="1:7">
      <c r="A931" s="232" t="s">
        <v>1719</v>
      </c>
      <c r="B931" s="255" t="s">
        <v>1720</v>
      </c>
      <c r="C931" s="234">
        <f>SUM(C932:C940)</f>
        <v>0</v>
      </c>
      <c r="D931" s="234">
        <f>SUM(D932:D940)</f>
        <v>0</v>
      </c>
      <c r="E931" s="234">
        <f>SUM(E932:E940)</f>
        <v>0</v>
      </c>
      <c r="F931" s="231" t="str">
        <f t="shared" si="28"/>
        <v/>
      </c>
      <c r="G931" s="231" t="str">
        <f t="shared" si="29"/>
        <v/>
      </c>
    </row>
    <row r="932" s="86" customFormat="1" spans="1:7">
      <c r="A932" s="235" t="s">
        <v>1721</v>
      </c>
      <c r="B932" s="256" t="s">
        <v>108</v>
      </c>
      <c r="C932" s="237"/>
      <c r="D932" s="237"/>
      <c r="E932" s="237"/>
      <c r="F932" s="231" t="str">
        <f t="shared" si="28"/>
        <v/>
      </c>
      <c r="G932" s="231" t="str">
        <f t="shared" si="29"/>
        <v/>
      </c>
    </row>
    <row r="933" s="86" customFormat="1" spans="1:7">
      <c r="A933" s="235" t="s">
        <v>1722</v>
      </c>
      <c r="B933" s="256" t="s">
        <v>110</v>
      </c>
      <c r="C933" s="237"/>
      <c r="D933" s="237"/>
      <c r="E933" s="237"/>
      <c r="F933" s="231" t="str">
        <f t="shared" si="28"/>
        <v/>
      </c>
      <c r="G933" s="231" t="str">
        <f t="shared" si="29"/>
        <v/>
      </c>
    </row>
    <row r="934" s="86" customFormat="1" spans="1:7">
      <c r="A934" s="235" t="s">
        <v>1723</v>
      </c>
      <c r="B934" s="256" t="s">
        <v>112</v>
      </c>
      <c r="C934" s="237"/>
      <c r="D934" s="237"/>
      <c r="E934" s="237"/>
      <c r="F934" s="231" t="str">
        <f t="shared" si="28"/>
        <v/>
      </c>
      <c r="G934" s="231" t="str">
        <f t="shared" si="29"/>
        <v/>
      </c>
    </row>
    <row r="935" s="86" customFormat="1" spans="1:7">
      <c r="A935" s="235" t="s">
        <v>1724</v>
      </c>
      <c r="B935" s="256" t="s">
        <v>1725</v>
      </c>
      <c r="C935" s="237"/>
      <c r="D935" s="237"/>
      <c r="E935" s="237"/>
      <c r="F935" s="231" t="str">
        <f t="shared" si="28"/>
        <v/>
      </c>
      <c r="G935" s="231" t="str">
        <f t="shared" si="29"/>
        <v/>
      </c>
    </row>
    <row r="936" s="86" customFormat="1" spans="1:7">
      <c r="A936" s="235" t="s">
        <v>1726</v>
      </c>
      <c r="B936" s="256" t="s">
        <v>1727</v>
      </c>
      <c r="C936" s="237"/>
      <c r="D936" s="237"/>
      <c r="E936" s="237"/>
      <c r="F936" s="231" t="str">
        <f t="shared" si="28"/>
        <v/>
      </c>
      <c r="G936" s="231" t="str">
        <f t="shared" si="29"/>
        <v/>
      </c>
    </row>
    <row r="937" s="86" customFormat="1" spans="1:7">
      <c r="A937" s="235" t="s">
        <v>1728</v>
      </c>
      <c r="B937" s="256" t="s">
        <v>1729</v>
      </c>
      <c r="C937" s="237"/>
      <c r="D937" s="237"/>
      <c r="E937" s="237"/>
      <c r="F937" s="231" t="str">
        <f t="shared" si="28"/>
        <v/>
      </c>
      <c r="G937" s="231" t="str">
        <f t="shared" si="29"/>
        <v/>
      </c>
    </row>
    <row r="938" s="86" customFormat="1" spans="1:7">
      <c r="A938" s="235" t="s">
        <v>1730</v>
      </c>
      <c r="B938" s="256" t="s">
        <v>1731</v>
      </c>
      <c r="C938" s="237"/>
      <c r="D938" s="237"/>
      <c r="E938" s="237"/>
      <c r="F938" s="231" t="str">
        <f t="shared" si="28"/>
        <v/>
      </c>
      <c r="G938" s="231" t="str">
        <f t="shared" si="29"/>
        <v/>
      </c>
    </row>
    <row r="939" s="86" customFormat="1" spans="1:7">
      <c r="A939" s="235" t="s">
        <v>1732</v>
      </c>
      <c r="B939" s="256" t="s">
        <v>1733</v>
      </c>
      <c r="C939" s="237"/>
      <c r="D939" s="237"/>
      <c r="E939" s="237"/>
      <c r="F939" s="231" t="str">
        <f t="shared" si="28"/>
        <v/>
      </c>
      <c r="G939" s="231" t="str">
        <f t="shared" si="29"/>
        <v/>
      </c>
    </row>
    <row r="940" s="86" customFormat="1" spans="1:7">
      <c r="A940" s="235" t="s">
        <v>1734</v>
      </c>
      <c r="B940" s="256" t="s">
        <v>1735</v>
      </c>
      <c r="C940" s="237"/>
      <c r="D940" s="237"/>
      <c r="E940" s="237"/>
      <c r="F940" s="231" t="str">
        <f t="shared" si="28"/>
        <v/>
      </c>
      <c r="G940" s="231" t="str">
        <f t="shared" si="29"/>
        <v/>
      </c>
    </row>
    <row r="941" s="86" customFormat="1" spans="1:7">
      <c r="A941" s="232" t="s">
        <v>1736</v>
      </c>
      <c r="B941" s="255" t="s">
        <v>1737</v>
      </c>
      <c r="C941" s="234">
        <f>SUM(C942:C947)</f>
        <v>0</v>
      </c>
      <c r="D941" s="234">
        <f>SUM(D942:D947)</f>
        <v>0</v>
      </c>
      <c r="E941" s="234">
        <f>SUM(E942:E947)</f>
        <v>0</v>
      </c>
      <c r="F941" s="231" t="str">
        <f t="shared" si="28"/>
        <v/>
      </c>
      <c r="G941" s="231" t="str">
        <f t="shared" si="29"/>
        <v/>
      </c>
    </row>
    <row r="942" s="86" customFormat="1" spans="1:7">
      <c r="A942" s="235" t="s">
        <v>1738</v>
      </c>
      <c r="B942" s="256" t="s">
        <v>108</v>
      </c>
      <c r="C942" s="237"/>
      <c r="D942" s="237"/>
      <c r="E942" s="237"/>
      <c r="F942" s="231" t="str">
        <f t="shared" si="28"/>
        <v/>
      </c>
      <c r="G942" s="231" t="str">
        <f t="shared" si="29"/>
        <v/>
      </c>
    </row>
    <row r="943" s="86" customFormat="1" spans="1:7">
      <c r="A943" s="235" t="s">
        <v>1739</v>
      </c>
      <c r="B943" s="256" t="s">
        <v>110</v>
      </c>
      <c r="C943" s="237"/>
      <c r="D943" s="237"/>
      <c r="E943" s="237"/>
      <c r="F943" s="231" t="str">
        <f t="shared" si="28"/>
        <v/>
      </c>
      <c r="G943" s="231" t="str">
        <f t="shared" si="29"/>
        <v/>
      </c>
    </row>
    <row r="944" s="86" customFormat="1" spans="1:7">
      <c r="A944" s="235" t="s">
        <v>1740</v>
      </c>
      <c r="B944" s="256" t="s">
        <v>112</v>
      </c>
      <c r="C944" s="237"/>
      <c r="D944" s="237"/>
      <c r="E944" s="237"/>
      <c r="F944" s="231" t="str">
        <f t="shared" si="28"/>
        <v/>
      </c>
      <c r="G944" s="231" t="str">
        <f t="shared" si="29"/>
        <v/>
      </c>
    </row>
    <row r="945" s="86" customFormat="1" spans="1:7">
      <c r="A945" s="235" t="s">
        <v>1741</v>
      </c>
      <c r="B945" s="256" t="s">
        <v>1716</v>
      </c>
      <c r="C945" s="237"/>
      <c r="D945" s="237"/>
      <c r="E945" s="237"/>
      <c r="F945" s="231" t="str">
        <f t="shared" si="28"/>
        <v/>
      </c>
      <c r="G945" s="231" t="str">
        <f t="shared" si="29"/>
        <v/>
      </c>
    </row>
    <row r="946" s="86" customFormat="1" spans="1:7">
      <c r="A946" s="235" t="s">
        <v>1742</v>
      </c>
      <c r="B946" s="256" t="s">
        <v>1743</v>
      </c>
      <c r="C946" s="237"/>
      <c r="D946" s="237"/>
      <c r="E946" s="237"/>
      <c r="F946" s="231" t="str">
        <f t="shared" si="28"/>
        <v/>
      </c>
      <c r="G946" s="231" t="str">
        <f t="shared" si="29"/>
        <v/>
      </c>
    </row>
    <row r="947" s="86" customFormat="1" spans="1:7">
      <c r="A947" s="235" t="s">
        <v>1744</v>
      </c>
      <c r="B947" s="256" t="s">
        <v>1745</v>
      </c>
      <c r="C947" s="237"/>
      <c r="D947" s="237"/>
      <c r="E947" s="237"/>
      <c r="F947" s="231" t="str">
        <f t="shared" si="28"/>
        <v/>
      </c>
      <c r="G947" s="231" t="str">
        <f t="shared" si="29"/>
        <v/>
      </c>
    </row>
    <row r="948" s="86" customFormat="1" spans="1:7">
      <c r="A948" s="232" t="s">
        <v>1746</v>
      </c>
      <c r="B948" s="255" t="s">
        <v>1747</v>
      </c>
      <c r="C948" s="234">
        <f>SUM(C949:C952)</f>
        <v>0</v>
      </c>
      <c r="D948" s="234">
        <f>SUM(D949:D952)</f>
        <v>0</v>
      </c>
      <c r="E948" s="234">
        <f>SUM(E949:E952)</f>
        <v>955</v>
      </c>
      <c r="F948" s="231" t="str">
        <f t="shared" si="28"/>
        <v/>
      </c>
      <c r="G948" s="231" t="str">
        <f t="shared" si="29"/>
        <v/>
      </c>
    </row>
    <row r="949" s="86" customFormat="1" spans="1:7">
      <c r="A949" s="235" t="s">
        <v>1748</v>
      </c>
      <c r="B949" s="256" t="s">
        <v>1749</v>
      </c>
      <c r="C949" s="237"/>
      <c r="D949" s="237"/>
      <c r="E949" s="237">
        <v>955</v>
      </c>
      <c r="F949" s="231" t="str">
        <f t="shared" si="28"/>
        <v/>
      </c>
      <c r="G949" s="231" t="str">
        <f t="shared" si="29"/>
        <v/>
      </c>
    </row>
    <row r="950" s="86" customFormat="1" spans="1:7">
      <c r="A950" s="235" t="s">
        <v>1750</v>
      </c>
      <c r="B950" s="256" t="s">
        <v>1751</v>
      </c>
      <c r="C950" s="237"/>
      <c r="D950" s="237"/>
      <c r="E950" s="237"/>
      <c r="F950" s="231" t="str">
        <f t="shared" si="28"/>
        <v/>
      </c>
      <c r="G950" s="231" t="str">
        <f t="shared" si="29"/>
        <v/>
      </c>
    </row>
    <row r="951" s="86" customFormat="1" spans="1:7">
      <c r="A951" s="235" t="s">
        <v>1752</v>
      </c>
      <c r="B951" s="256" t="s">
        <v>1753</v>
      </c>
      <c r="C951" s="237"/>
      <c r="D951" s="237"/>
      <c r="E951" s="237"/>
      <c r="F951" s="231" t="str">
        <f t="shared" si="28"/>
        <v/>
      </c>
      <c r="G951" s="231" t="str">
        <f t="shared" si="29"/>
        <v/>
      </c>
    </row>
    <row r="952" s="86" customFormat="1" spans="1:7">
      <c r="A952" s="235" t="s">
        <v>1754</v>
      </c>
      <c r="B952" s="256" t="s">
        <v>1755</v>
      </c>
      <c r="C952" s="237"/>
      <c r="D952" s="237"/>
      <c r="E952" s="237"/>
      <c r="F952" s="231" t="str">
        <f t="shared" si="28"/>
        <v/>
      </c>
      <c r="G952" s="231" t="str">
        <f t="shared" si="29"/>
        <v/>
      </c>
    </row>
    <row r="953" s="86" customFormat="1" spans="1:7">
      <c r="A953" s="232" t="s">
        <v>1756</v>
      </c>
      <c r="B953" s="255" t="s">
        <v>1757</v>
      </c>
      <c r="C953" s="234">
        <f>SUM(C954:C955)</f>
        <v>1248</v>
      </c>
      <c r="D953" s="234">
        <f>SUM(D954:D955)</f>
        <v>751</v>
      </c>
      <c r="E953" s="234">
        <f>SUM(E954:E955)</f>
        <v>500</v>
      </c>
      <c r="F953" s="231">
        <f t="shared" si="28"/>
        <v>40</v>
      </c>
      <c r="G953" s="231">
        <f t="shared" si="29"/>
        <v>67</v>
      </c>
    </row>
    <row r="954" s="86" customFormat="1" spans="1:7">
      <c r="A954" s="235" t="s">
        <v>1758</v>
      </c>
      <c r="B954" s="256" t="s">
        <v>1759</v>
      </c>
      <c r="C954" s="237">
        <v>938</v>
      </c>
      <c r="D954" s="237">
        <v>303</v>
      </c>
      <c r="E954" s="237"/>
      <c r="F954" s="231">
        <f t="shared" si="28"/>
        <v>0</v>
      </c>
      <c r="G954" s="231">
        <f t="shared" si="29"/>
        <v>0</v>
      </c>
    </row>
    <row r="955" s="86" customFormat="1" spans="1:7">
      <c r="A955" s="235" t="s">
        <v>1760</v>
      </c>
      <c r="B955" s="256" t="s">
        <v>1761</v>
      </c>
      <c r="C955" s="237">
        <v>310</v>
      </c>
      <c r="D955" s="237">
        <v>448</v>
      </c>
      <c r="E955" s="237">
        <v>500</v>
      </c>
      <c r="F955" s="231">
        <f t="shared" si="28"/>
        <v>161</v>
      </c>
      <c r="G955" s="231">
        <f t="shared" si="29"/>
        <v>112</v>
      </c>
    </row>
    <row r="956" s="86" customFormat="1" spans="1:7">
      <c r="A956" s="229" t="s">
        <v>1762</v>
      </c>
      <c r="B956" s="254" t="s">
        <v>70</v>
      </c>
      <c r="C956" s="231">
        <f>SUM(C957,C967,C983,C988,C999,C1006,C1014)</f>
        <v>826</v>
      </c>
      <c r="D956" s="231">
        <f>SUM(D957,D967,D983,D988,D999,D1006,D1014)</f>
        <v>464</v>
      </c>
      <c r="E956" s="231">
        <f>SUM(E957,E967,E983,E988,E999,E1006,E1014)</f>
        <v>683</v>
      </c>
      <c r="F956" s="231">
        <f t="shared" si="28"/>
        <v>83</v>
      </c>
      <c r="G956" s="231">
        <f t="shared" si="29"/>
        <v>147</v>
      </c>
    </row>
    <row r="957" s="86" customFormat="1" spans="1:7">
      <c r="A957" s="232" t="s">
        <v>1763</v>
      </c>
      <c r="B957" s="255" t="s">
        <v>1764</v>
      </c>
      <c r="C957" s="234">
        <f>SUM(C958:C966)</f>
        <v>0</v>
      </c>
      <c r="D957" s="234">
        <f>SUM(D958:D966)</f>
        <v>66</v>
      </c>
      <c r="E957" s="234">
        <f>SUM(E958:E966)</f>
        <v>0</v>
      </c>
      <c r="F957" s="231" t="str">
        <f t="shared" si="28"/>
        <v/>
      </c>
      <c r="G957" s="231">
        <f t="shared" si="29"/>
        <v>0</v>
      </c>
    </row>
    <row r="958" s="86" customFormat="1" spans="1:7">
      <c r="A958" s="235" t="s">
        <v>1765</v>
      </c>
      <c r="B958" s="256" t="s">
        <v>108</v>
      </c>
      <c r="C958" s="237"/>
      <c r="D958" s="237">
        <v>66</v>
      </c>
      <c r="E958" s="237"/>
      <c r="F958" s="231" t="str">
        <f t="shared" si="28"/>
        <v/>
      </c>
      <c r="G958" s="231">
        <f t="shared" si="29"/>
        <v>0</v>
      </c>
    </row>
    <row r="959" s="86" customFormat="1" spans="1:7">
      <c r="A959" s="235" t="s">
        <v>1766</v>
      </c>
      <c r="B959" s="256" t="s">
        <v>110</v>
      </c>
      <c r="C959" s="237"/>
      <c r="D959" s="237"/>
      <c r="E959" s="237"/>
      <c r="F959" s="231" t="str">
        <f t="shared" si="28"/>
        <v/>
      </c>
      <c r="G959" s="231" t="str">
        <f t="shared" si="29"/>
        <v/>
      </c>
    </row>
    <row r="960" s="86" customFormat="1" spans="1:7">
      <c r="A960" s="235" t="s">
        <v>1767</v>
      </c>
      <c r="B960" s="256" t="s">
        <v>112</v>
      </c>
      <c r="C960" s="237"/>
      <c r="D960" s="237"/>
      <c r="E960" s="237"/>
      <c r="F960" s="231" t="str">
        <f t="shared" si="28"/>
        <v/>
      </c>
      <c r="G960" s="231" t="str">
        <f t="shared" si="29"/>
        <v/>
      </c>
    </row>
    <row r="961" s="86" customFormat="1" spans="1:7">
      <c r="A961" s="235" t="s">
        <v>1768</v>
      </c>
      <c r="B961" s="256" t="s">
        <v>1769</v>
      </c>
      <c r="C961" s="237"/>
      <c r="D961" s="237"/>
      <c r="E961" s="237"/>
      <c r="F961" s="231" t="str">
        <f t="shared" si="28"/>
        <v/>
      </c>
      <c r="G961" s="231" t="str">
        <f t="shared" si="29"/>
        <v/>
      </c>
    </row>
    <row r="962" s="86" customFormat="1" spans="1:7">
      <c r="A962" s="235" t="s">
        <v>1770</v>
      </c>
      <c r="B962" s="256" t="s">
        <v>1771</v>
      </c>
      <c r="C962" s="237"/>
      <c r="D962" s="237"/>
      <c r="E962" s="237"/>
      <c r="F962" s="231" t="str">
        <f t="shared" si="28"/>
        <v/>
      </c>
      <c r="G962" s="231" t="str">
        <f t="shared" si="29"/>
        <v/>
      </c>
    </row>
    <row r="963" s="86" customFormat="1" spans="1:7">
      <c r="A963" s="235" t="s">
        <v>1772</v>
      </c>
      <c r="B963" s="256" t="s">
        <v>1773</v>
      </c>
      <c r="C963" s="237"/>
      <c r="D963" s="237"/>
      <c r="E963" s="237"/>
      <c r="F963" s="231" t="str">
        <f t="shared" si="28"/>
        <v/>
      </c>
      <c r="G963" s="231" t="str">
        <f t="shared" si="29"/>
        <v/>
      </c>
    </row>
    <row r="964" s="86" customFormat="1" spans="1:7">
      <c r="A964" s="235" t="s">
        <v>1774</v>
      </c>
      <c r="B964" s="256" t="s">
        <v>1775</v>
      </c>
      <c r="C964" s="237"/>
      <c r="D964" s="237"/>
      <c r="E964" s="237"/>
      <c r="F964" s="231" t="str">
        <f t="shared" si="28"/>
        <v/>
      </c>
      <c r="G964" s="231" t="str">
        <f t="shared" si="29"/>
        <v/>
      </c>
    </row>
    <row r="965" s="86" customFormat="1" spans="1:7">
      <c r="A965" s="235" t="s">
        <v>1776</v>
      </c>
      <c r="B965" s="256" t="s">
        <v>1777</v>
      </c>
      <c r="C965" s="237"/>
      <c r="D965" s="237"/>
      <c r="E965" s="237"/>
      <c r="F965" s="231" t="str">
        <f t="shared" si="28"/>
        <v/>
      </c>
      <c r="G965" s="231" t="str">
        <f t="shared" si="29"/>
        <v/>
      </c>
    </row>
    <row r="966" s="86" customFormat="1" spans="1:7">
      <c r="A966" s="235" t="s">
        <v>1778</v>
      </c>
      <c r="B966" s="256" t="s">
        <v>1779</v>
      </c>
      <c r="C966" s="237"/>
      <c r="D966" s="237"/>
      <c r="E966" s="237"/>
      <c r="F966" s="231" t="str">
        <f t="shared" ref="F966:F1029" si="30">IF(C966=0,"",ROUND(E966/C966*100,1))</f>
        <v/>
      </c>
      <c r="G966" s="231" t="str">
        <f t="shared" ref="G966:G1029" si="31">IF(D966=0,"",ROUND(E966/D966*100,1))</f>
        <v/>
      </c>
    </row>
    <row r="967" s="86" customFormat="1" spans="1:7">
      <c r="A967" s="232" t="s">
        <v>1780</v>
      </c>
      <c r="B967" s="255" t="s">
        <v>1781</v>
      </c>
      <c r="C967" s="234">
        <f>SUM(C968:C982)</f>
        <v>0</v>
      </c>
      <c r="D967" s="234">
        <f>SUM(D968:D982)</f>
        <v>0</v>
      </c>
      <c r="E967" s="234">
        <f>SUM(E968:E982)</f>
        <v>33</v>
      </c>
      <c r="F967" s="231" t="str">
        <f t="shared" si="30"/>
        <v/>
      </c>
      <c r="G967" s="231" t="str">
        <f t="shared" si="31"/>
        <v/>
      </c>
    </row>
    <row r="968" s="86" customFormat="1" spans="1:7">
      <c r="A968" s="235" t="s">
        <v>1782</v>
      </c>
      <c r="B968" s="256" t="s">
        <v>108</v>
      </c>
      <c r="C968" s="237"/>
      <c r="D968" s="237"/>
      <c r="E968" s="237"/>
      <c r="F968" s="231" t="str">
        <f t="shared" si="30"/>
        <v/>
      </c>
      <c r="G968" s="231" t="str">
        <f t="shared" si="31"/>
        <v/>
      </c>
    </row>
    <row r="969" s="86" customFormat="1" spans="1:7">
      <c r="A969" s="235" t="s">
        <v>1783</v>
      </c>
      <c r="B969" s="256" t="s">
        <v>110</v>
      </c>
      <c r="C969" s="237"/>
      <c r="D969" s="237"/>
      <c r="E969" s="237"/>
      <c r="F969" s="231" t="str">
        <f t="shared" si="30"/>
        <v/>
      </c>
      <c r="G969" s="231" t="str">
        <f t="shared" si="31"/>
        <v/>
      </c>
    </row>
    <row r="970" s="86" customFormat="1" spans="1:7">
      <c r="A970" s="235" t="s">
        <v>1784</v>
      </c>
      <c r="B970" s="256" t="s">
        <v>112</v>
      </c>
      <c r="C970" s="237"/>
      <c r="D970" s="237"/>
      <c r="E970" s="237"/>
      <c r="F970" s="231" t="str">
        <f t="shared" si="30"/>
        <v/>
      </c>
      <c r="G970" s="231" t="str">
        <f t="shared" si="31"/>
        <v/>
      </c>
    </row>
    <row r="971" s="86" customFormat="1" spans="1:7">
      <c r="A971" s="235" t="s">
        <v>1785</v>
      </c>
      <c r="B971" s="256" t="s">
        <v>1786</v>
      </c>
      <c r="C971" s="237"/>
      <c r="D971" s="237"/>
      <c r="E971" s="237"/>
      <c r="F971" s="231" t="str">
        <f t="shared" si="30"/>
        <v/>
      </c>
      <c r="G971" s="231" t="str">
        <f t="shared" si="31"/>
        <v/>
      </c>
    </row>
    <row r="972" s="86" customFormat="1" spans="1:7">
      <c r="A972" s="235" t="s">
        <v>1787</v>
      </c>
      <c r="B972" s="256" t="s">
        <v>1788</v>
      </c>
      <c r="C972" s="237"/>
      <c r="D972" s="237"/>
      <c r="E972" s="237"/>
      <c r="F972" s="231" t="str">
        <f t="shared" si="30"/>
        <v/>
      </c>
      <c r="G972" s="231" t="str">
        <f t="shared" si="31"/>
        <v/>
      </c>
    </row>
    <row r="973" s="86" customFormat="1" spans="1:7">
      <c r="A973" s="235" t="s">
        <v>1789</v>
      </c>
      <c r="B973" s="256" t="s">
        <v>1790</v>
      </c>
      <c r="C973" s="237"/>
      <c r="D973" s="237"/>
      <c r="E973" s="237"/>
      <c r="F973" s="231" t="str">
        <f t="shared" si="30"/>
        <v/>
      </c>
      <c r="G973" s="231" t="str">
        <f t="shared" si="31"/>
        <v/>
      </c>
    </row>
    <row r="974" s="86" customFormat="1" spans="1:7">
      <c r="A974" s="235" t="s">
        <v>1791</v>
      </c>
      <c r="B974" s="256" t="s">
        <v>1792</v>
      </c>
      <c r="C974" s="237"/>
      <c r="D974" s="237"/>
      <c r="E974" s="237"/>
      <c r="F974" s="231" t="str">
        <f t="shared" si="30"/>
        <v/>
      </c>
      <c r="G974" s="231" t="str">
        <f t="shared" si="31"/>
        <v/>
      </c>
    </row>
    <row r="975" s="86" customFormat="1" spans="1:7">
      <c r="A975" s="235" t="s">
        <v>1793</v>
      </c>
      <c r="B975" s="256" t="s">
        <v>1794</v>
      </c>
      <c r="C975" s="237"/>
      <c r="D975" s="237"/>
      <c r="E975" s="237"/>
      <c r="F975" s="231" t="str">
        <f t="shared" si="30"/>
        <v/>
      </c>
      <c r="G975" s="231" t="str">
        <f t="shared" si="31"/>
        <v/>
      </c>
    </row>
    <row r="976" s="86" customFormat="1" spans="1:7">
      <c r="A976" s="235" t="s">
        <v>1795</v>
      </c>
      <c r="B976" s="256" t="s">
        <v>1796</v>
      </c>
      <c r="C976" s="237"/>
      <c r="D976" s="237"/>
      <c r="E976" s="237"/>
      <c r="F976" s="231" t="str">
        <f t="shared" si="30"/>
        <v/>
      </c>
      <c r="G976" s="231" t="str">
        <f t="shared" si="31"/>
        <v/>
      </c>
    </row>
    <row r="977" s="86" customFormat="1" spans="1:7">
      <c r="A977" s="235" t="s">
        <v>1797</v>
      </c>
      <c r="B977" s="256" t="s">
        <v>1798</v>
      </c>
      <c r="C977" s="237"/>
      <c r="D977" s="237"/>
      <c r="E977" s="237"/>
      <c r="F977" s="231" t="str">
        <f t="shared" si="30"/>
        <v/>
      </c>
      <c r="G977" s="231" t="str">
        <f t="shared" si="31"/>
        <v/>
      </c>
    </row>
    <row r="978" s="86" customFormat="1" spans="1:7">
      <c r="A978" s="235" t="s">
        <v>1799</v>
      </c>
      <c r="B978" s="256" t="s">
        <v>1800</v>
      </c>
      <c r="C978" s="237"/>
      <c r="D978" s="237"/>
      <c r="E978" s="237"/>
      <c r="F978" s="231" t="str">
        <f t="shared" si="30"/>
        <v/>
      </c>
      <c r="G978" s="231" t="str">
        <f t="shared" si="31"/>
        <v/>
      </c>
    </row>
    <row r="979" s="86" customFormat="1" spans="1:7">
      <c r="A979" s="235" t="s">
        <v>1801</v>
      </c>
      <c r="B979" s="256" t="s">
        <v>1802</v>
      </c>
      <c r="C979" s="237"/>
      <c r="D979" s="237"/>
      <c r="E979" s="237"/>
      <c r="F979" s="231" t="str">
        <f t="shared" si="30"/>
        <v/>
      </c>
      <c r="G979" s="231" t="str">
        <f t="shared" si="31"/>
        <v/>
      </c>
    </row>
    <row r="980" s="86" customFormat="1" spans="1:7">
      <c r="A980" s="235" t="s">
        <v>1803</v>
      </c>
      <c r="B980" s="256" t="s">
        <v>1804</v>
      </c>
      <c r="C980" s="237"/>
      <c r="D980" s="237"/>
      <c r="E980" s="237"/>
      <c r="F980" s="231" t="str">
        <f t="shared" si="30"/>
        <v/>
      </c>
      <c r="G980" s="231" t="str">
        <f t="shared" si="31"/>
        <v/>
      </c>
    </row>
    <row r="981" s="86" customFormat="1" spans="1:7">
      <c r="A981" s="235" t="s">
        <v>1805</v>
      </c>
      <c r="B981" s="256" t="s">
        <v>1806</v>
      </c>
      <c r="C981" s="237"/>
      <c r="D981" s="237"/>
      <c r="E981" s="237"/>
      <c r="F981" s="231" t="str">
        <f t="shared" si="30"/>
        <v/>
      </c>
      <c r="G981" s="231" t="str">
        <f t="shared" si="31"/>
        <v/>
      </c>
    </row>
    <row r="982" s="86" customFormat="1" spans="1:7">
      <c r="A982" s="235" t="s">
        <v>1807</v>
      </c>
      <c r="B982" s="256" t="s">
        <v>1808</v>
      </c>
      <c r="C982" s="237"/>
      <c r="D982" s="237"/>
      <c r="E982" s="237">
        <v>33</v>
      </c>
      <c r="F982" s="231" t="str">
        <f t="shared" si="30"/>
        <v/>
      </c>
      <c r="G982" s="231" t="str">
        <f t="shared" si="31"/>
        <v/>
      </c>
    </row>
    <row r="983" s="86" customFormat="1" spans="1:7">
      <c r="A983" s="232" t="s">
        <v>1809</v>
      </c>
      <c r="B983" s="255" t="s">
        <v>1810</v>
      </c>
      <c r="C983" s="234">
        <f>SUM(C984:C987)</f>
        <v>0</v>
      </c>
      <c r="D983" s="234">
        <f>SUM(D984:D987)</f>
        <v>0</v>
      </c>
      <c r="E983" s="234">
        <f>SUM(E984:E987)</f>
        <v>0</v>
      </c>
      <c r="F983" s="231" t="str">
        <f t="shared" si="30"/>
        <v/>
      </c>
      <c r="G983" s="231" t="str">
        <f t="shared" si="31"/>
        <v/>
      </c>
    </row>
    <row r="984" s="86" customFormat="1" spans="1:7">
      <c r="A984" s="235" t="s">
        <v>1811</v>
      </c>
      <c r="B984" s="256" t="s">
        <v>108</v>
      </c>
      <c r="C984" s="237"/>
      <c r="D984" s="237"/>
      <c r="E984" s="237"/>
      <c r="F984" s="231" t="str">
        <f t="shared" si="30"/>
        <v/>
      </c>
      <c r="G984" s="231" t="str">
        <f t="shared" si="31"/>
        <v/>
      </c>
    </row>
    <row r="985" s="86" customFormat="1" spans="1:7">
      <c r="A985" s="235" t="s">
        <v>1812</v>
      </c>
      <c r="B985" s="256" t="s">
        <v>110</v>
      </c>
      <c r="C985" s="237"/>
      <c r="D985" s="237"/>
      <c r="E985" s="237"/>
      <c r="F985" s="231" t="str">
        <f t="shared" si="30"/>
        <v/>
      </c>
      <c r="G985" s="231" t="str">
        <f t="shared" si="31"/>
        <v/>
      </c>
    </row>
    <row r="986" s="86" customFormat="1" spans="1:7">
      <c r="A986" s="235" t="s">
        <v>1813</v>
      </c>
      <c r="B986" s="256" t="s">
        <v>112</v>
      </c>
      <c r="C986" s="237"/>
      <c r="D986" s="237"/>
      <c r="E986" s="237"/>
      <c r="F986" s="231" t="str">
        <f t="shared" si="30"/>
        <v/>
      </c>
      <c r="G986" s="231" t="str">
        <f t="shared" si="31"/>
        <v/>
      </c>
    </row>
    <row r="987" s="86" customFormat="1" spans="1:7">
      <c r="A987" s="235" t="s">
        <v>1814</v>
      </c>
      <c r="B987" s="256" t="s">
        <v>1815</v>
      </c>
      <c r="C987" s="237"/>
      <c r="D987" s="237"/>
      <c r="E987" s="237"/>
      <c r="F987" s="231" t="str">
        <f t="shared" si="30"/>
        <v/>
      </c>
      <c r="G987" s="231" t="str">
        <f t="shared" si="31"/>
        <v/>
      </c>
    </row>
    <row r="988" s="86" customFormat="1" spans="1:7">
      <c r="A988" s="232" t="s">
        <v>1816</v>
      </c>
      <c r="B988" s="255" t="s">
        <v>1817</v>
      </c>
      <c r="C988" s="234">
        <f>SUM(C989:C998)</f>
        <v>826</v>
      </c>
      <c r="D988" s="234">
        <f>SUM(D989:D998)</f>
        <v>315</v>
      </c>
      <c r="E988" s="234">
        <f>SUM(E989:E998)</f>
        <v>463</v>
      </c>
      <c r="F988" s="231">
        <f t="shared" si="30"/>
        <v>56</v>
      </c>
      <c r="G988" s="231">
        <f t="shared" si="31"/>
        <v>147</v>
      </c>
    </row>
    <row r="989" s="86" customFormat="1" spans="1:7">
      <c r="A989" s="235" t="s">
        <v>1818</v>
      </c>
      <c r="B989" s="256" t="s">
        <v>108</v>
      </c>
      <c r="C989" s="237">
        <v>324</v>
      </c>
      <c r="D989" s="237">
        <v>221</v>
      </c>
      <c r="E989" s="237">
        <v>334</v>
      </c>
      <c r="F989" s="231">
        <f t="shared" si="30"/>
        <v>103</v>
      </c>
      <c r="G989" s="231">
        <f t="shared" si="31"/>
        <v>151</v>
      </c>
    </row>
    <row r="990" s="86" customFormat="1" spans="1:7">
      <c r="A990" s="235" t="s">
        <v>1819</v>
      </c>
      <c r="B990" s="256" t="s">
        <v>110</v>
      </c>
      <c r="C990" s="237"/>
      <c r="D990" s="237"/>
      <c r="E990" s="237">
        <v>38</v>
      </c>
      <c r="F990" s="231" t="str">
        <f t="shared" si="30"/>
        <v/>
      </c>
      <c r="G990" s="231" t="str">
        <f t="shared" si="31"/>
        <v/>
      </c>
    </row>
    <row r="991" s="86" customFormat="1" spans="1:7">
      <c r="A991" s="235" t="s">
        <v>1820</v>
      </c>
      <c r="B991" s="256" t="s">
        <v>112</v>
      </c>
      <c r="C991" s="237"/>
      <c r="D991" s="237">
        <v>24</v>
      </c>
      <c r="E991" s="237">
        <v>17</v>
      </c>
      <c r="F991" s="231" t="str">
        <f t="shared" si="30"/>
        <v/>
      </c>
      <c r="G991" s="231">
        <f t="shared" si="31"/>
        <v>71</v>
      </c>
    </row>
    <row r="992" s="86" customFormat="1" spans="1:7">
      <c r="A992" s="235" t="s">
        <v>1821</v>
      </c>
      <c r="B992" s="256" t="s">
        <v>1822</v>
      </c>
      <c r="C992" s="237"/>
      <c r="D992" s="237"/>
      <c r="E992" s="237"/>
      <c r="F992" s="231" t="str">
        <f t="shared" si="30"/>
        <v/>
      </c>
      <c r="G992" s="231" t="str">
        <f t="shared" si="31"/>
        <v/>
      </c>
    </row>
    <row r="993" s="86" customFormat="1" spans="1:7">
      <c r="A993" s="235" t="s">
        <v>1823</v>
      </c>
      <c r="B993" s="256" t="s">
        <v>1824</v>
      </c>
      <c r="C993" s="237"/>
      <c r="D993" s="237">
        <v>30</v>
      </c>
      <c r="E993" s="237"/>
      <c r="F993" s="231" t="str">
        <f t="shared" si="30"/>
        <v/>
      </c>
      <c r="G993" s="231">
        <f t="shared" si="31"/>
        <v>0</v>
      </c>
    </row>
    <row r="994" s="86" customFormat="1" spans="1:7">
      <c r="A994" s="235" t="s">
        <v>1825</v>
      </c>
      <c r="B994" s="256" t="s">
        <v>1826</v>
      </c>
      <c r="C994" s="237"/>
      <c r="D994" s="237"/>
      <c r="E994" s="237"/>
      <c r="F994" s="231" t="str">
        <f t="shared" si="30"/>
        <v/>
      </c>
      <c r="G994" s="231" t="str">
        <f t="shared" si="31"/>
        <v/>
      </c>
    </row>
    <row r="995" s="86" customFormat="1" spans="1:7">
      <c r="A995" s="235" t="s">
        <v>1827</v>
      </c>
      <c r="B995" s="256" t="s">
        <v>1828</v>
      </c>
      <c r="C995" s="237"/>
      <c r="D995" s="237"/>
      <c r="E995" s="237"/>
      <c r="F995" s="231" t="str">
        <f t="shared" si="30"/>
        <v/>
      </c>
      <c r="G995" s="231" t="str">
        <f t="shared" si="31"/>
        <v/>
      </c>
    </row>
    <row r="996" s="86" customFormat="1" spans="1:7">
      <c r="A996" s="235" t="s">
        <v>1829</v>
      </c>
      <c r="B996" s="256" t="s">
        <v>1830</v>
      </c>
      <c r="C996" s="237"/>
      <c r="D996" s="237"/>
      <c r="E996" s="237"/>
      <c r="F996" s="231" t="str">
        <f t="shared" si="30"/>
        <v/>
      </c>
      <c r="G996" s="231" t="str">
        <f t="shared" si="31"/>
        <v/>
      </c>
    </row>
    <row r="997" s="86" customFormat="1" spans="1:7">
      <c r="A997" s="235" t="s">
        <v>1831</v>
      </c>
      <c r="B997" s="256" t="s">
        <v>126</v>
      </c>
      <c r="C997" s="237"/>
      <c r="D997" s="237"/>
      <c r="E997" s="237"/>
      <c r="F997" s="231" t="str">
        <f t="shared" si="30"/>
        <v/>
      </c>
      <c r="G997" s="231" t="str">
        <f t="shared" si="31"/>
        <v/>
      </c>
    </row>
    <row r="998" s="86" customFormat="1" spans="1:7">
      <c r="A998" s="235" t="s">
        <v>1832</v>
      </c>
      <c r="B998" s="256" t="s">
        <v>1833</v>
      </c>
      <c r="C998" s="237">
        <v>502</v>
      </c>
      <c r="D998" s="237">
        <v>40</v>
      </c>
      <c r="E998" s="237">
        <v>74</v>
      </c>
      <c r="F998" s="231">
        <f t="shared" si="30"/>
        <v>15</v>
      </c>
      <c r="G998" s="231">
        <f t="shared" si="31"/>
        <v>185</v>
      </c>
    </row>
    <row r="999" s="86" customFormat="1" spans="1:7">
      <c r="A999" s="232" t="s">
        <v>1834</v>
      </c>
      <c r="B999" s="255" t="s">
        <v>1835</v>
      </c>
      <c r="C999" s="234">
        <f>SUM(C1000:C1005)</f>
        <v>0</v>
      </c>
      <c r="D999" s="234">
        <f>SUM(D1000:D1005)</f>
        <v>0</v>
      </c>
      <c r="E999" s="234">
        <f>SUM(E1000:E1005)</f>
        <v>0</v>
      </c>
      <c r="F999" s="231" t="str">
        <f t="shared" si="30"/>
        <v/>
      </c>
      <c r="G999" s="231" t="str">
        <f t="shared" si="31"/>
        <v/>
      </c>
    </row>
    <row r="1000" s="86" customFormat="1" spans="1:7">
      <c r="A1000" s="235" t="s">
        <v>1836</v>
      </c>
      <c r="B1000" s="256" t="s">
        <v>108</v>
      </c>
      <c r="C1000" s="237"/>
      <c r="D1000" s="237"/>
      <c r="E1000" s="237"/>
      <c r="F1000" s="231" t="str">
        <f t="shared" si="30"/>
        <v/>
      </c>
      <c r="G1000" s="231" t="str">
        <f t="shared" si="31"/>
        <v/>
      </c>
    </row>
    <row r="1001" s="86" customFormat="1" spans="1:7">
      <c r="A1001" s="235" t="s">
        <v>1837</v>
      </c>
      <c r="B1001" s="256" t="s">
        <v>110</v>
      </c>
      <c r="C1001" s="237"/>
      <c r="D1001" s="237"/>
      <c r="E1001" s="237"/>
      <c r="F1001" s="231" t="str">
        <f t="shared" si="30"/>
        <v/>
      </c>
      <c r="G1001" s="231" t="str">
        <f t="shared" si="31"/>
        <v/>
      </c>
    </row>
    <row r="1002" s="86" customFormat="1" spans="1:7">
      <c r="A1002" s="235" t="s">
        <v>1838</v>
      </c>
      <c r="B1002" s="256" t="s">
        <v>112</v>
      </c>
      <c r="C1002" s="237"/>
      <c r="D1002" s="237"/>
      <c r="E1002" s="237"/>
      <c r="F1002" s="231" t="str">
        <f t="shared" si="30"/>
        <v/>
      </c>
      <c r="G1002" s="231" t="str">
        <f t="shared" si="31"/>
        <v/>
      </c>
    </row>
    <row r="1003" s="86" customFormat="1" spans="1:7">
      <c r="A1003" s="235" t="s">
        <v>1839</v>
      </c>
      <c r="B1003" s="256" t="s">
        <v>1840</v>
      </c>
      <c r="C1003" s="237"/>
      <c r="D1003" s="237"/>
      <c r="E1003" s="237"/>
      <c r="F1003" s="231" t="str">
        <f t="shared" si="30"/>
        <v/>
      </c>
      <c r="G1003" s="231" t="str">
        <f t="shared" si="31"/>
        <v/>
      </c>
    </row>
    <row r="1004" s="86" customFormat="1" spans="1:7">
      <c r="A1004" s="235" t="s">
        <v>1841</v>
      </c>
      <c r="B1004" s="256" t="s">
        <v>1842</v>
      </c>
      <c r="C1004" s="237"/>
      <c r="D1004" s="237"/>
      <c r="E1004" s="237"/>
      <c r="F1004" s="231" t="str">
        <f t="shared" si="30"/>
        <v/>
      </c>
      <c r="G1004" s="231" t="str">
        <f t="shared" si="31"/>
        <v/>
      </c>
    </row>
    <row r="1005" s="86" customFormat="1" spans="1:7">
      <c r="A1005" s="235" t="s">
        <v>1843</v>
      </c>
      <c r="B1005" s="256" t="s">
        <v>1844</v>
      </c>
      <c r="C1005" s="237"/>
      <c r="D1005" s="237"/>
      <c r="E1005" s="237"/>
      <c r="F1005" s="231" t="str">
        <f t="shared" si="30"/>
        <v/>
      </c>
      <c r="G1005" s="231" t="str">
        <f t="shared" si="31"/>
        <v/>
      </c>
    </row>
    <row r="1006" s="86" customFormat="1" spans="1:7">
      <c r="A1006" s="232" t="s">
        <v>1845</v>
      </c>
      <c r="B1006" s="255" t="s">
        <v>1846</v>
      </c>
      <c r="C1006" s="234">
        <f>SUM(C1007:C1013)</f>
        <v>0</v>
      </c>
      <c r="D1006" s="234">
        <f>SUM(D1007:D1013)</f>
        <v>83</v>
      </c>
      <c r="E1006" s="234">
        <f>SUM(E1007:E1013)</f>
        <v>187</v>
      </c>
      <c r="F1006" s="231" t="str">
        <f t="shared" si="30"/>
        <v/>
      </c>
      <c r="G1006" s="231">
        <f t="shared" si="31"/>
        <v>225</v>
      </c>
    </row>
    <row r="1007" s="86" customFormat="1" spans="1:7">
      <c r="A1007" s="235" t="s">
        <v>1847</v>
      </c>
      <c r="B1007" s="256" t="s">
        <v>108</v>
      </c>
      <c r="C1007" s="237"/>
      <c r="D1007" s="237"/>
      <c r="E1007" s="237"/>
      <c r="F1007" s="231" t="str">
        <f t="shared" si="30"/>
        <v/>
      </c>
      <c r="G1007" s="231" t="str">
        <f t="shared" si="31"/>
        <v/>
      </c>
    </row>
    <row r="1008" s="86" customFormat="1" spans="1:7">
      <c r="A1008" s="235" t="s">
        <v>1848</v>
      </c>
      <c r="B1008" s="256" t="s">
        <v>110</v>
      </c>
      <c r="C1008" s="237"/>
      <c r="D1008" s="237"/>
      <c r="E1008" s="237"/>
      <c r="F1008" s="231" t="str">
        <f t="shared" si="30"/>
        <v/>
      </c>
      <c r="G1008" s="231" t="str">
        <f t="shared" si="31"/>
        <v/>
      </c>
    </row>
    <row r="1009" s="86" customFormat="1" spans="1:7">
      <c r="A1009" s="235" t="s">
        <v>1849</v>
      </c>
      <c r="B1009" s="256" t="s">
        <v>112</v>
      </c>
      <c r="C1009" s="237"/>
      <c r="D1009" s="237"/>
      <c r="E1009" s="237"/>
      <c r="F1009" s="231" t="str">
        <f t="shared" si="30"/>
        <v/>
      </c>
      <c r="G1009" s="231" t="str">
        <f t="shared" si="31"/>
        <v/>
      </c>
    </row>
    <row r="1010" s="86" customFormat="1" spans="1:7">
      <c r="A1010" s="235" t="s">
        <v>1850</v>
      </c>
      <c r="B1010" s="256" t="s">
        <v>1851</v>
      </c>
      <c r="C1010" s="237"/>
      <c r="D1010" s="237"/>
      <c r="E1010" s="237"/>
      <c r="F1010" s="231" t="str">
        <f t="shared" si="30"/>
        <v/>
      </c>
      <c r="G1010" s="231" t="str">
        <f t="shared" si="31"/>
        <v/>
      </c>
    </row>
    <row r="1011" s="86" customFormat="1" spans="1:7">
      <c r="A1011" s="235" t="s">
        <v>1852</v>
      </c>
      <c r="B1011" s="256" t="s">
        <v>1853</v>
      </c>
      <c r="C1011" s="237"/>
      <c r="D1011" s="237"/>
      <c r="E1011" s="237"/>
      <c r="F1011" s="231" t="str">
        <f t="shared" si="30"/>
        <v/>
      </c>
      <c r="G1011" s="231" t="str">
        <f t="shared" si="31"/>
        <v/>
      </c>
    </row>
    <row r="1012" s="86" customFormat="1" spans="1:7">
      <c r="A1012" s="235" t="s">
        <v>1854</v>
      </c>
      <c r="B1012" s="256" t="s">
        <v>1855</v>
      </c>
      <c r="C1012" s="237"/>
      <c r="D1012" s="237"/>
      <c r="E1012" s="237"/>
      <c r="F1012" s="231" t="str">
        <f t="shared" si="30"/>
        <v/>
      </c>
      <c r="G1012" s="231" t="str">
        <f t="shared" si="31"/>
        <v/>
      </c>
    </row>
    <row r="1013" s="86" customFormat="1" spans="1:7">
      <c r="A1013" s="235" t="s">
        <v>1856</v>
      </c>
      <c r="B1013" s="256" t="s">
        <v>1857</v>
      </c>
      <c r="C1013" s="237"/>
      <c r="D1013" s="237">
        <v>83</v>
      </c>
      <c r="E1013" s="237">
        <v>187</v>
      </c>
      <c r="F1013" s="231" t="str">
        <f t="shared" si="30"/>
        <v/>
      </c>
      <c r="G1013" s="231">
        <f t="shared" si="31"/>
        <v>225</v>
      </c>
    </row>
    <row r="1014" s="86" customFormat="1" spans="1:7">
      <c r="A1014" s="232" t="s">
        <v>1858</v>
      </c>
      <c r="B1014" s="255" t="s">
        <v>1859</v>
      </c>
      <c r="C1014" s="234">
        <f>SUM(C1015:C1019)</f>
        <v>0</v>
      </c>
      <c r="D1014" s="234">
        <f>SUM(D1015:D1019)</f>
        <v>0</v>
      </c>
      <c r="E1014" s="234">
        <f>SUM(E1015:E1019)</f>
        <v>0</v>
      </c>
      <c r="F1014" s="231" t="str">
        <f t="shared" si="30"/>
        <v/>
      </c>
      <c r="G1014" s="231" t="str">
        <f t="shared" si="31"/>
        <v/>
      </c>
    </row>
    <row r="1015" s="86" customFormat="1" spans="1:7">
      <c r="A1015" s="235" t="s">
        <v>1860</v>
      </c>
      <c r="B1015" s="256" t="s">
        <v>1861</v>
      </c>
      <c r="C1015" s="237"/>
      <c r="D1015" s="237"/>
      <c r="E1015" s="237"/>
      <c r="F1015" s="231" t="str">
        <f t="shared" si="30"/>
        <v/>
      </c>
      <c r="G1015" s="231" t="str">
        <f t="shared" si="31"/>
        <v/>
      </c>
    </row>
    <row r="1016" s="86" customFormat="1" spans="1:7">
      <c r="A1016" s="235" t="s">
        <v>1862</v>
      </c>
      <c r="B1016" s="256" t="s">
        <v>1863</v>
      </c>
      <c r="C1016" s="237"/>
      <c r="D1016" s="237"/>
      <c r="E1016" s="237"/>
      <c r="F1016" s="231" t="str">
        <f t="shared" si="30"/>
        <v/>
      </c>
      <c r="G1016" s="231" t="str">
        <f t="shared" si="31"/>
        <v/>
      </c>
    </row>
    <row r="1017" s="86" customFormat="1" spans="1:7">
      <c r="A1017" s="235" t="s">
        <v>1864</v>
      </c>
      <c r="B1017" s="256" t="s">
        <v>1865</v>
      </c>
      <c r="C1017" s="237"/>
      <c r="D1017" s="237"/>
      <c r="E1017" s="237"/>
      <c r="F1017" s="231" t="str">
        <f t="shared" si="30"/>
        <v/>
      </c>
      <c r="G1017" s="231" t="str">
        <f t="shared" si="31"/>
        <v/>
      </c>
    </row>
    <row r="1018" s="86" customFormat="1" spans="1:7">
      <c r="A1018" s="235" t="s">
        <v>1866</v>
      </c>
      <c r="B1018" s="256" t="s">
        <v>1867</v>
      </c>
      <c r="C1018" s="237"/>
      <c r="D1018" s="237"/>
      <c r="E1018" s="237"/>
      <c r="F1018" s="231" t="str">
        <f t="shared" si="30"/>
        <v/>
      </c>
      <c r="G1018" s="231" t="str">
        <f t="shared" si="31"/>
        <v/>
      </c>
    </row>
    <row r="1019" s="86" customFormat="1" spans="1:7">
      <c r="A1019" s="235" t="s">
        <v>1868</v>
      </c>
      <c r="B1019" s="256" t="s">
        <v>1869</v>
      </c>
      <c r="C1019" s="237"/>
      <c r="D1019" s="237"/>
      <c r="E1019" s="237"/>
      <c r="F1019" s="231" t="str">
        <f t="shared" si="30"/>
        <v/>
      </c>
      <c r="G1019" s="231" t="str">
        <f t="shared" si="31"/>
        <v/>
      </c>
    </row>
    <row r="1020" s="86" customFormat="1" spans="1:7">
      <c r="A1020" s="229" t="s">
        <v>1870</v>
      </c>
      <c r="B1020" s="254" t="s">
        <v>71</v>
      </c>
      <c r="C1020" s="231">
        <f>SUM(C1021,C1031,C1037)</f>
        <v>503</v>
      </c>
      <c r="D1020" s="231">
        <f>SUM(D1021,D1031,D1037)</f>
        <v>1161</v>
      </c>
      <c r="E1020" s="231">
        <f>SUM(E1021,E1031,E1037)</f>
        <v>1487</v>
      </c>
      <c r="F1020" s="231">
        <f t="shared" si="30"/>
        <v>296</v>
      </c>
      <c r="G1020" s="231">
        <f t="shared" si="31"/>
        <v>128</v>
      </c>
    </row>
    <row r="1021" s="86" customFormat="1" spans="1:7">
      <c r="A1021" s="232" t="s">
        <v>1871</v>
      </c>
      <c r="B1021" s="255" t="s">
        <v>1872</v>
      </c>
      <c r="C1021" s="234">
        <f>SUM(C1022:C1030)</f>
        <v>503</v>
      </c>
      <c r="D1021" s="234">
        <f>SUM(D1022:D1030)</f>
        <v>729</v>
      </c>
      <c r="E1021" s="234">
        <f>SUM(E1022:E1030)</f>
        <v>396</v>
      </c>
      <c r="F1021" s="231">
        <f t="shared" si="30"/>
        <v>79</v>
      </c>
      <c r="G1021" s="231">
        <f t="shared" si="31"/>
        <v>54</v>
      </c>
    </row>
    <row r="1022" s="86" customFormat="1" spans="1:7">
      <c r="A1022" s="235" t="s">
        <v>1873</v>
      </c>
      <c r="B1022" s="256" t="s">
        <v>108</v>
      </c>
      <c r="C1022" s="237">
        <v>503</v>
      </c>
      <c r="D1022" s="237">
        <v>429</v>
      </c>
      <c r="E1022" s="237">
        <v>396</v>
      </c>
      <c r="F1022" s="231">
        <f t="shared" si="30"/>
        <v>79</v>
      </c>
      <c r="G1022" s="231">
        <f t="shared" si="31"/>
        <v>92</v>
      </c>
    </row>
    <row r="1023" s="86" customFormat="1" spans="1:7">
      <c r="A1023" s="235" t="s">
        <v>1874</v>
      </c>
      <c r="B1023" s="256" t="s">
        <v>110</v>
      </c>
      <c r="C1023" s="237"/>
      <c r="D1023" s="237"/>
      <c r="E1023" s="237"/>
      <c r="F1023" s="231" t="str">
        <f t="shared" si="30"/>
        <v/>
      </c>
      <c r="G1023" s="231" t="str">
        <f t="shared" si="31"/>
        <v/>
      </c>
    </row>
    <row r="1024" s="86" customFormat="1" spans="1:7">
      <c r="A1024" s="235" t="s">
        <v>1875</v>
      </c>
      <c r="B1024" s="256" t="s">
        <v>112</v>
      </c>
      <c r="C1024" s="237"/>
      <c r="D1024" s="237"/>
      <c r="E1024" s="237"/>
      <c r="F1024" s="231" t="str">
        <f t="shared" si="30"/>
        <v/>
      </c>
      <c r="G1024" s="231" t="str">
        <f t="shared" si="31"/>
        <v/>
      </c>
    </row>
    <row r="1025" s="86" customFormat="1" spans="1:7">
      <c r="A1025" s="235" t="s">
        <v>1876</v>
      </c>
      <c r="B1025" s="256" t="s">
        <v>1877</v>
      </c>
      <c r="C1025" s="237"/>
      <c r="D1025" s="237"/>
      <c r="E1025" s="237"/>
      <c r="F1025" s="231" t="str">
        <f t="shared" si="30"/>
        <v/>
      </c>
      <c r="G1025" s="231" t="str">
        <f t="shared" si="31"/>
        <v/>
      </c>
    </row>
    <row r="1026" s="86" customFormat="1" spans="1:7">
      <c r="A1026" s="235" t="s">
        <v>1878</v>
      </c>
      <c r="B1026" s="256" t="s">
        <v>1879</v>
      </c>
      <c r="C1026" s="237"/>
      <c r="D1026" s="237"/>
      <c r="E1026" s="237"/>
      <c r="F1026" s="231" t="str">
        <f t="shared" si="30"/>
        <v/>
      </c>
      <c r="G1026" s="231" t="str">
        <f t="shared" si="31"/>
        <v/>
      </c>
    </row>
    <row r="1027" s="86" customFormat="1" spans="1:7">
      <c r="A1027" s="235" t="s">
        <v>1880</v>
      </c>
      <c r="B1027" s="256" t="s">
        <v>1881</v>
      </c>
      <c r="C1027" s="237"/>
      <c r="D1027" s="237"/>
      <c r="E1027" s="237"/>
      <c r="F1027" s="231" t="str">
        <f t="shared" si="30"/>
        <v/>
      </c>
      <c r="G1027" s="231" t="str">
        <f t="shared" si="31"/>
        <v/>
      </c>
    </row>
    <row r="1028" s="86" customFormat="1" spans="1:7">
      <c r="A1028" s="235" t="s">
        <v>1882</v>
      </c>
      <c r="B1028" s="256" t="s">
        <v>1883</v>
      </c>
      <c r="C1028" s="237"/>
      <c r="D1028" s="237"/>
      <c r="E1028" s="237"/>
      <c r="F1028" s="231" t="str">
        <f t="shared" si="30"/>
        <v/>
      </c>
      <c r="G1028" s="231" t="str">
        <f t="shared" si="31"/>
        <v/>
      </c>
    </row>
    <row r="1029" s="86" customFormat="1" spans="1:7">
      <c r="A1029" s="235" t="s">
        <v>1884</v>
      </c>
      <c r="B1029" s="256" t="s">
        <v>126</v>
      </c>
      <c r="C1029" s="237"/>
      <c r="D1029" s="237"/>
      <c r="E1029" s="237"/>
      <c r="F1029" s="231" t="str">
        <f t="shared" si="30"/>
        <v/>
      </c>
      <c r="G1029" s="231" t="str">
        <f t="shared" si="31"/>
        <v/>
      </c>
    </row>
    <row r="1030" s="86" customFormat="1" spans="1:7">
      <c r="A1030" s="235" t="s">
        <v>1885</v>
      </c>
      <c r="B1030" s="256" t="s">
        <v>1886</v>
      </c>
      <c r="C1030" s="237"/>
      <c r="D1030" s="237">
        <v>300</v>
      </c>
      <c r="E1030" s="237"/>
      <c r="F1030" s="231" t="str">
        <f t="shared" ref="F1030:F1093" si="32">IF(C1030=0,"",ROUND(E1030/C1030*100,1))</f>
        <v/>
      </c>
      <c r="G1030" s="231">
        <f t="shared" ref="G1030:G1093" si="33">IF(D1030=0,"",ROUND(E1030/D1030*100,1))</f>
        <v>0</v>
      </c>
    </row>
    <row r="1031" s="86" customFormat="1" spans="1:7">
      <c r="A1031" s="232" t="s">
        <v>1887</v>
      </c>
      <c r="B1031" s="255" t="s">
        <v>1888</v>
      </c>
      <c r="C1031" s="234">
        <f>SUM(C1032:C1036)</f>
        <v>0</v>
      </c>
      <c r="D1031" s="234">
        <f>SUM(D1032:D1036)</f>
        <v>0</v>
      </c>
      <c r="E1031" s="234">
        <f>SUM(E1032:E1036)</f>
        <v>175</v>
      </c>
      <c r="F1031" s="231" t="str">
        <f t="shared" si="32"/>
        <v/>
      </c>
      <c r="G1031" s="231" t="str">
        <f t="shared" si="33"/>
        <v/>
      </c>
    </row>
    <row r="1032" s="86" customFormat="1" spans="1:7">
      <c r="A1032" s="235" t="s">
        <v>1889</v>
      </c>
      <c r="B1032" s="256" t="s">
        <v>108</v>
      </c>
      <c r="C1032" s="237"/>
      <c r="D1032" s="237"/>
      <c r="E1032" s="237"/>
      <c r="F1032" s="231" t="str">
        <f t="shared" si="32"/>
        <v/>
      </c>
      <c r="G1032" s="231" t="str">
        <f t="shared" si="33"/>
        <v/>
      </c>
    </row>
    <row r="1033" s="86" customFormat="1" spans="1:7">
      <c r="A1033" s="235" t="s">
        <v>1890</v>
      </c>
      <c r="B1033" s="256" t="s">
        <v>110</v>
      </c>
      <c r="C1033" s="237"/>
      <c r="D1033" s="237"/>
      <c r="E1033" s="237"/>
      <c r="F1033" s="231" t="str">
        <f t="shared" si="32"/>
        <v/>
      </c>
      <c r="G1033" s="231" t="str">
        <f t="shared" si="33"/>
        <v/>
      </c>
    </row>
    <row r="1034" s="86" customFormat="1" spans="1:7">
      <c r="A1034" s="235" t="s">
        <v>1891</v>
      </c>
      <c r="B1034" s="256" t="s">
        <v>112</v>
      </c>
      <c r="C1034" s="237"/>
      <c r="D1034" s="237"/>
      <c r="E1034" s="237"/>
      <c r="F1034" s="231" t="str">
        <f t="shared" si="32"/>
        <v/>
      </c>
      <c r="G1034" s="231" t="str">
        <f t="shared" si="33"/>
        <v/>
      </c>
    </row>
    <row r="1035" s="86" customFormat="1" spans="1:7">
      <c r="A1035" s="235" t="s">
        <v>1892</v>
      </c>
      <c r="B1035" s="256" t="s">
        <v>1893</v>
      </c>
      <c r="C1035" s="237"/>
      <c r="D1035" s="237"/>
      <c r="E1035" s="237"/>
      <c r="F1035" s="231" t="str">
        <f t="shared" si="32"/>
        <v/>
      </c>
      <c r="G1035" s="231" t="str">
        <f t="shared" si="33"/>
        <v/>
      </c>
    </row>
    <row r="1036" s="86" customFormat="1" spans="1:7">
      <c r="A1036" s="235" t="s">
        <v>1894</v>
      </c>
      <c r="B1036" s="256" t="s">
        <v>1895</v>
      </c>
      <c r="C1036" s="237"/>
      <c r="D1036" s="237"/>
      <c r="E1036" s="237">
        <v>175</v>
      </c>
      <c r="F1036" s="231" t="str">
        <f t="shared" si="32"/>
        <v/>
      </c>
      <c r="G1036" s="231" t="str">
        <f t="shared" si="33"/>
        <v/>
      </c>
    </row>
    <row r="1037" s="86" customFormat="1" spans="1:7">
      <c r="A1037" s="232" t="s">
        <v>1896</v>
      </c>
      <c r="B1037" s="255" t="s">
        <v>1897</v>
      </c>
      <c r="C1037" s="234">
        <f>SUM(C1038:C1039)</f>
        <v>0</v>
      </c>
      <c r="D1037" s="234">
        <f>SUM(D1038:D1039)</f>
        <v>432</v>
      </c>
      <c r="E1037" s="234">
        <f>SUM(E1038:E1039)</f>
        <v>916</v>
      </c>
      <c r="F1037" s="231" t="str">
        <f t="shared" si="32"/>
        <v/>
      </c>
      <c r="G1037" s="231">
        <f t="shared" si="33"/>
        <v>212</v>
      </c>
    </row>
    <row r="1038" s="86" customFormat="1" spans="1:7">
      <c r="A1038" s="235" t="s">
        <v>1898</v>
      </c>
      <c r="B1038" s="256" t="s">
        <v>1899</v>
      </c>
      <c r="C1038" s="237"/>
      <c r="D1038" s="237"/>
      <c r="E1038" s="237"/>
      <c r="F1038" s="231" t="str">
        <f t="shared" si="32"/>
        <v/>
      </c>
      <c r="G1038" s="231" t="str">
        <f t="shared" si="33"/>
        <v/>
      </c>
    </row>
    <row r="1039" s="86" customFormat="1" spans="1:7">
      <c r="A1039" s="235" t="s">
        <v>1900</v>
      </c>
      <c r="B1039" s="256" t="s">
        <v>1901</v>
      </c>
      <c r="C1039" s="237"/>
      <c r="D1039" s="237">
        <v>432</v>
      </c>
      <c r="E1039" s="237">
        <v>916</v>
      </c>
      <c r="F1039" s="231" t="str">
        <f t="shared" si="32"/>
        <v/>
      </c>
      <c r="G1039" s="231">
        <f t="shared" si="33"/>
        <v>212</v>
      </c>
    </row>
    <row r="1040" s="86" customFormat="1" spans="1:7">
      <c r="A1040" s="229" t="s">
        <v>1902</v>
      </c>
      <c r="B1040" s="254" t="s">
        <v>72</v>
      </c>
      <c r="C1040" s="231">
        <f>SUM(C1041,C1048,C1058,C1064,C1067)</f>
        <v>0</v>
      </c>
      <c r="D1040" s="231">
        <f>SUM(D1041,D1048,D1058,D1064,D1067)</f>
        <v>0</v>
      </c>
      <c r="E1040" s="231">
        <f>SUM(E1041,E1048,E1058,E1064,E1067)</f>
        <v>0</v>
      </c>
      <c r="F1040" s="231" t="str">
        <f t="shared" si="32"/>
        <v/>
      </c>
      <c r="G1040" s="231" t="str">
        <f t="shared" si="33"/>
        <v/>
      </c>
    </row>
    <row r="1041" s="86" customFormat="1" spans="1:7">
      <c r="A1041" s="232" t="s">
        <v>1903</v>
      </c>
      <c r="B1041" s="255" t="s">
        <v>1904</v>
      </c>
      <c r="C1041" s="234">
        <f>SUM(C1042:C1047)</f>
        <v>0</v>
      </c>
      <c r="D1041" s="234">
        <f>SUM(D1042:D1047)</f>
        <v>0</v>
      </c>
      <c r="E1041" s="234">
        <f>SUM(E1042:E1047)</f>
        <v>0</v>
      </c>
      <c r="F1041" s="231" t="str">
        <f t="shared" si="32"/>
        <v/>
      </c>
      <c r="G1041" s="231" t="str">
        <f t="shared" si="33"/>
        <v/>
      </c>
    </row>
    <row r="1042" s="86" customFormat="1" spans="1:7">
      <c r="A1042" s="235" t="s">
        <v>1905</v>
      </c>
      <c r="B1042" s="256" t="s">
        <v>108</v>
      </c>
      <c r="C1042" s="237"/>
      <c r="D1042" s="237"/>
      <c r="E1042" s="237"/>
      <c r="F1042" s="231" t="str">
        <f t="shared" si="32"/>
        <v/>
      </c>
      <c r="G1042" s="231" t="str">
        <f t="shared" si="33"/>
        <v/>
      </c>
    </row>
    <row r="1043" s="86" customFormat="1" spans="1:7">
      <c r="A1043" s="235" t="s">
        <v>1906</v>
      </c>
      <c r="B1043" s="256" t="s">
        <v>110</v>
      </c>
      <c r="C1043" s="237"/>
      <c r="D1043" s="237"/>
      <c r="E1043" s="237"/>
      <c r="F1043" s="231" t="str">
        <f t="shared" si="32"/>
        <v/>
      </c>
      <c r="G1043" s="231" t="str">
        <f t="shared" si="33"/>
        <v/>
      </c>
    </row>
    <row r="1044" s="86" customFormat="1" spans="1:7">
      <c r="A1044" s="235" t="s">
        <v>1907</v>
      </c>
      <c r="B1044" s="256" t="s">
        <v>112</v>
      </c>
      <c r="C1044" s="237"/>
      <c r="D1044" s="237"/>
      <c r="E1044" s="237"/>
      <c r="F1044" s="231" t="str">
        <f t="shared" si="32"/>
        <v/>
      </c>
      <c r="G1044" s="231" t="str">
        <f t="shared" si="33"/>
        <v/>
      </c>
    </row>
    <row r="1045" s="86" customFormat="1" spans="1:7">
      <c r="A1045" s="235" t="s">
        <v>1908</v>
      </c>
      <c r="B1045" s="256" t="s">
        <v>1909</v>
      </c>
      <c r="C1045" s="237"/>
      <c r="D1045" s="237"/>
      <c r="E1045" s="237"/>
      <c r="F1045" s="231" t="str">
        <f t="shared" si="32"/>
        <v/>
      </c>
      <c r="G1045" s="231" t="str">
        <f t="shared" si="33"/>
        <v/>
      </c>
    </row>
    <row r="1046" s="86" customFormat="1" spans="1:7">
      <c r="A1046" s="235" t="s">
        <v>1910</v>
      </c>
      <c r="B1046" s="256" t="s">
        <v>126</v>
      </c>
      <c r="C1046" s="237"/>
      <c r="D1046" s="237"/>
      <c r="E1046" s="237"/>
      <c r="F1046" s="231" t="str">
        <f t="shared" si="32"/>
        <v/>
      </c>
      <c r="G1046" s="231" t="str">
        <f t="shared" si="33"/>
        <v/>
      </c>
    </row>
    <row r="1047" s="86" customFormat="1" spans="1:7">
      <c r="A1047" s="235" t="s">
        <v>1911</v>
      </c>
      <c r="B1047" s="256" t="s">
        <v>1912</v>
      </c>
      <c r="C1047" s="237"/>
      <c r="D1047" s="237"/>
      <c r="E1047" s="237"/>
      <c r="F1047" s="231" t="str">
        <f t="shared" si="32"/>
        <v/>
      </c>
      <c r="G1047" s="231" t="str">
        <f t="shared" si="33"/>
        <v/>
      </c>
    </row>
    <row r="1048" s="86" customFormat="1" spans="1:7">
      <c r="A1048" s="232" t="s">
        <v>1913</v>
      </c>
      <c r="B1048" s="255" t="s">
        <v>1914</v>
      </c>
      <c r="C1048" s="234">
        <f>SUM(C1049:C1057)</f>
        <v>0</v>
      </c>
      <c r="D1048" s="234">
        <f>SUM(D1049:D1057)</f>
        <v>0</v>
      </c>
      <c r="E1048" s="234">
        <f>SUM(E1049:E1057)</f>
        <v>0</v>
      </c>
      <c r="F1048" s="231" t="str">
        <f t="shared" si="32"/>
        <v/>
      </c>
      <c r="G1048" s="231" t="str">
        <f t="shared" si="33"/>
        <v/>
      </c>
    </row>
    <row r="1049" s="86" customFormat="1" spans="1:7">
      <c r="A1049" s="235" t="s">
        <v>1915</v>
      </c>
      <c r="B1049" s="256" t="s">
        <v>1916</v>
      </c>
      <c r="C1049" s="237"/>
      <c r="D1049" s="237"/>
      <c r="E1049" s="237"/>
      <c r="F1049" s="231" t="str">
        <f t="shared" si="32"/>
        <v/>
      </c>
      <c r="G1049" s="231" t="str">
        <f t="shared" si="33"/>
        <v/>
      </c>
    </row>
    <row r="1050" s="86" customFormat="1" spans="1:7">
      <c r="A1050" s="235" t="s">
        <v>1917</v>
      </c>
      <c r="B1050" s="256" t="s">
        <v>1918</v>
      </c>
      <c r="C1050" s="237"/>
      <c r="D1050" s="237"/>
      <c r="E1050" s="237"/>
      <c r="F1050" s="231" t="str">
        <f t="shared" si="32"/>
        <v/>
      </c>
      <c r="G1050" s="231" t="str">
        <f t="shared" si="33"/>
        <v/>
      </c>
    </row>
    <row r="1051" s="86" customFormat="1" spans="1:7">
      <c r="A1051" s="235" t="s">
        <v>1919</v>
      </c>
      <c r="B1051" s="256" t="s">
        <v>1920</v>
      </c>
      <c r="C1051" s="237"/>
      <c r="D1051" s="237"/>
      <c r="E1051" s="237"/>
      <c r="F1051" s="231" t="str">
        <f t="shared" si="32"/>
        <v/>
      </c>
      <c r="G1051" s="231" t="str">
        <f t="shared" si="33"/>
        <v/>
      </c>
    </row>
    <row r="1052" s="86" customFormat="1" spans="1:7">
      <c r="A1052" s="235" t="s">
        <v>1921</v>
      </c>
      <c r="B1052" s="256" t="s">
        <v>1922</v>
      </c>
      <c r="C1052" s="237"/>
      <c r="D1052" s="237"/>
      <c r="E1052" s="237"/>
      <c r="F1052" s="231" t="str">
        <f t="shared" si="32"/>
        <v/>
      </c>
      <c r="G1052" s="231" t="str">
        <f t="shared" si="33"/>
        <v/>
      </c>
    </row>
    <row r="1053" s="86" customFormat="1" spans="1:7">
      <c r="A1053" s="235" t="s">
        <v>1923</v>
      </c>
      <c r="B1053" s="256" t="s">
        <v>1924</v>
      </c>
      <c r="C1053" s="237"/>
      <c r="D1053" s="237"/>
      <c r="E1053" s="237"/>
      <c r="F1053" s="231" t="str">
        <f t="shared" si="32"/>
        <v/>
      </c>
      <c r="G1053" s="231" t="str">
        <f t="shared" si="33"/>
        <v/>
      </c>
    </row>
    <row r="1054" s="86" customFormat="1" spans="1:7">
      <c r="A1054" s="235" t="s">
        <v>1925</v>
      </c>
      <c r="B1054" s="256" t="s">
        <v>1926</v>
      </c>
      <c r="C1054" s="237"/>
      <c r="D1054" s="237"/>
      <c r="E1054" s="237"/>
      <c r="F1054" s="231" t="str">
        <f t="shared" si="32"/>
        <v/>
      </c>
      <c r="G1054" s="231" t="str">
        <f t="shared" si="33"/>
        <v/>
      </c>
    </row>
    <row r="1055" s="86" customFormat="1" spans="1:7">
      <c r="A1055" s="235" t="s">
        <v>1927</v>
      </c>
      <c r="B1055" s="256" t="s">
        <v>1928</v>
      </c>
      <c r="C1055" s="237"/>
      <c r="D1055" s="237"/>
      <c r="E1055" s="237"/>
      <c r="F1055" s="231" t="str">
        <f t="shared" si="32"/>
        <v/>
      </c>
      <c r="G1055" s="231" t="str">
        <f t="shared" si="33"/>
        <v/>
      </c>
    </row>
    <row r="1056" s="86" customFormat="1" spans="1:7">
      <c r="A1056" s="235" t="s">
        <v>1929</v>
      </c>
      <c r="B1056" s="256" t="s">
        <v>1930</v>
      </c>
      <c r="C1056" s="237"/>
      <c r="D1056" s="237"/>
      <c r="E1056" s="237"/>
      <c r="F1056" s="231" t="str">
        <f t="shared" si="32"/>
        <v/>
      </c>
      <c r="G1056" s="231" t="str">
        <f t="shared" si="33"/>
        <v/>
      </c>
    </row>
    <row r="1057" s="86" customFormat="1" spans="1:7">
      <c r="A1057" s="235" t="s">
        <v>1931</v>
      </c>
      <c r="B1057" s="256" t="s">
        <v>1932</v>
      </c>
      <c r="C1057" s="237"/>
      <c r="D1057" s="237"/>
      <c r="E1057" s="237"/>
      <c r="F1057" s="231" t="str">
        <f t="shared" si="32"/>
        <v/>
      </c>
      <c r="G1057" s="231" t="str">
        <f t="shared" si="33"/>
        <v/>
      </c>
    </row>
    <row r="1058" s="86" customFormat="1" spans="1:7">
      <c r="A1058" s="232" t="s">
        <v>1933</v>
      </c>
      <c r="B1058" s="255" t="s">
        <v>1934</v>
      </c>
      <c r="C1058" s="234">
        <f>SUM(C1059:C1063)</f>
        <v>0</v>
      </c>
      <c r="D1058" s="234">
        <f>SUM(D1059:D1063)</f>
        <v>0</v>
      </c>
      <c r="E1058" s="234">
        <f>SUM(E1059:E1063)</f>
        <v>0</v>
      </c>
      <c r="F1058" s="231" t="str">
        <f t="shared" si="32"/>
        <v/>
      </c>
      <c r="G1058" s="231" t="str">
        <f t="shared" si="33"/>
        <v/>
      </c>
    </row>
    <row r="1059" s="86" customFormat="1" spans="1:7">
      <c r="A1059" s="235" t="s">
        <v>1935</v>
      </c>
      <c r="B1059" s="256" t="s">
        <v>1936</v>
      </c>
      <c r="C1059" s="237"/>
      <c r="D1059" s="237"/>
      <c r="E1059" s="237"/>
      <c r="F1059" s="231" t="str">
        <f t="shared" si="32"/>
        <v/>
      </c>
      <c r="G1059" s="231" t="str">
        <f t="shared" si="33"/>
        <v/>
      </c>
    </row>
    <row r="1060" s="86" customFormat="1" spans="1:7">
      <c r="A1060" s="235" t="s">
        <v>1937</v>
      </c>
      <c r="B1060" s="86" t="s">
        <v>1938</v>
      </c>
      <c r="C1060" s="237"/>
      <c r="D1060" s="237"/>
      <c r="E1060" s="237"/>
      <c r="F1060" s="231" t="str">
        <f t="shared" si="32"/>
        <v/>
      </c>
      <c r="G1060" s="231" t="str">
        <f t="shared" si="33"/>
        <v/>
      </c>
    </row>
    <row r="1061" s="86" customFormat="1" spans="1:7">
      <c r="A1061" s="235" t="s">
        <v>1939</v>
      </c>
      <c r="B1061" s="256" t="s">
        <v>1940</v>
      </c>
      <c r="C1061" s="237"/>
      <c r="D1061" s="237"/>
      <c r="E1061" s="237"/>
      <c r="F1061" s="231" t="str">
        <f t="shared" si="32"/>
        <v/>
      </c>
      <c r="G1061" s="231" t="str">
        <f t="shared" si="33"/>
        <v/>
      </c>
    </row>
    <row r="1062" s="86" customFormat="1" spans="1:7">
      <c r="A1062" s="235" t="s">
        <v>1941</v>
      </c>
      <c r="B1062" s="256" t="s">
        <v>1942</v>
      </c>
      <c r="C1062" s="237"/>
      <c r="D1062" s="237"/>
      <c r="E1062" s="237"/>
      <c r="F1062" s="231" t="str">
        <f t="shared" si="32"/>
        <v/>
      </c>
      <c r="G1062" s="231" t="str">
        <f t="shared" si="33"/>
        <v/>
      </c>
    </row>
    <row r="1063" s="86" customFormat="1" spans="1:7">
      <c r="A1063" s="235" t="s">
        <v>1943</v>
      </c>
      <c r="B1063" s="256" t="s">
        <v>1944</v>
      </c>
      <c r="C1063" s="237"/>
      <c r="D1063" s="237"/>
      <c r="E1063" s="237"/>
      <c r="F1063" s="231" t="str">
        <f t="shared" si="32"/>
        <v/>
      </c>
      <c r="G1063" s="231" t="str">
        <f t="shared" si="33"/>
        <v/>
      </c>
    </row>
    <row r="1064" s="86" customFormat="1" spans="1:7">
      <c r="A1064" s="232" t="s">
        <v>1945</v>
      </c>
      <c r="B1064" s="255" t="s">
        <v>1946</v>
      </c>
      <c r="C1064" s="234">
        <f>SUM(C1065:C1066)</f>
        <v>0</v>
      </c>
      <c r="D1064" s="234">
        <f>SUM(D1065:D1066)</f>
        <v>0</v>
      </c>
      <c r="E1064" s="234">
        <f>SUM(E1065:E1066)</f>
        <v>0</v>
      </c>
      <c r="F1064" s="231" t="str">
        <f t="shared" si="32"/>
        <v/>
      </c>
      <c r="G1064" s="231" t="str">
        <f t="shared" si="33"/>
        <v/>
      </c>
    </row>
    <row r="1065" s="86" customFormat="1" spans="1:7">
      <c r="A1065" s="235" t="s">
        <v>1947</v>
      </c>
      <c r="B1065" s="256" t="s">
        <v>1948</v>
      </c>
      <c r="C1065" s="237"/>
      <c r="D1065" s="237"/>
      <c r="E1065" s="237"/>
      <c r="F1065" s="231" t="str">
        <f t="shared" si="32"/>
        <v/>
      </c>
      <c r="G1065" s="231" t="str">
        <f t="shared" si="33"/>
        <v/>
      </c>
    </row>
    <row r="1066" s="86" customFormat="1" spans="1:7">
      <c r="A1066" s="235" t="s">
        <v>1949</v>
      </c>
      <c r="B1066" s="256" t="s">
        <v>1950</v>
      </c>
      <c r="C1066" s="237"/>
      <c r="D1066" s="237"/>
      <c r="E1066" s="237"/>
      <c r="F1066" s="231" t="str">
        <f t="shared" si="32"/>
        <v/>
      </c>
      <c r="G1066" s="231" t="str">
        <f t="shared" si="33"/>
        <v/>
      </c>
    </row>
    <row r="1067" s="86" customFormat="1" spans="1:7">
      <c r="A1067" s="232" t="s">
        <v>1951</v>
      </c>
      <c r="B1067" s="255" t="s">
        <v>1952</v>
      </c>
      <c r="C1067" s="234">
        <f>SUM(C1068:C1069)</f>
        <v>0</v>
      </c>
      <c r="D1067" s="234">
        <f>SUM(D1068:D1069)</f>
        <v>0</v>
      </c>
      <c r="E1067" s="234">
        <f>SUM(E1068:E1069)</f>
        <v>0</v>
      </c>
      <c r="F1067" s="231" t="str">
        <f t="shared" si="32"/>
        <v/>
      </c>
      <c r="G1067" s="231" t="str">
        <f t="shared" si="33"/>
        <v/>
      </c>
    </row>
    <row r="1068" s="86" customFormat="1" spans="1:7">
      <c r="A1068" s="235" t="s">
        <v>1953</v>
      </c>
      <c r="B1068" s="256" t="s">
        <v>1954</v>
      </c>
      <c r="C1068" s="237"/>
      <c r="D1068" s="237"/>
      <c r="E1068" s="237"/>
      <c r="F1068" s="231" t="str">
        <f t="shared" si="32"/>
        <v/>
      </c>
      <c r="G1068" s="231" t="str">
        <f t="shared" si="33"/>
        <v/>
      </c>
    </row>
    <row r="1069" s="86" customFormat="1" spans="1:7">
      <c r="A1069" s="235" t="s">
        <v>1955</v>
      </c>
      <c r="B1069" s="256" t="s">
        <v>1956</v>
      </c>
      <c r="C1069" s="237"/>
      <c r="D1069" s="237"/>
      <c r="E1069" s="237"/>
      <c r="F1069" s="231" t="str">
        <f t="shared" si="32"/>
        <v/>
      </c>
      <c r="G1069" s="231" t="str">
        <f t="shared" si="33"/>
        <v/>
      </c>
    </row>
    <row r="1070" s="86" customFormat="1" spans="1:7">
      <c r="A1070" s="229" t="s">
        <v>1957</v>
      </c>
      <c r="B1070" s="254" t="s">
        <v>1958</v>
      </c>
      <c r="C1070" s="231">
        <f>SUM(C1071:C1079)</f>
        <v>0</v>
      </c>
      <c r="D1070" s="231">
        <f>SUM(D1071:D1079)</f>
        <v>0</v>
      </c>
      <c r="E1070" s="231">
        <f>SUM(E1071:E1079)</f>
        <v>0</v>
      </c>
      <c r="F1070" s="231" t="str">
        <f t="shared" si="32"/>
        <v/>
      </c>
      <c r="G1070" s="231" t="str">
        <f t="shared" si="33"/>
        <v/>
      </c>
    </row>
    <row r="1071" s="86" customFormat="1" spans="1:7">
      <c r="A1071" s="247" t="s">
        <v>1959</v>
      </c>
      <c r="B1071" s="253" t="s">
        <v>1960</v>
      </c>
      <c r="C1071" s="249"/>
      <c r="D1071" s="249"/>
      <c r="E1071" s="249"/>
      <c r="F1071" s="231" t="str">
        <f t="shared" si="32"/>
        <v/>
      </c>
      <c r="G1071" s="231" t="str">
        <f t="shared" si="33"/>
        <v/>
      </c>
    </row>
    <row r="1072" s="86" customFormat="1" spans="1:7">
      <c r="A1072" s="247" t="s">
        <v>1961</v>
      </c>
      <c r="B1072" s="253" t="s">
        <v>1962</v>
      </c>
      <c r="C1072" s="249"/>
      <c r="D1072" s="249"/>
      <c r="E1072" s="249"/>
      <c r="F1072" s="231" t="str">
        <f t="shared" si="32"/>
        <v/>
      </c>
      <c r="G1072" s="231" t="str">
        <f t="shared" si="33"/>
        <v/>
      </c>
    </row>
    <row r="1073" s="86" customFormat="1" spans="1:7">
      <c r="A1073" s="247" t="s">
        <v>1963</v>
      </c>
      <c r="B1073" s="253" t="s">
        <v>1964</v>
      </c>
      <c r="C1073" s="249"/>
      <c r="D1073" s="249"/>
      <c r="E1073" s="249"/>
      <c r="F1073" s="231" t="str">
        <f t="shared" si="32"/>
        <v/>
      </c>
      <c r="G1073" s="231" t="str">
        <f t="shared" si="33"/>
        <v/>
      </c>
    </row>
    <row r="1074" s="86" customFormat="1" spans="1:7">
      <c r="A1074" s="247" t="s">
        <v>1965</v>
      </c>
      <c r="B1074" s="253" t="s">
        <v>1966</v>
      </c>
      <c r="C1074" s="249"/>
      <c r="D1074" s="249"/>
      <c r="E1074" s="249"/>
      <c r="F1074" s="231" t="str">
        <f t="shared" si="32"/>
        <v/>
      </c>
      <c r="G1074" s="231" t="str">
        <f t="shared" si="33"/>
        <v/>
      </c>
    </row>
    <row r="1075" s="86" customFormat="1" spans="1:7">
      <c r="A1075" s="247" t="s">
        <v>1967</v>
      </c>
      <c r="B1075" s="253" t="s">
        <v>1968</v>
      </c>
      <c r="C1075" s="249"/>
      <c r="D1075" s="249"/>
      <c r="E1075" s="249"/>
      <c r="F1075" s="231" t="str">
        <f t="shared" si="32"/>
        <v/>
      </c>
      <c r="G1075" s="231" t="str">
        <f t="shared" si="33"/>
        <v/>
      </c>
    </row>
    <row r="1076" s="86" customFormat="1" spans="1:7">
      <c r="A1076" s="247" t="s">
        <v>1969</v>
      </c>
      <c r="B1076" s="253" t="s">
        <v>1465</v>
      </c>
      <c r="C1076" s="249"/>
      <c r="D1076" s="249"/>
      <c r="E1076" s="249"/>
      <c r="F1076" s="231" t="str">
        <f t="shared" si="32"/>
        <v/>
      </c>
      <c r="G1076" s="231" t="str">
        <f t="shared" si="33"/>
        <v/>
      </c>
    </row>
    <row r="1077" s="86" customFormat="1" spans="1:7">
      <c r="A1077" s="247" t="s">
        <v>1970</v>
      </c>
      <c r="B1077" s="253" t="s">
        <v>1971</v>
      </c>
      <c r="C1077" s="249"/>
      <c r="D1077" s="249"/>
      <c r="E1077" s="249"/>
      <c r="F1077" s="231" t="str">
        <f t="shared" si="32"/>
        <v/>
      </c>
      <c r="G1077" s="231" t="str">
        <f t="shared" si="33"/>
        <v/>
      </c>
    </row>
    <row r="1078" s="86" customFormat="1" spans="1:7">
      <c r="A1078" s="247" t="s">
        <v>1972</v>
      </c>
      <c r="B1078" s="253" t="s">
        <v>1973</v>
      </c>
      <c r="C1078" s="249"/>
      <c r="D1078" s="249"/>
      <c r="E1078" s="249"/>
      <c r="F1078" s="231" t="str">
        <f t="shared" si="32"/>
        <v/>
      </c>
      <c r="G1078" s="231" t="str">
        <f t="shared" si="33"/>
        <v/>
      </c>
    </row>
    <row r="1079" s="86" customFormat="1" spans="1:7">
      <c r="A1079" s="247" t="s">
        <v>1974</v>
      </c>
      <c r="B1079" s="253" t="s">
        <v>1975</v>
      </c>
      <c r="C1079" s="249"/>
      <c r="D1079" s="249"/>
      <c r="E1079" s="249"/>
      <c r="F1079" s="231" t="str">
        <f t="shared" si="32"/>
        <v/>
      </c>
      <c r="G1079" s="231" t="str">
        <f t="shared" si="33"/>
        <v/>
      </c>
    </row>
    <row r="1080" s="86" customFormat="1" spans="1:7">
      <c r="A1080" s="229" t="s">
        <v>1976</v>
      </c>
      <c r="B1080" s="254" t="s">
        <v>73</v>
      </c>
      <c r="C1080" s="231">
        <f>SUM(C1081,C1108,C1123)</f>
        <v>3494</v>
      </c>
      <c r="D1080" s="231">
        <f>SUM(D1081,D1108,D1123)</f>
        <v>9764</v>
      </c>
      <c r="E1080" s="231">
        <f>SUM(E1081,E1108,E1123)</f>
        <v>4469</v>
      </c>
      <c r="F1080" s="231">
        <f t="shared" si="32"/>
        <v>128</v>
      </c>
      <c r="G1080" s="231">
        <f t="shared" si="33"/>
        <v>46</v>
      </c>
    </row>
    <row r="1081" s="86" customFormat="1" spans="1:7">
      <c r="A1081" s="232" t="s">
        <v>1977</v>
      </c>
      <c r="B1081" s="255" t="s">
        <v>1978</v>
      </c>
      <c r="C1081" s="234">
        <f>SUM(C1082:C1107)</f>
        <v>3353</v>
      </c>
      <c r="D1081" s="234">
        <f>SUM(D1082:D1107)</f>
        <v>9712</v>
      </c>
      <c r="E1081" s="234">
        <f>SUM(E1082:E1107)</f>
        <v>4320</v>
      </c>
      <c r="F1081" s="231">
        <f t="shared" si="32"/>
        <v>129</v>
      </c>
      <c r="G1081" s="231">
        <f t="shared" si="33"/>
        <v>45</v>
      </c>
    </row>
    <row r="1082" s="86" customFormat="1" spans="1:7">
      <c r="A1082" s="235" t="s">
        <v>1979</v>
      </c>
      <c r="B1082" s="256" t="s">
        <v>108</v>
      </c>
      <c r="C1082" s="237">
        <v>2053</v>
      </c>
      <c r="D1082" s="237">
        <v>4427</v>
      </c>
      <c r="E1082" s="237">
        <v>3500</v>
      </c>
      <c r="F1082" s="231">
        <f t="shared" si="32"/>
        <v>171</v>
      </c>
      <c r="G1082" s="231">
        <f t="shared" si="33"/>
        <v>79</v>
      </c>
    </row>
    <row r="1083" s="86" customFormat="1" spans="1:7">
      <c r="A1083" s="235" t="s">
        <v>1980</v>
      </c>
      <c r="B1083" s="256" t="s">
        <v>110</v>
      </c>
      <c r="C1083" s="237">
        <v>1300</v>
      </c>
      <c r="D1083" s="237"/>
      <c r="E1083" s="237">
        <v>150</v>
      </c>
      <c r="F1083" s="231">
        <f t="shared" si="32"/>
        <v>12</v>
      </c>
      <c r="G1083" s="231" t="str">
        <f t="shared" si="33"/>
        <v/>
      </c>
    </row>
    <row r="1084" s="86" customFormat="1" spans="1:7">
      <c r="A1084" s="235" t="s">
        <v>1981</v>
      </c>
      <c r="B1084" s="256" t="s">
        <v>112</v>
      </c>
      <c r="C1084" s="237"/>
      <c r="D1084" s="237"/>
      <c r="E1084" s="237"/>
      <c r="F1084" s="231" t="str">
        <f t="shared" si="32"/>
        <v/>
      </c>
      <c r="G1084" s="231" t="str">
        <f t="shared" si="33"/>
        <v/>
      </c>
    </row>
    <row r="1085" s="86" customFormat="1" spans="1:7">
      <c r="A1085" s="235" t="s">
        <v>1982</v>
      </c>
      <c r="B1085" s="256" t="s">
        <v>1983</v>
      </c>
      <c r="C1085" s="237"/>
      <c r="D1085" s="237">
        <v>951</v>
      </c>
      <c r="E1085" s="237">
        <v>10</v>
      </c>
      <c r="F1085" s="231" t="str">
        <f t="shared" si="32"/>
        <v/>
      </c>
      <c r="G1085" s="231">
        <f t="shared" si="33"/>
        <v>1</v>
      </c>
    </row>
    <row r="1086" s="86" customFormat="1" spans="1:7">
      <c r="A1086" s="235" t="s">
        <v>1984</v>
      </c>
      <c r="B1086" s="256" t="s">
        <v>1985</v>
      </c>
      <c r="C1086" s="237"/>
      <c r="D1086" s="237">
        <v>1679</v>
      </c>
      <c r="E1086" s="237">
        <v>443</v>
      </c>
      <c r="F1086" s="231" t="str">
        <f t="shared" si="32"/>
        <v/>
      </c>
      <c r="G1086" s="231">
        <f t="shared" si="33"/>
        <v>26</v>
      </c>
    </row>
    <row r="1087" s="86" customFormat="1" spans="1:7">
      <c r="A1087" s="235" t="s">
        <v>1986</v>
      </c>
      <c r="B1087" s="256" t="s">
        <v>1987</v>
      </c>
      <c r="C1087" s="237"/>
      <c r="D1087" s="237"/>
      <c r="E1087" s="237"/>
      <c r="F1087" s="231" t="str">
        <f t="shared" si="32"/>
        <v/>
      </c>
      <c r="G1087" s="231" t="str">
        <f t="shared" si="33"/>
        <v/>
      </c>
    </row>
    <row r="1088" s="86" customFormat="1" spans="1:7">
      <c r="A1088" s="235" t="s">
        <v>1988</v>
      </c>
      <c r="B1088" s="256" t="s">
        <v>1989</v>
      </c>
      <c r="C1088" s="237"/>
      <c r="D1088" s="237"/>
      <c r="E1088" s="237"/>
      <c r="F1088" s="231" t="str">
        <f t="shared" si="32"/>
        <v/>
      </c>
      <c r="G1088" s="231" t="str">
        <f t="shared" si="33"/>
        <v/>
      </c>
    </row>
    <row r="1089" s="86" customFormat="1" spans="1:7">
      <c r="A1089" s="235" t="s">
        <v>1990</v>
      </c>
      <c r="B1089" s="256" t="s">
        <v>1991</v>
      </c>
      <c r="C1089" s="237"/>
      <c r="D1089" s="237">
        <v>95</v>
      </c>
      <c r="E1089" s="237"/>
      <c r="F1089" s="231" t="str">
        <f t="shared" si="32"/>
        <v/>
      </c>
      <c r="G1089" s="231">
        <f t="shared" si="33"/>
        <v>0</v>
      </c>
    </row>
    <row r="1090" s="86" customFormat="1" spans="1:7">
      <c r="A1090" s="235" t="s">
        <v>1992</v>
      </c>
      <c r="B1090" s="256" t="s">
        <v>1993</v>
      </c>
      <c r="C1090" s="237"/>
      <c r="D1090" s="237"/>
      <c r="E1090" s="237"/>
      <c r="F1090" s="231" t="str">
        <f t="shared" si="32"/>
        <v/>
      </c>
      <c r="G1090" s="231" t="str">
        <f t="shared" si="33"/>
        <v/>
      </c>
    </row>
    <row r="1091" s="86" customFormat="1" spans="1:7">
      <c r="A1091" s="235" t="s">
        <v>1994</v>
      </c>
      <c r="B1091" s="256" t="s">
        <v>1995</v>
      </c>
      <c r="C1091" s="237"/>
      <c r="D1091" s="237"/>
      <c r="E1091" s="237"/>
      <c r="F1091" s="231" t="str">
        <f t="shared" si="32"/>
        <v/>
      </c>
      <c r="G1091" s="231" t="str">
        <f t="shared" si="33"/>
        <v/>
      </c>
    </row>
    <row r="1092" s="86" customFormat="1" spans="1:7">
      <c r="A1092" s="235" t="s">
        <v>1996</v>
      </c>
      <c r="B1092" s="256" t="s">
        <v>1997</v>
      </c>
      <c r="C1092" s="237"/>
      <c r="D1092" s="237"/>
      <c r="E1092" s="237"/>
      <c r="F1092" s="231" t="str">
        <f t="shared" si="32"/>
        <v/>
      </c>
      <c r="G1092" s="231" t="str">
        <f t="shared" si="33"/>
        <v/>
      </c>
    </row>
    <row r="1093" s="86" customFormat="1" spans="1:7">
      <c r="A1093" s="235" t="s">
        <v>1998</v>
      </c>
      <c r="B1093" s="256" t="s">
        <v>1999</v>
      </c>
      <c r="C1093" s="237"/>
      <c r="D1093" s="237"/>
      <c r="E1093" s="237"/>
      <c r="F1093" s="231" t="str">
        <f t="shared" si="32"/>
        <v/>
      </c>
      <c r="G1093" s="231" t="str">
        <f t="shared" si="33"/>
        <v/>
      </c>
    </row>
    <row r="1094" s="86" customFormat="1" spans="1:7">
      <c r="A1094" s="235" t="s">
        <v>2000</v>
      </c>
      <c r="B1094" s="256" t="s">
        <v>2001</v>
      </c>
      <c r="C1094" s="237"/>
      <c r="D1094" s="237"/>
      <c r="E1094" s="237"/>
      <c r="F1094" s="231" t="str">
        <f t="shared" ref="F1094:F1157" si="34">IF(C1094=0,"",ROUND(E1094/C1094*100,1))</f>
        <v/>
      </c>
      <c r="G1094" s="231" t="str">
        <f t="shared" ref="G1094:G1157" si="35">IF(D1094=0,"",ROUND(E1094/D1094*100,1))</f>
        <v/>
      </c>
    </row>
    <row r="1095" s="86" customFormat="1" spans="1:7">
      <c r="A1095" s="235" t="s">
        <v>2002</v>
      </c>
      <c r="B1095" s="256" t="s">
        <v>2003</v>
      </c>
      <c r="C1095" s="237"/>
      <c r="D1095" s="237"/>
      <c r="E1095" s="237"/>
      <c r="F1095" s="231" t="str">
        <f t="shared" si="34"/>
        <v/>
      </c>
      <c r="G1095" s="231" t="str">
        <f t="shared" si="35"/>
        <v/>
      </c>
    </row>
    <row r="1096" s="86" customFormat="1" spans="1:7">
      <c r="A1096" s="235" t="s">
        <v>2004</v>
      </c>
      <c r="B1096" s="256" t="s">
        <v>2005</v>
      </c>
      <c r="C1096" s="237"/>
      <c r="D1096" s="237"/>
      <c r="E1096" s="237"/>
      <c r="F1096" s="231" t="str">
        <f t="shared" si="34"/>
        <v/>
      </c>
      <c r="G1096" s="231" t="str">
        <f t="shared" si="35"/>
        <v/>
      </c>
    </row>
    <row r="1097" s="86" customFormat="1" spans="1:7">
      <c r="A1097" s="235" t="s">
        <v>2006</v>
      </c>
      <c r="B1097" s="256" t="s">
        <v>2007</v>
      </c>
      <c r="C1097" s="237"/>
      <c r="D1097" s="237"/>
      <c r="E1097" s="237"/>
      <c r="F1097" s="231" t="str">
        <f t="shared" si="34"/>
        <v/>
      </c>
      <c r="G1097" s="231" t="str">
        <f t="shared" si="35"/>
        <v/>
      </c>
    </row>
    <row r="1098" s="86" customFormat="1" spans="1:7">
      <c r="A1098" s="235" t="s">
        <v>2008</v>
      </c>
      <c r="B1098" s="256" t="s">
        <v>2009</v>
      </c>
      <c r="C1098" s="237"/>
      <c r="D1098" s="237"/>
      <c r="E1098" s="237"/>
      <c r="F1098" s="231" t="str">
        <f t="shared" si="34"/>
        <v/>
      </c>
      <c r="G1098" s="231" t="str">
        <f t="shared" si="35"/>
        <v/>
      </c>
    </row>
    <row r="1099" s="86" customFormat="1" spans="1:7">
      <c r="A1099" s="235" t="s">
        <v>2010</v>
      </c>
      <c r="B1099" s="256" t="s">
        <v>2011</v>
      </c>
      <c r="C1099" s="237"/>
      <c r="D1099" s="237"/>
      <c r="E1099" s="237"/>
      <c r="F1099" s="231" t="str">
        <f t="shared" si="34"/>
        <v/>
      </c>
      <c r="G1099" s="231" t="str">
        <f t="shared" si="35"/>
        <v/>
      </c>
    </row>
    <row r="1100" s="86" customFormat="1" spans="1:7">
      <c r="A1100" s="235" t="s">
        <v>2012</v>
      </c>
      <c r="B1100" s="256" t="s">
        <v>2013</v>
      </c>
      <c r="C1100" s="237"/>
      <c r="D1100" s="237"/>
      <c r="E1100" s="237"/>
      <c r="F1100" s="231" t="str">
        <f t="shared" si="34"/>
        <v/>
      </c>
      <c r="G1100" s="231" t="str">
        <f t="shared" si="35"/>
        <v/>
      </c>
    </row>
    <row r="1101" s="86" customFormat="1" spans="1:7">
      <c r="A1101" s="235" t="s">
        <v>2014</v>
      </c>
      <c r="B1101" s="256" t="s">
        <v>2015</v>
      </c>
      <c r="C1101" s="237"/>
      <c r="D1101" s="237"/>
      <c r="E1101" s="237"/>
      <c r="F1101" s="231" t="str">
        <f t="shared" si="34"/>
        <v/>
      </c>
      <c r="G1101" s="231" t="str">
        <f t="shared" si="35"/>
        <v/>
      </c>
    </row>
    <row r="1102" s="86" customFormat="1" spans="1:7">
      <c r="A1102" s="235" t="s">
        <v>2016</v>
      </c>
      <c r="B1102" s="256" t="s">
        <v>2017</v>
      </c>
      <c r="C1102" s="237"/>
      <c r="D1102" s="237"/>
      <c r="E1102" s="237"/>
      <c r="F1102" s="231" t="str">
        <f t="shared" si="34"/>
        <v/>
      </c>
      <c r="G1102" s="231" t="str">
        <f t="shared" si="35"/>
        <v/>
      </c>
    </row>
    <row r="1103" s="86" customFormat="1" spans="1:7">
      <c r="A1103" s="235" t="s">
        <v>2018</v>
      </c>
      <c r="B1103" s="256" t="s">
        <v>2019</v>
      </c>
      <c r="C1103" s="237"/>
      <c r="D1103" s="237"/>
      <c r="E1103" s="237"/>
      <c r="F1103" s="231" t="str">
        <f t="shared" si="34"/>
        <v/>
      </c>
      <c r="G1103" s="231" t="str">
        <f t="shared" si="35"/>
        <v/>
      </c>
    </row>
    <row r="1104" s="86" customFormat="1" spans="1:7">
      <c r="A1104" s="235" t="s">
        <v>2020</v>
      </c>
      <c r="B1104" s="256" t="s">
        <v>2021</v>
      </c>
      <c r="C1104" s="237"/>
      <c r="D1104" s="237"/>
      <c r="E1104" s="237"/>
      <c r="F1104" s="231" t="str">
        <f t="shared" si="34"/>
        <v/>
      </c>
      <c r="G1104" s="231" t="str">
        <f t="shared" si="35"/>
        <v/>
      </c>
    </row>
    <row r="1105" s="86" customFormat="1" spans="1:7">
      <c r="A1105" s="235" t="s">
        <v>2022</v>
      </c>
      <c r="B1105" s="256" t="s">
        <v>2023</v>
      </c>
      <c r="C1105" s="237"/>
      <c r="D1105" s="237"/>
      <c r="E1105" s="237"/>
      <c r="F1105" s="231" t="str">
        <f t="shared" si="34"/>
        <v/>
      </c>
      <c r="G1105" s="231" t="str">
        <f t="shared" si="35"/>
        <v/>
      </c>
    </row>
    <row r="1106" s="86" customFormat="1" spans="1:7">
      <c r="A1106" s="235" t="s">
        <v>2024</v>
      </c>
      <c r="B1106" s="256" t="s">
        <v>126</v>
      </c>
      <c r="C1106" s="237"/>
      <c r="D1106" s="237">
        <v>5</v>
      </c>
      <c r="E1106" s="237"/>
      <c r="F1106" s="231" t="str">
        <f t="shared" si="34"/>
        <v/>
      </c>
      <c r="G1106" s="231">
        <f t="shared" si="35"/>
        <v>0</v>
      </c>
    </row>
    <row r="1107" s="86" customFormat="1" spans="1:7">
      <c r="A1107" s="235" t="s">
        <v>2025</v>
      </c>
      <c r="B1107" s="256" t="s">
        <v>2026</v>
      </c>
      <c r="C1107" s="237"/>
      <c r="D1107" s="237">
        <v>2555</v>
      </c>
      <c r="E1107" s="237">
        <v>217</v>
      </c>
      <c r="F1107" s="231" t="str">
        <f t="shared" si="34"/>
        <v/>
      </c>
      <c r="G1107" s="231">
        <f t="shared" si="35"/>
        <v>9</v>
      </c>
    </row>
    <row r="1108" s="86" customFormat="1" spans="1:7">
      <c r="A1108" s="232" t="s">
        <v>2027</v>
      </c>
      <c r="B1108" s="255" t="s">
        <v>2028</v>
      </c>
      <c r="C1108" s="234">
        <f>SUM(C1109:C1122)</f>
        <v>141</v>
      </c>
      <c r="D1108" s="234">
        <f>SUM(D1109:D1122)</f>
        <v>47</v>
      </c>
      <c r="E1108" s="234">
        <f>SUM(E1109:E1122)</f>
        <v>149</v>
      </c>
      <c r="F1108" s="231">
        <f t="shared" si="34"/>
        <v>106</v>
      </c>
      <c r="G1108" s="231">
        <f t="shared" si="35"/>
        <v>317</v>
      </c>
    </row>
    <row r="1109" s="86" customFormat="1" spans="1:7">
      <c r="A1109" s="235" t="s">
        <v>2029</v>
      </c>
      <c r="B1109" s="256" t="s">
        <v>108</v>
      </c>
      <c r="C1109" s="237">
        <v>13</v>
      </c>
      <c r="D1109" s="237">
        <v>9</v>
      </c>
      <c r="E1109" s="237">
        <v>25</v>
      </c>
      <c r="F1109" s="231">
        <f t="shared" si="34"/>
        <v>192</v>
      </c>
      <c r="G1109" s="231">
        <f t="shared" si="35"/>
        <v>278</v>
      </c>
    </row>
    <row r="1110" s="86" customFormat="1" spans="1:7">
      <c r="A1110" s="235" t="s">
        <v>2030</v>
      </c>
      <c r="B1110" s="256" t="s">
        <v>110</v>
      </c>
      <c r="C1110" s="237"/>
      <c r="D1110" s="237"/>
      <c r="E1110" s="237"/>
      <c r="F1110" s="231" t="str">
        <f t="shared" si="34"/>
        <v/>
      </c>
      <c r="G1110" s="231" t="str">
        <f t="shared" si="35"/>
        <v/>
      </c>
    </row>
    <row r="1111" s="86" customFormat="1" spans="1:7">
      <c r="A1111" s="235" t="s">
        <v>2031</v>
      </c>
      <c r="B1111" s="256" t="s">
        <v>112</v>
      </c>
      <c r="C1111" s="237"/>
      <c r="D1111" s="237"/>
      <c r="E1111" s="237"/>
      <c r="F1111" s="231" t="str">
        <f t="shared" si="34"/>
        <v/>
      </c>
      <c r="G1111" s="231" t="str">
        <f t="shared" si="35"/>
        <v/>
      </c>
    </row>
    <row r="1112" s="86" customFormat="1" spans="1:7">
      <c r="A1112" s="235" t="s">
        <v>2032</v>
      </c>
      <c r="B1112" s="256" t="s">
        <v>2033</v>
      </c>
      <c r="C1112" s="237"/>
      <c r="D1112" s="237"/>
      <c r="E1112" s="237"/>
      <c r="F1112" s="231" t="str">
        <f t="shared" si="34"/>
        <v/>
      </c>
      <c r="G1112" s="231" t="str">
        <f t="shared" si="35"/>
        <v/>
      </c>
    </row>
    <row r="1113" s="86" customFormat="1" spans="1:7">
      <c r="A1113" s="235" t="s">
        <v>2034</v>
      </c>
      <c r="B1113" s="256" t="s">
        <v>2035</v>
      </c>
      <c r="C1113" s="237"/>
      <c r="D1113" s="237"/>
      <c r="E1113" s="237"/>
      <c r="F1113" s="231" t="str">
        <f t="shared" si="34"/>
        <v/>
      </c>
      <c r="G1113" s="231" t="str">
        <f t="shared" si="35"/>
        <v/>
      </c>
    </row>
    <row r="1114" s="86" customFormat="1" spans="1:7">
      <c r="A1114" s="235" t="s">
        <v>2036</v>
      </c>
      <c r="B1114" s="256" t="s">
        <v>2037</v>
      </c>
      <c r="C1114" s="237"/>
      <c r="D1114" s="237"/>
      <c r="E1114" s="237"/>
      <c r="F1114" s="231" t="str">
        <f t="shared" si="34"/>
        <v/>
      </c>
      <c r="G1114" s="231" t="str">
        <f t="shared" si="35"/>
        <v/>
      </c>
    </row>
    <row r="1115" s="86" customFormat="1" spans="1:7">
      <c r="A1115" s="235" t="s">
        <v>2038</v>
      </c>
      <c r="B1115" s="256" t="s">
        <v>2039</v>
      </c>
      <c r="C1115" s="237"/>
      <c r="D1115" s="237"/>
      <c r="E1115" s="237"/>
      <c r="F1115" s="231" t="str">
        <f t="shared" si="34"/>
        <v/>
      </c>
      <c r="G1115" s="231" t="str">
        <f t="shared" si="35"/>
        <v/>
      </c>
    </row>
    <row r="1116" s="86" customFormat="1" spans="1:7">
      <c r="A1116" s="235" t="s">
        <v>2040</v>
      </c>
      <c r="B1116" s="256" t="s">
        <v>2041</v>
      </c>
      <c r="C1116" s="237">
        <v>128</v>
      </c>
      <c r="D1116" s="237">
        <v>38</v>
      </c>
      <c r="E1116" s="237">
        <v>124</v>
      </c>
      <c r="F1116" s="231">
        <f t="shared" si="34"/>
        <v>97</v>
      </c>
      <c r="G1116" s="231">
        <f t="shared" si="35"/>
        <v>326</v>
      </c>
    </row>
    <row r="1117" s="86" customFormat="1" spans="1:7">
      <c r="A1117" s="235" t="s">
        <v>2042</v>
      </c>
      <c r="B1117" s="256" t="s">
        <v>2043</v>
      </c>
      <c r="C1117" s="237"/>
      <c r="D1117" s="237"/>
      <c r="E1117" s="237"/>
      <c r="F1117" s="231" t="str">
        <f t="shared" si="34"/>
        <v/>
      </c>
      <c r="G1117" s="231" t="str">
        <f t="shared" si="35"/>
        <v/>
      </c>
    </row>
    <row r="1118" s="86" customFormat="1" spans="1:7">
      <c r="A1118" s="235" t="s">
        <v>2044</v>
      </c>
      <c r="B1118" s="256" t="s">
        <v>2045</v>
      </c>
      <c r="C1118" s="237"/>
      <c r="D1118" s="237"/>
      <c r="E1118" s="237"/>
      <c r="F1118" s="231" t="str">
        <f t="shared" si="34"/>
        <v/>
      </c>
      <c r="G1118" s="231" t="str">
        <f t="shared" si="35"/>
        <v/>
      </c>
    </row>
    <row r="1119" s="86" customFormat="1" spans="1:7">
      <c r="A1119" s="235" t="s">
        <v>2046</v>
      </c>
      <c r="B1119" s="256" t="s">
        <v>2047</v>
      </c>
      <c r="C1119" s="237"/>
      <c r="D1119" s="237"/>
      <c r="E1119" s="237"/>
      <c r="F1119" s="231" t="str">
        <f t="shared" si="34"/>
        <v/>
      </c>
      <c r="G1119" s="231" t="str">
        <f t="shared" si="35"/>
        <v/>
      </c>
    </row>
    <row r="1120" s="86" customFormat="1" spans="1:7">
      <c r="A1120" s="235" t="s">
        <v>2048</v>
      </c>
      <c r="B1120" s="256" t="s">
        <v>2049</v>
      </c>
      <c r="C1120" s="237"/>
      <c r="D1120" s="237"/>
      <c r="E1120" s="237"/>
      <c r="F1120" s="231" t="str">
        <f t="shared" si="34"/>
        <v/>
      </c>
      <c r="G1120" s="231" t="str">
        <f t="shared" si="35"/>
        <v/>
      </c>
    </row>
    <row r="1121" s="86" customFormat="1" spans="1:7">
      <c r="A1121" s="235" t="s">
        <v>2050</v>
      </c>
      <c r="B1121" s="256" t="s">
        <v>2051</v>
      </c>
      <c r="C1121" s="237"/>
      <c r="D1121" s="237"/>
      <c r="E1121" s="237"/>
      <c r="F1121" s="231" t="str">
        <f t="shared" si="34"/>
        <v/>
      </c>
      <c r="G1121" s="231" t="str">
        <f t="shared" si="35"/>
        <v/>
      </c>
    </row>
    <row r="1122" s="86" customFormat="1" spans="1:7">
      <c r="A1122" s="235" t="s">
        <v>2052</v>
      </c>
      <c r="B1122" s="256" t="s">
        <v>2053</v>
      </c>
      <c r="C1122" s="237"/>
      <c r="D1122" s="237"/>
      <c r="E1122" s="237"/>
      <c r="F1122" s="231" t="str">
        <f t="shared" si="34"/>
        <v/>
      </c>
      <c r="G1122" s="231" t="str">
        <f t="shared" si="35"/>
        <v/>
      </c>
    </row>
    <row r="1123" s="86" customFormat="1" spans="1:7">
      <c r="A1123" s="247" t="s">
        <v>2054</v>
      </c>
      <c r="B1123" s="253" t="s">
        <v>2055</v>
      </c>
      <c r="C1123" s="249"/>
      <c r="D1123" s="249">
        <v>5</v>
      </c>
      <c r="E1123" s="249"/>
      <c r="F1123" s="231" t="str">
        <f t="shared" si="34"/>
        <v/>
      </c>
      <c r="G1123" s="231">
        <f t="shared" si="35"/>
        <v>0</v>
      </c>
    </row>
    <row r="1124" s="86" customFormat="1" spans="1:7">
      <c r="A1124" s="229" t="s">
        <v>2056</v>
      </c>
      <c r="B1124" s="254" t="s">
        <v>74</v>
      </c>
      <c r="C1124" s="231">
        <f>SUM(C1125,C1136,C1140)</f>
        <v>10672</v>
      </c>
      <c r="D1124" s="231">
        <f>SUM(D1125,D1136,D1140)</f>
        <v>6157</v>
      </c>
      <c r="E1124" s="231">
        <f>SUM(E1125,E1136,E1140)</f>
        <v>10340</v>
      </c>
      <c r="F1124" s="231">
        <f t="shared" si="34"/>
        <v>97</v>
      </c>
      <c r="G1124" s="231">
        <f t="shared" si="35"/>
        <v>168</v>
      </c>
    </row>
    <row r="1125" s="86" customFormat="1" spans="1:7">
      <c r="A1125" s="232" t="s">
        <v>2057</v>
      </c>
      <c r="B1125" s="255" t="s">
        <v>2058</v>
      </c>
      <c r="C1125" s="234">
        <f>SUM(C1126:C1135)</f>
        <v>3385</v>
      </c>
      <c r="D1125" s="234">
        <f>SUM(D1126:D1135)</f>
        <v>928</v>
      </c>
      <c r="E1125" s="234">
        <f>SUM(E1126:E1135)</f>
        <v>3816</v>
      </c>
      <c r="F1125" s="231">
        <f t="shared" si="34"/>
        <v>113</v>
      </c>
      <c r="G1125" s="231">
        <f t="shared" si="35"/>
        <v>411</v>
      </c>
    </row>
    <row r="1126" s="86" customFormat="1" spans="1:7">
      <c r="A1126" s="235" t="s">
        <v>2059</v>
      </c>
      <c r="B1126" s="256" t="s">
        <v>2060</v>
      </c>
      <c r="C1126" s="237"/>
      <c r="D1126" s="237"/>
      <c r="E1126" s="237"/>
      <c r="F1126" s="231" t="str">
        <f t="shared" si="34"/>
        <v/>
      </c>
      <c r="G1126" s="231" t="str">
        <f t="shared" si="35"/>
        <v/>
      </c>
    </row>
    <row r="1127" s="86" customFormat="1" spans="1:7">
      <c r="A1127" s="235" t="s">
        <v>2061</v>
      </c>
      <c r="B1127" s="256" t="s">
        <v>2062</v>
      </c>
      <c r="C1127" s="237"/>
      <c r="D1127" s="237"/>
      <c r="E1127" s="237"/>
      <c r="F1127" s="231" t="str">
        <f t="shared" si="34"/>
        <v/>
      </c>
      <c r="G1127" s="231" t="str">
        <f t="shared" si="35"/>
        <v/>
      </c>
    </row>
    <row r="1128" s="86" customFormat="1" spans="1:7">
      <c r="A1128" s="235" t="s">
        <v>2063</v>
      </c>
      <c r="B1128" s="256" t="s">
        <v>2064</v>
      </c>
      <c r="C1128" s="237"/>
      <c r="D1128" s="237"/>
      <c r="E1128" s="237">
        <v>1785</v>
      </c>
      <c r="F1128" s="231" t="str">
        <f t="shared" si="34"/>
        <v/>
      </c>
      <c r="G1128" s="231" t="str">
        <f t="shared" si="35"/>
        <v/>
      </c>
    </row>
    <row r="1129" s="86" customFormat="1" spans="1:7">
      <c r="A1129" s="235" t="s">
        <v>2065</v>
      </c>
      <c r="B1129" s="256" t="s">
        <v>2066</v>
      </c>
      <c r="C1129" s="237"/>
      <c r="D1129" s="237"/>
      <c r="E1129" s="237"/>
      <c r="F1129" s="231" t="str">
        <f t="shared" si="34"/>
        <v/>
      </c>
      <c r="G1129" s="231" t="str">
        <f t="shared" si="35"/>
        <v/>
      </c>
    </row>
    <row r="1130" s="86" customFormat="1" spans="1:7">
      <c r="A1130" s="235" t="s">
        <v>2067</v>
      </c>
      <c r="B1130" s="256" t="s">
        <v>2068</v>
      </c>
      <c r="C1130" s="237">
        <v>2165</v>
      </c>
      <c r="D1130" s="237">
        <v>247</v>
      </c>
      <c r="E1130" s="237">
        <v>1980</v>
      </c>
      <c r="F1130" s="231">
        <f t="shared" si="34"/>
        <v>92</v>
      </c>
      <c r="G1130" s="231">
        <f t="shared" si="35"/>
        <v>802</v>
      </c>
    </row>
    <row r="1131" s="86" customFormat="1" spans="1:7">
      <c r="A1131" s="235" t="s">
        <v>2069</v>
      </c>
      <c r="B1131" s="256" t="s">
        <v>2070</v>
      </c>
      <c r="C1131" s="237"/>
      <c r="D1131" s="237"/>
      <c r="E1131" s="237"/>
      <c r="F1131" s="231" t="str">
        <f t="shared" si="34"/>
        <v/>
      </c>
      <c r="G1131" s="231" t="str">
        <f t="shared" si="35"/>
        <v/>
      </c>
    </row>
    <row r="1132" s="86" customFormat="1" spans="1:7">
      <c r="A1132" s="235" t="s">
        <v>2071</v>
      </c>
      <c r="B1132" s="256" t="s">
        <v>2072</v>
      </c>
      <c r="C1132" s="237"/>
      <c r="D1132" s="237">
        <v>69</v>
      </c>
      <c r="E1132" s="237"/>
      <c r="F1132" s="231" t="str">
        <f t="shared" si="34"/>
        <v/>
      </c>
      <c r="G1132" s="231">
        <f t="shared" si="35"/>
        <v>0</v>
      </c>
    </row>
    <row r="1133" s="86" customFormat="1" spans="1:7">
      <c r="A1133" s="235" t="s">
        <v>2073</v>
      </c>
      <c r="B1133" s="256" t="s">
        <v>2074</v>
      </c>
      <c r="C1133" s="237">
        <v>1220</v>
      </c>
      <c r="D1133" s="237">
        <v>571</v>
      </c>
      <c r="E1133" s="237"/>
      <c r="F1133" s="231">
        <f t="shared" si="34"/>
        <v>0</v>
      </c>
      <c r="G1133" s="231">
        <f t="shared" si="35"/>
        <v>0</v>
      </c>
    </row>
    <row r="1134" s="86" customFormat="1" spans="1:7">
      <c r="A1134" s="235" t="s">
        <v>2075</v>
      </c>
      <c r="B1134" s="256" t="s">
        <v>2076</v>
      </c>
      <c r="C1134" s="237"/>
      <c r="D1134" s="237"/>
      <c r="E1134" s="237"/>
      <c r="F1134" s="231" t="str">
        <f t="shared" si="34"/>
        <v/>
      </c>
      <c r="G1134" s="231" t="str">
        <f t="shared" si="35"/>
        <v/>
      </c>
    </row>
    <row r="1135" s="86" customFormat="1" spans="1:7">
      <c r="A1135" s="235" t="s">
        <v>2077</v>
      </c>
      <c r="B1135" s="256" t="s">
        <v>2078</v>
      </c>
      <c r="C1135" s="237"/>
      <c r="D1135" s="237">
        <v>41</v>
      </c>
      <c r="E1135" s="237">
        <v>51</v>
      </c>
      <c r="F1135" s="231" t="str">
        <f t="shared" si="34"/>
        <v/>
      </c>
      <c r="G1135" s="231">
        <f t="shared" si="35"/>
        <v>124</v>
      </c>
    </row>
    <row r="1136" s="86" customFormat="1" spans="1:7">
      <c r="A1136" s="232" t="s">
        <v>2079</v>
      </c>
      <c r="B1136" s="255" t="s">
        <v>2080</v>
      </c>
      <c r="C1136" s="234">
        <f>SUM(C1137:C1139)</f>
        <v>7287</v>
      </c>
      <c r="D1136" s="234">
        <f>SUM(D1137:D1139)</f>
        <v>5229</v>
      </c>
      <c r="E1136" s="234">
        <f>SUM(E1137:E1139)</f>
        <v>6524</v>
      </c>
      <c r="F1136" s="231">
        <f t="shared" si="34"/>
        <v>90</v>
      </c>
      <c r="G1136" s="231">
        <f t="shared" si="35"/>
        <v>125</v>
      </c>
    </row>
    <row r="1137" s="86" customFormat="1" spans="1:7">
      <c r="A1137" s="235" t="s">
        <v>2081</v>
      </c>
      <c r="B1137" s="256" t="s">
        <v>2082</v>
      </c>
      <c r="C1137" s="237">
        <v>7287</v>
      </c>
      <c r="D1137" s="237">
        <v>5229</v>
      </c>
      <c r="E1137" s="237">
        <v>6524</v>
      </c>
      <c r="F1137" s="231">
        <f t="shared" si="34"/>
        <v>90</v>
      </c>
      <c r="G1137" s="231">
        <f t="shared" si="35"/>
        <v>125</v>
      </c>
    </row>
    <row r="1138" s="86" customFormat="1" spans="1:7">
      <c r="A1138" s="235" t="s">
        <v>2083</v>
      </c>
      <c r="B1138" s="256" t="s">
        <v>2084</v>
      </c>
      <c r="C1138" s="237"/>
      <c r="D1138" s="237"/>
      <c r="E1138" s="237"/>
      <c r="F1138" s="231" t="str">
        <f t="shared" si="34"/>
        <v/>
      </c>
      <c r="G1138" s="231" t="str">
        <f t="shared" si="35"/>
        <v/>
      </c>
    </row>
    <row r="1139" s="86" customFormat="1" spans="1:7">
      <c r="A1139" s="235" t="s">
        <v>2085</v>
      </c>
      <c r="B1139" s="256" t="s">
        <v>2086</v>
      </c>
      <c r="C1139" s="237"/>
      <c r="D1139" s="237"/>
      <c r="E1139" s="237"/>
      <c r="F1139" s="231" t="str">
        <f t="shared" si="34"/>
        <v/>
      </c>
      <c r="G1139" s="231" t="str">
        <f t="shared" si="35"/>
        <v/>
      </c>
    </row>
    <row r="1140" s="86" customFormat="1" spans="1:7">
      <c r="A1140" s="232" t="s">
        <v>2087</v>
      </c>
      <c r="B1140" s="255" t="s">
        <v>2088</v>
      </c>
      <c r="C1140" s="234">
        <f>SUM(C1141:C1143)</f>
        <v>0</v>
      </c>
      <c r="D1140" s="234">
        <f>SUM(D1141:D1143)</f>
        <v>0</v>
      </c>
      <c r="E1140" s="234">
        <f>SUM(E1141:E1143)</f>
        <v>0</v>
      </c>
      <c r="F1140" s="231" t="str">
        <f t="shared" si="34"/>
        <v/>
      </c>
      <c r="G1140" s="231" t="str">
        <f t="shared" si="35"/>
        <v/>
      </c>
    </row>
    <row r="1141" s="86" customFormat="1" spans="1:7">
      <c r="A1141" s="235" t="s">
        <v>2089</v>
      </c>
      <c r="B1141" s="256" t="s">
        <v>2090</v>
      </c>
      <c r="C1141" s="237"/>
      <c r="D1141" s="237"/>
      <c r="E1141" s="237"/>
      <c r="F1141" s="231" t="str">
        <f t="shared" si="34"/>
        <v/>
      </c>
      <c r="G1141" s="231" t="str">
        <f t="shared" si="35"/>
        <v/>
      </c>
    </row>
    <row r="1142" s="86" customFormat="1" spans="1:7">
      <c r="A1142" s="235" t="s">
        <v>2091</v>
      </c>
      <c r="B1142" s="256" t="s">
        <v>2092</v>
      </c>
      <c r="C1142" s="237"/>
      <c r="D1142" s="237"/>
      <c r="E1142" s="237"/>
      <c r="F1142" s="231" t="str">
        <f t="shared" si="34"/>
        <v/>
      </c>
      <c r="G1142" s="231" t="str">
        <f t="shared" si="35"/>
        <v/>
      </c>
    </row>
    <row r="1143" s="86" customFormat="1" spans="1:7">
      <c r="A1143" s="235" t="s">
        <v>2093</v>
      </c>
      <c r="B1143" s="256" t="s">
        <v>2094</v>
      </c>
      <c r="C1143" s="237"/>
      <c r="D1143" s="237"/>
      <c r="E1143" s="237"/>
      <c r="F1143" s="231" t="str">
        <f t="shared" si="34"/>
        <v/>
      </c>
      <c r="G1143" s="231" t="str">
        <f t="shared" si="35"/>
        <v/>
      </c>
    </row>
    <row r="1144" s="86" customFormat="1" spans="1:7">
      <c r="A1144" s="229" t="s">
        <v>2095</v>
      </c>
      <c r="B1144" s="254" t="s">
        <v>90</v>
      </c>
      <c r="C1144" s="231">
        <f>SUM(C1145,C1163,C1169,C1175)</f>
        <v>495</v>
      </c>
      <c r="D1144" s="231">
        <f>SUM(D1145,D1163,D1169,D1175)</f>
        <v>859</v>
      </c>
      <c r="E1144" s="231">
        <f>SUM(E1145,E1163,E1169,E1175)</f>
        <v>2952</v>
      </c>
      <c r="F1144" s="231">
        <f t="shared" si="34"/>
        <v>596</v>
      </c>
      <c r="G1144" s="231">
        <f t="shared" si="35"/>
        <v>344</v>
      </c>
    </row>
    <row r="1145" s="86" customFormat="1" spans="1:7">
      <c r="A1145" s="232" t="s">
        <v>2096</v>
      </c>
      <c r="B1145" s="255" t="s">
        <v>2097</v>
      </c>
      <c r="C1145" s="234">
        <f>SUM(C1146:C1162)</f>
        <v>495</v>
      </c>
      <c r="D1145" s="234">
        <f>SUM(D1146:D1162)</f>
        <v>859</v>
      </c>
      <c r="E1145" s="234">
        <f>SUM(E1146:E1162)</f>
        <v>2922</v>
      </c>
      <c r="F1145" s="231">
        <f t="shared" si="34"/>
        <v>590</v>
      </c>
      <c r="G1145" s="231">
        <f t="shared" si="35"/>
        <v>340</v>
      </c>
    </row>
    <row r="1146" s="86" customFormat="1" spans="1:7">
      <c r="A1146" s="235" t="s">
        <v>2098</v>
      </c>
      <c r="B1146" s="256" t="s">
        <v>108</v>
      </c>
      <c r="C1146" s="237">
        <v>257</v>
      </c>
      <c r="D1146" s="237">
        <v>265</v>
      </c>
      <c r="E1146" s="237">
        <v>398</v>
      </c>
      <c r="F1146" s="231">
        <f t="shared" si="34"/>
        <v>155</v>
      </c>
      <c r="G1146" s="231">
        <f t="shared" si="35"/>
        <v>150</v>
      </c>
    </row>
    <row r="1147" s="86" customFormat="1" spans="1:7">
      <c r="A1147" s="235" t="s">
        <v>2099</v>
      </c>
      <c r="B1147" s="256" t="s">
        <v>110</v>
      </c>
      <c r="C1147" s="237"/>
      <c r="D1147" s="237"/>
      <c r="E1147" s="237"/>
      <c r="F1147" s="231" t="str">
        <f t="shared" si="34"/>
        <v/>
      </c>
      <c r="G1147" s="231" t="str">
        <f t="shared" si="35"/>
        <v/>
      </c>
    </row>
    <row r="1148" s="86" customFormat="1" spans="1:7">
      <c r="A1148" s="235" t="s">
        <v>2100</v>
      </c>
      <c r="B1148" s="256" t="s">
        <v>112</v>
      </c>
      <c r="C1148" s="237"/>
      <c r="D1148" s="237"/>
      <c r="E1148" s="237"/>
      <c r="F1148" s="231" t="str">
        <f t="shared" si="34"/>
        <v/>
      </c>
      <c r="G1148" s="231" t="str">
        <f t="shared" si="35"/>
        <v/>
      </c>
    </row>
    <row r="1149" s="86" customFormat="1" spans="1:7">
      <c r="A1149" s="235" t="s">
        <v>2101</v>
      </c>
      <c r="B1149" s="256" t="s">
        <v>2102</v>
      </c>
      <c r="C1149" s="237"/>
      <c r="D1149" s="237"/>
      <c r="E1149" s="237"/>
      <c r="F1149" s="231" t="str">
        <f t="shared" si="34"/>
        <v/>
      </c>
      <c r="G1149" s="231" t="str">
        <f t="shared" si="35"/>
        <v/>
      </c>
    </row>
    <row r="1150" s="86" customFormat="1" spans="1:7">
      <c r="A1150" s="235" t="s">
        <v>2103</v>
      </c>
      <c r="B1150" s="256" t="s">
        <v>2104</v>
      </c>
      <c r="C1150" s="237"/>
      <c r="D1150" s="237"/>
      <c r="E1150" s="237"/>
      <c r="F1150" s="231" t="str">
        <f t="shared" si="34"/>
        <v/>
      </c>
      <c r="G1150" s="231" t="str">
        <f t="shared" si="35"/>
        <v/>
      </c>
    </row>
    <row r="1151" s="86" customFormat="1" spans="1:7">
      <c r="A1151" s="235" t="s">
        <v>2105</v>
      </c>
      <c r="B1151" s="256" t="s">
        <v>2106</v>
      </c>
      <c r="C1151" s="237"/>
      <c r="D1151" s="237"/>
      <c r="E1151" s="237"/>
      <c r="F1151" s="231" t="str">
        <f t="shared" si="34"/>
        <v/>
      </c>
      <c r="G1151" s="231" t="str">
        <f t="shared" si="35"/>
        <v/>
      </c>
    </row>
    <row r="1152" s="86" customFormat="1" spans="1:7">
      <c r="A1152" s="235" t="s">
        <v>2107</v>
      </c>
      <c r="B1152" s="256" t="s">
        <v>2108</v>
      </c>
      <c r="C1152" s="237"/>
      <c r="D1152" s="237"/>
      <c r="E1152" s="237"/>
      <c r="F1152" s="231" t="str">
        <f t="shared" si="34"/>
        <v/>
      </c>
      <c r="G1152" s="231" t="str">
        <f t="shared" si="35"/>
        <v/>
      </c>
    </row>
    <row r="1153" s="86" customFormat="1" spans="1:7">
      <c r="A1153" s="235" t="s">
        <v>2109</v>
      </c>
      <c r="B1153" s="256" t="s">
        <v>2110</v>
      </c>
      <c r="C1153" s="237"/>
      <c r="D1153" s="237">
        <v>81</v>
      </c>
      <c r="E1153" s="237"/>
      <c r="F1153" s="231" t="str">
        <f t="shared" si="34"/>
        <v/>
      </c>
      <c r="G1153" s="231">
        <f t="shared" si="35"/>
        <v>0</v>
      </c>
    </row>
    <row r="1154" s="86" customFormat="1" spans="1:7">
      <c r="A1154" s="235" t="s">
        <v>2111</v>
      </c>
      <c r="B1154" s="256" t="s">
        <v>2112</v>
      </c>
      <c r="C1154" s="237"/>
      <c r="D1154" s="237"/>
      <c r="E1154" s="237"/>
      <c r="F1154" s="231" t="str">
        <f t="shared" si="34"/>
        <v/>
      </c>
      <c r="G1154" s="231" t="str">
        <f t="shared" si="35"/>
        <v/>
      </c>
    </row>
    <row r="1155" s="86" customFormat="1" spans="1:7">
      <c r="A1155" s="235" t="s">
        <v>2113</v>
      </c>
      <c r="B1155" s="256" t="s">
        <v>2114</v>
      </c>
      <c r="C1155" s="237"/>
      <c r="D1155" s="237"/>
      <c r="E1155" s="237"/>
      <c r="F1155" s="231" t="str">
        <f t="shared" si="34"/>
        <v/>
      </c>
      <c r="G1155" s="231" t="str">
        <f t="shared" si="35"/>
        <v/>
      </c>
    </row>
    <row r="1156" s="86" customFormat="1" spans="1:7">
      <c r="A1156" s="235" t="s">
        <v>2115</v>
      </c>
      <c r="B1156" s="256" t="s">
        <v>2116</v>
      </c>
      <c r="C1156" s="237"/>
      <c r="D1156" s="237"/>
      <c r="E1156" s="237"/>
      <c r="F1156" s="231" t="str">
        <f t="shared" si="34"/>
        <v/>
      </c>
      <c r="G1156" s="231" t="str">
        <f t="shared" si="35"/>
        <v/>
      </c>
    </row>
    <row r="1157" s="86" customFormat="1" spans="1:7">
      <c r="A1157" s="235" t="s">
        <v>2117</v>
      </c>
      <c r="B1157" s="256" t="s">
        <v>2118</v>
      </c>
      <c r="C1157" s="237"/>
      <c r="D1157" s="237"/>
      <c r="E1157" s="237"/>
      <c r="F1157" s="231" t="str">
        <f t="shared" si="34"/>
        <v/>
      </c>
      <c r="G1157" s="231" t="str">
        <f t="shared" si="35"/>
        <v/>
      </c>
    </row>
    <row r="1158" s="86" customFormat="1" spans="1:7">
      <c r="A1158" s="235" t="s">
        <v>2119</v>
      </c>
      <c r="B1158" s="256" t="s">
        <v>2120</v>
      </c>
      <c r="C1158" s="237"/>
      <c r="D1158" s="237"/>
      <c r="E1158" s="237">
        <v>178</v>
      </c>
      <c r="F1158" s="231" t="str">
        <f t="shared" ref="F1158:F1221" si="36">IF(C1158=0,"",ROUND(E1158/C1158*100,1))</f>
        <v/>
      </c>
      <c r="G1158" s="231" t="str">
        <f t="shared" ref="G1158:G1221" si="37">IF(D1158=0,"",ROUND(E1158/D1158*100,1))</f>
        <v/>
      </c>
    </row>
    <row r="1159" s="86" customFormat="1" spans="1:7">
      <c r="A1159" s="235" t="s">
        <v>2121</v>
      </c>
      <c r="B1159" s="256" t="s">
        <v>2122</v>
      </c>
      <c r="C1159" s="237"/>
      <c r="D1159" s="237"/>
      <c r="E1159" s="237"/>
      <c r="F1159" s="231" t="str">
        <f t="shared" si="36"/>
        <v/>
      </c>
      <c r="G1159" s="231" t="str">
        <f t="shared" si="37"/>
        <v/>
      </c>
    </row>
    <row r="1160" s="86" customFormat="1" spans="1:7">
      <c r="A1160" s="235" t="s">
        <v>2123</v>
      </c>
      <c r="B1160" s="256" t="s">
        <v>2124</v>
      </c>
      <c r="C1160" s="237"/>
      <c r="D1160" s="237"/>
      <c r="E1160" s="237"/>
      <c r="F1160" s="231" t="str">
        <f t="shared" si="36"/>
        <v/>
      </c>
      <c r="G1160" s="231" t="str">
        <f t="shared" si="37"/>
        <v/>
      </c>
    </row>
    <row r="1161" s="86" customFormat="1" spans="1:7">
      <c r="A1161" s="235" t="s">
        <v>2125</v>
      </c>
      <c r="B1161" s="256" t="s">
        <v>126</v>
      </c>
      <c r="C1161" s="237"/>
      <c r="D1161" s="237"/>
      <c r="E1161" s="237"/>
      <c r="F1161" s="231" t="str">
        <f t="shared" si="36"/>
        <v/>
      </c>
      <c r="G1161" s="231" t="str">
        <f t="shared" si="37"/>
        <v/>
      </c>
    </row>
    <row r="1162" s="86" customFormat="1" spans="1:7">
      <c r="A1162" s="235" t="s">
        <v>2126</v>
      </c>
      <c r="B1162" s="256" t="s">
        <v>2127</v>
      </c>
      <c r="C1162" s="237">
        <v>238</v>
      </c>
      <c r="D1162" s="237">
        <v>513</v>
      </c>
      <c r="E1162" s="237">
        <v>2346</v>
      </c>
      <c r="F1162" s="231">
        <f t="shared" si="36"/>
        <v>986</v>
      </c>
      <c r="G1162" s="231">
        <f t="shared" si="37"/>
        <v>457</v>
      </c>
    </row>
    <row r="1163" s="86" customFormat="1" spans="1:7">
      <c r="A1163" s="232" t="s">
        <v>2128</v>
      </c>
      <c r="B1163" s="255" t="s">
        <v>2129</v>
      </c>
      <c r="C1163" s="234">
        <f>SUM(C1164:C1168)</f>
        <v>0</v>
      </c>
      <c r="D1163" s="234">
        <f>SUM(D1164:D1168)</f>
        <v>0</v>
      </c>
      <c r="E1163" s="234">
        <f>SUM(E1164:E1168)</f>
        <v>0</v>
      </c>
      <c r="F1163" s="231" t="str">
        <f t="shared" si="36"/>
        <v/>
      </c>
      <c r="G1163" s="231" t="str">
        <f t="shared" si="37"/>
        <v/>
      </c>
    </row>
    <row r="1164" s="86" customFormat="1" spans="1:7">
      <c r="A1164" s="235" t="s">
        <v>2130</v>
      </c>
      <c r="B1164" s="256" t="s">
        <v>2131</v>
      </c>
      <c r="C1164" s="237"/>
      <c r="D1164" s="237"/>
      <c r="E1164" s="237"/>
      <c r="F1164" s="231" t="str">
        <f t="shared" si="36"/>
        <v/>
      </c>
      <c r="G1164" s="231" t="str">
        <f t="shared" si="37"/>
        <v/>
      </c>
    </row>
    <row r="1165" s="86" customFormat="1" spans="1:7">
      <c r="A1165" s="235" t="s">
        <v>2132</v>
      </c>
      <c r="B1165" s="256" t="s">
        <v>2133</v>
      </c>
      <c r="C1165" s="237"/>
      <c r="D1165" s="237"/>
      <c r="E1165" s="237"/>
      <c r="F1165" s="231" t="str">
        <f t="shared" si="36"/>
        <v/>
      </c>
      <c r="G1165" s="231" t="str">
        <f t="shared" si="37"/>
        <v/>
      </c>
    </row>
    <row r="1166" s="86" customFormat="1" spans="1:7">
      <c r="A1166" s="235" t="s">
        <v>2134</v>
      </c>
      <c r="B1166" s="256" t="s">
        <v>2135</v>
      </c>
      <c r="C1166" s="237"/>
      <c r="D1166" s="237"/>
      <c r="E1166" s="237"/>
      <c r="F1166" s="231" t="str">
        <f t="shared" si="36"/>
        <v/>
      </c>
      <c r="G1166" s="231" t="str">
        <f t="shared" si="37"/>
        <v/>
      </c>
    </row>
    <row r="1167" s="86" customFormat="1" spans="1:7">
      <c r="A1167" s="235" t="s">
        <v>2136</v>
      </c>
      <c r="B1167" s="256" t="s">
        <v>2137</v>
      </c>
      <c r="C1167" s="237"/>
      <c r="D1167" s="237"/>
      <c r="E1167" s="237"/>
      <c r="F1167" s="231" t="str">
        <f t="shared" si="36"/>
        <v/>
      </c>
      <c r="G1167" s="231" t="str">
        <f t="shared" si="37"/>
        <v/>
      </c>
    </row>
    <row r="1168" s="86" customFormat="1" spans="1:7">
      <c r="A1168" s="235" t="s">
        <v>2138</v>
      </c>
      <c r="B1168" s="256" t="s">
        <v>2139</v>
      </c>
      <c r="C1168" s="237"/>
      <c r="D1168" s="237"/>
      <c r="E1168" s="237"/>
      <c r="F1168" s="231" t="str">
        <f t="shared" si="36"/>
        <v/>
      </c>
      <c r="G1168" s="231" t="str">
        <f t="shared" si="37"/>
        <v/>
      </c>
    </row>
    <row r="1169" s="86" customFormat="1" spans="1:7">
      <c r="A1169" s="232" t="s">
        <v>2140</v>
      </c>
      <c r="B1169" s="255" t="s">
        <v>2141</v>
      </c>
      <c r="C1169" s="234">
        <f>SUM(C1170:C1174)</f>
        <v>0</v>
      </c>
      <c r="D1169" s="234">
        <f>SUM(D1170:D1174)</f>
        <v>0</v>
      </c>
      <c r="E1169" s="234">
        <f>SUM(E1170:E1174)</f>
        <v>0</v>
      </c>
      <c r="F1169" s="231" t="str">
        <f t="shared" si="36"/>
        <v/>
      </c>
      <c r="G1169" s="231" t="str">
        <f t="shared" si="37"/>
        <v/>
      </c>
    </row>
    <row r="1170" s="86" customFormat="1" spans="1:7">
      <c r="A1170" s="235" t="s">
        <v>2142</v>
      </c>
      <c r="B1170" s="256" t="s">
        <v>2143</v>
      </c>
      <c r="C1170" s="237"/>
      <c r="D1170" s="237"/>
      <c r="E1170" s="237"/>
      <c r="F1170" s="231" t="str">
        <f t="shared" si="36"/>
        <v/>
      </c>
      <c r="G1170" s="231" t="str">
        <f t="shared" si="37"/>
        <v/>
      </c>
    </row>
    <row r="1171" s="86" customFormat="1" spans="1:7">
      <c r="A1171" s="235" t="s">
        <v>2144</v>
      </c>
      <c r="B1171" s="256" t="s">
        <v>2145</v>
      </c>
      <c r="C1171" s="237"/>
      <c r="D1171" s="237"/>
      <c r="E1171" s="237"/>
      <c r="F1171" s="231" t="str">
        <f t="shared" si="36"/>
        <v/>
      </c>
      <c r="G1171" s="231" t="str">
        <f t="shared" si="37"/>
        <v/>
      </c>
    </row>
    <row r="1172" s="86" customFormat="1" spans="1:7">
      <c r="A1172" s="235" t="s">
        <v>2146</v>
      </c>
      <c r="B1172" s="256" t="s">
        <v>2147</v>
      </c>
      <c r="C1172" s="237"/>
      <c r="D1172" s="237"/>
      <c r="E1172" s="237"/>
      <c r="F1172" s="231" t="str">
        <f t="shared" si="36"/>
        <v/>
      </c>
      <c r="G1172" s="231" t="str">
        <f t="shared" si="37"/>
        <v/>
      </c>
    </row>
    <row r="1173" s="86" customFormat="1" spans="1:7">
      <c r="A1173" s="235" t="s">
        <v>2148</v>
      </c>
      <c r="B1173" s="256" t="s">
        <v>2149</v>
      </c>
      <c r="C1173" s="237"/>
      <c r="D1173" s="237"/>
      <c r="E1173" s="237"/>
      <c r="F1173" s="231" t="str">
        <f t="shared" si="36"/>
        <v/>
      </c>
      <c r="G1173" s="231" t="str">
        <f t="shared" si="37"/>
        <v/>
      </c>
    </row>
    <row r="1174" s="86" customFormat="1" spans="1:7">
      <c r="A1174" s="235" t="s">
        <v>2150</v>
      </c>
      <c r="B1174" s="256" t="s">
        <v>2151</v>
      </c>
      <c r="C1174" s="237"/>
      <c r="D1174" s="237"/>
      <c r="E1174" s="237"/>
      <c r="F1174" s="231" t="str">
        <f t="shared" si="36"/>
        <v/>
      </c>
      <c r="G1174" s="231" t="str">
        <f t="shared" si="37"/>
        <v/>
      </c>
    </row>
    <row r="1175" s="86" customFormat="1" spans="1:7">
      <c r="A1175" s="232" t="s">
        <v>2152</v>
      </c>
      <c r="B1175" s="255" t="s">
        <v>2153</v>
      </c>
      <c r="C1175" s="234">
        <f>SUM(C1176:C1187)</f>
        <v>0</v>
      </c>
      <c r="D1175" s="234">
        <f>SUM(D1176:D1187)</f>
        <v>0</v>
      </c>
      <c r="E1175" s="234">
        <f>SUM(E1176:E1187)</f>
        <v>30</v>
      </c>
      <c r="F1175" s="231" t="str">
        <f t="shared" si="36"/>
        <v/>
      </c>
      <c r="G1175" s="231" t="str">
        <f t="shared" si="37"/>
        <v/>
      </c>
    </row>
    <row r="1176" s="86" customFormat="1" spans="1:7">
      <c r="A1176" s="235" t="s">
        <v>2154</v>
      </c>
      <c r="B1176" s="256" t="s">
        <v>2155</v>
      </c>
      <c r="C1176" s="237"/>
      <c r="D1176" s="237"/>
      <c r="E1176" s="237"/>
      <c r="F1176" s="231" t="str">
        <f t="shared" si="36"/>
        <v/>
      </c>
      <c r="G1176" s="231" t="str">
        <f t="shared" si="37"/>
        <v/>
      </c>
    </row>
    <row r="1177" s="86" customFormat="1" spans="1:7">
      <c r="A1177" s="235" t="s">
        <v>2156</v>
      </c>
      <c r="B1177" s="256" t="s">
        <v>2157</v>
      </c>
      <c r="C1177" s="237"/>
      <c r="D1177" s="237"/>
      <c r="E1177" s="237"/>
      <c r="F1177" s="231" t="str">
        <f t="shared" si="36"/>
        <v/>
      </c>
      <c r="G1177" s="231" t="str">
        <f t="shared" si="37"/>
        <v/>
      </c>
    </row>
    <row r="1178" s="86" customFormat="1" spans="1:7">
      <c r="A1178" s="235" t="s">
        <v>2158</v>
      </c>
      <c r="B1178" s="256" t="s">
        <v>2159</v>
      </c>
      <c r="C1178" s="237"/>
      <c r="D1178" s="237"/>
      <c r="E1178" s="237"/>
      <c r="F1178" s="231" t="str">
        <f t="shared" si="36"/>
        <v/>
      </c>
      <c r="G1178" s="231" t="str">
        <f t="shared" si="37"/>
        <v/>
      </c>
    </row>
    <row r="1179" s="86" customFormat="1" spans="1:7">
      <c r="A1179" s="235" t="s">
        <v>2160</v>
      </c>
      <c r="B1179" s="256" t="s">
        <v>2161</v>
      </c>
      <c r="C1179" s="237"/>
      <c r="D1179" s="237"/>
      <c r="E1179" s="237"/>
      <c r="F1179" s="231" t="str">
        <f t="shared" si="36"/>
        <v/>
      </c>
      <c r="G1179" s="231" t="str">
        <f t="shared" si="37"/>
        <v/>
      </c>
    </row>
    <row r="1180" s="86" customFormat="1" spans="1:7">
      <c r="A1180" s="235" t="s">
        <v>2162</v>
      </c>
      <c r="B1180" s="256" t="s">
        <v>2163</v>
      </c>
      <c r="C1180" s="237"/>
      <c r="D1180" s="237"/>
      <c r="E1180" s="237"/>
      <c r="F1180" s="231" t="str">
        <f t="shared" si="36"/>
        <v/>
      </c>
      <c r="G1180" s="231" t="str">
        <f t="shared" si="37"/>
        <v/>
      </c>
    </row>
    <row r="1181" s="86" customFormat="1" spans="1:7">
      <c r="A1181" s="235" t="s">
        <v>2164</v>
      </c>
      <c r="B1181" s="256" t="s">
        <v>2165</v>
      </c>
      <c r="C1181" s="237"/>
      <c r="D1181" s="237"/>
      <c r="E1181" s="237"/>
      <c r="F1181" s="231" t="str">
        <f t="shared" si="36"/>
        <v/>
      </c>
      <c r="G1181" s="231" t="str">
        <f t="shared" si="37"/>
        <v/>
      </c>
    </row>
    <row r="1182" s="86" customFormat="1" spans="1:7">
      <c r="A1182" s="235" t="s">
        <v>2166</v>
      </c>
      <c r="B1182" s="256" t="s">
        <v>2167</v>
      </c>
      <c r="C1182" s="237"/>
      <c r="D1182" s="237"/>
      <c r="E1182" s="237"/>
      <c r="F1182" s="231" t="str">
        <f t="shared" si="36"/>
        <v/>
      </c>
      <c r="G1182" s="231" t="str">
        <f t="shared" si="37"/>
        <v/>
      </c>
    </row>
    <row r="1183" s="86" customFormat="1" spans="1:7">
      <c r="A1183" s="235" t="s">
        <v>2168</v>
      </c>
      <c r="B1183" s="256" t="s">
        <v>2169</v>
      </c>
      <c r="C1183" s="237"/>
      <c r="D1183" s="237"/>
      <c r="E1183" s="237"/>
      <c r="F1183" s="231" t="str">
        <f t="shared" si="36"/>
        <v/>
      </c>
      <c r="G1183" s="231" t="str">
        <f t="shared" si="37"/>
        <v/>
      </c>
    </row>
    <row r="1184" s="86" customFormat="1" spans="1:7">
      <c r="A1184" s="235" t="s">
        <v>2170</v>
      </c>
      <c r="B1184" s="256" t="s">
        <v>2171</v>
      </c>
      <c r="C1184" s="237"/>
      <c r="D1184" s="237"/>
      <c r="E1184" s="237"/>
      <c r="F1184" s="231" t="str">
        <f t="shared" si="36"/>
        <v/>
      </c>
      <c r="G1184" s="231" t="str">
        <f t="shared" si="37"/>
        <v/>
      </c>
    </row>
    <row r="1185" s="86" customFormat="1" spans="1:7">
      <c r="A1185" s="235" t="s">
        <v>2172</v>
      </c>
      <c r="B1185" s="256" t="s">
        <v>2173</v>
      </c>
      <c r="C1185" s="237"/>
      <c r="D1185" s="237"/>
      <c r="E1185" s="237"/>
      <c r="F1185" s="231" t="str">
        <f t="shared" si="36"/>
        <v/>
      </c>
      <c r="G1185" s="231" t="str">
        <f t="shared" si="37"/>
        <v/>
      </c>
    </row>
    <row r="1186" s="86" customFormat="1" spans="1:7">
      <c r="A1186" s="235" t="s">
        <v>2174</v>
      </c>
      <c r="B1186" s="256" t="s">
        <v>2175</v>
      </c>
      <c r="C1186" s="237"/>
      <c r="D1186" s="237"/>
      <c r="E1186" s="237"/>
      <c r="F1186" s="231" t="str">
        <f t="shared" si="36"/>
        <v/>
      </c>
      <c r="G1186" s="231" t="str">
        <f t="shared" si="37"/>
        <v/>
      </c>
    </row>
    <row r="1187" s="86" customFormat="1" spans="1:7">
      <c r="A1187" s="235" t="s">
        <v>2176</v>
      </c>
      <c r="B1187" s="256" t="s">
        <v>2177</v>
      </c>
      <c r="C1187" s="237"/>
      <c r="D1187" s="237"/>
      <c r="E1187" s="237">
        <v>30</v>
      </c>
      <c r="F1187" s="231" t="str">
        <f t="shared" si="36"/>
        <v/>
      </c>
      <c r="G1187" s="231" t="str">
        <f t="shared" si="37"/>
        <v/>
      </c>
    </row>
    <row r="1188" s="86" customFormat="1" spans="1:7">
      <c r="A1188" s="229" t="s">
        <v>2178</v>
      </c>
      <c r="B1188" s="254" t="s">
        <v>76</v>
      </c>
      <c r="C1188" s="231">
        <f>SUM(C1189,C1200,C1206,C1214,C1227,C1231,C1235)</f>
        <v>1213</v>
      </c>
      <c r="D1188" s="231">
        <f>SUM(D1189,D1200,D1206,D1214,D1227,D1231,D1235)</f>
        <v>1104</v>
      </c>
      <c r="E1188" s="231">
        <f>SUM(E1189,E1200,E1206,E1214,E1227,E1231,E1235)</f>
        <v>3968</v>
      </c>
      <c r="F1188" s="231">
        <f t="shared" si="36"/>
        <v>327</v>
      </c>
      <c r="G1188" s="231">
        <f t="shared" si="37"/>
        <v>359</v>
      </c>
    </row>
    <row r="1189" s="86" customFormat="1" spans="1:7">
      <c r="A1189" s="232" t="s">
        <v>2179</v>
      </c>
      <c r="B1189" s="255" t="s">
        <v>2180</v>
      </c>
      <c r="C1189" s="234">
        <f>SUM(C1190:C1199)</f>
        <v>326</v>
      </c>
      <c r="D1189" s="234">
        <f>SUM(D1190:D1199)</f>
        <v>370</v>
      </c>
      <c r="E1189" s="234">
        <f>SUM(E1190:E1199)</f>
        <v>763</v>
      </c>
      <c r="F1189" s="231">
        <f t="shared" si="36"/>
        <v>234</v>
      </c>
      <c r="G1189" s="231">
        <f t="shared" si="37"/>
        <v>206</v>
      </c>
    </row>
    <row r="1190" s="86" customFormat="1" spans="1:7">
      <c r="A1190" s="235" t="s">
        <v>2181</v>
      </c>
      <c r="B1190" s="256" t="s">
        <v>108</v>
      </c>
      <c r="C1190" s="237">
        <v>239</v>
      </c>
      <c r="D1190" s="237">
        <v>256</v>
      </c>
      <c r="E1190" s="237">
        <v>429</v>
      </c>
      <c r="F1190" s="231">
        <f t="shared" si="36"/>
        <v>180</v>
      </c>
      <c r="G1190" s="231">
        <f t="shared" si="37"/>
        <v>168</v>
      </c>
    </row>
    <row r="1191" s="86" customFormat="1" spans="1:7">
      <c r="A1191" s="235" t="s">
        <v>2182</v>
      </c>
      <c r="B1191" s="256" t="s">
        <v>110</v>
      </c>
      <c r="C1191" s="237"/>
      <c r="D1191" s="237"/>
      <c r="E1191" s="237"/>
      <c r="F1191" s="231" t="str">
        <f t="shared" si="36"/>
        <v/>
      </c>
      <c r="G1191" s="231" t="str">
        <f t="shared" si="37"/>
        <v/>
      </c>
    </row>
    <row r="1192" s="86" customFormat="1" spans="1:7">
      <c r="A1192" s="235" t="s">
        <v>2183</v>
      </c>
      <c r="B1192" s="256" t="s">
        <v>112</v>
      </c>
      <c r="C1192" s="237">
        <v>5</v>
      </c>
      <c r="D1192" s="237"/>
      <c r="E1192" s="237">
        <v>15</v>
      </c>
      <c r="F1192" s="231">
        <f t="shared" si="36"/>
        <v>300</v>
      </c>
      <c r="G1192" s="231" t="str">
        <f t="shared" si="37"/>
        <v/>
      </c>
    </row>
    <row r="1193" s="86" customFormat="1" spans="1:7">
      <c r="A1193" s="235" t="s">
        <v>2184</v>
      </c>
      <c r="B1193" s="256" t="s">
        <v>2185</v>
      </c>
      <c r="C1193" s="237">
        <v>60</v>
      </c>
      <c r="D1193" s="237"/>
      <c r="E1193" s="237">
        <v>86</v>
      </c>
      <c r="F1193" s="231">
        <f t="shared" si="36"/>
        <v>143</v>
      </c>
      <c r="G1193" s="231" t="str">
        <f t="shared" si="37"/>
        <v/>
      </c>
    </row>
    <row r="1194" s="86" customFormat="1" spans="1:7">
      <c r="A1194" s="235" t="s">
        <v>2186</v>
      </c>
      <c r="B1194" s="256" t="s">
        <v>2187</v>
      </c>
      <c r="C1194" s="237"/>
      <c r="D1194" s="237"/>
      <c r="E1194" s="237"/>
      <c r="F1194" s="231" t="str">
        <f t="shared" si="36"/>
        <v/>
      </c>
      <c r="G1194" s="231" t="str">
        <f t="shared" si="37"/>
        <v/>
      </c>
    </row>
    <row r="1195" s="86" customFormat="1" spans="1:7">
      <c r="A1195" s="235" t="s">
        <v>2188</v>
      </c>
      <c r="B1195" s="256" t="s">
        <v>2189</v>
      </c>
      <c r="C1195" s="237"/>
      <c r="D1195" s="237">
        <v>3</v>
      </c>
      <c r="E1195" s="237">
        <v>12</v>
      </c>
      <c r="F1195" s="231" t="str">
        <f t="shared" si="36"/>
        <v/>
      </c>
      <c r="G1195" s="231">
        <f t="shared" si="37"/>
        <v>400</v>
      </c>
    </row>
    <row r="1196" s="86" customFormat="1" spans="1:7">
      <c r="A1196" s="235" t="s">
        <v>2190</v>
      </c>
      <c r="B1196" s="256" t="s">
        <v>2191</v>
      </c>
      <c r="C1196" s="237">
        <v>10</v>
      </c>
      <c r="D1196" s="237"/>
      <c r="E1196" s="237"/>
      <c r="F1196" s="231">
        <f t="shared" si="36"/>
        <v>0</v>
      </c>
      <c r="G1196" s="231" t="str">
        <f t="shared" si="37"/>
        <v/>
      </c>
    </row>
    <row r="1197" s="86" customFormat="1" spans="1:7">
      <c r="A1197" s="235" t="s">
        <v>2192</v>
      </c>
      <c r="B1197" s="256" t="s">
        <v>2193</v>
      </c>
      <c r="C1197" s="237"/>
      <c r="D1197" s="237"/>
      <c r="E1197" s="237"/>
      <c r="F1197" s="231" t="str">
        <f t="shared" si="36"/>
        <v/>
      </c>
      <c r="G1197" s="231" t="str">
        <f t="shared" si="37"/>
        <v/>
      </c>
    </row>
    <row r="1198" s="86" customFormat="1" spans="1:7">
      <c r="A1198" s="235" t="s">
        <v>2194</v>
      </c>
      <c r="B1198" s="256" t="s">
        <v>126</v>
      </c>
      <c r="C1198" s="237"/>
      <c r="D1198" s="237"/>
      <c r="E1198" s="237"/>
      <c r="F1198" s="231" t="str">
        <f t="shared" si="36"/>
        <v/>
      </c>
      <c r="G1198" s="231" t="str">
        <f t="shared" si="37"/>
        <v/>
      </c>
    </row>
    <row r="1199" s="86" customFormat="1" spans="1:7">
      <c r="A1199" s="235" t="s">
        <v>2195</v>
      </c>
      <c r="B1199" s="256" t="s">
        <v>2196</v>
      </c>
      <c r="C1199" s="237">
        <v>12</v>
      </c>
      <c r="D1199" s="237">
        <v>111</v>
      </c>
      <c r="E1199" s="237">
        <v>221</v>
      </c>
      <c r="F1199" s="231">
        <f t="shared" si="36"/>
        <v>1842</v>
      </c>
      <c r="G1199" s="231">
        <f t="shared" si="37"/>
        <v>199</v>
      </c>
    </row>
    <row r="1200" s="86" customFormat="1" spans="1:7">
      <c r="A1200" s="232" t="s">
        <v>2197</v>
      </c>
      <c r="B1200" s="255" t="s">
        <v>2198</v>
      </c>
      <c r="C1200" s="234">
        <f>SUM(C1201:C1205)</f>
        <v>887</v>
      </c>
      <c r="D1200" s="234">
        <f>SUM(D1201:D1205)</f>
        <v>695</v>
      </c>
      <c r="E1200" s="234">
        <f>SUM(E1201:E1205)</f>
        <v>613</v>
      </c>
      <c r="F1200" s="231">
        <f t="shared" si="36"/>
        <v>69</v>
      </c>
      <c r="G1200" s="231">
        <f t="shared" si="37"/>
        <v>88</v>
      </c>
    </row>
    <row r="1201" s="86" customFormat="1" spans="1:7">
      <c r="A1201" s="235" t="s">
        <v>2199</v>
      </c>
      <c r="B1201" s="256" t="s">
        <v>108</v>
      </c>
      <c r="C1201" s="237">
        <v>734</v>
      </c>
      <c r="D1201" s="237">
        <v>677</v>
      </c>
      <c r="E1201" s="237">
        <v>61</v>
      </c>
      <c r="F1201" s="231">
        <f t="shared" si="36"/>
        <v>8</v>
      </c>
      <c r="G1201" s="231">
        <f t="shared" si="37"/>
        <v>9</v>
      </c>
    </row>
    <row r="1202" s="86" customFormat="1" spans="1:7">
      <c r="A1202" s="235" t="s">
        <v>2200</v>
      </c>
      <c r="B1202" s="256" t="s">
        <v>110</v>
      </c>
      <c r="C1202" s="237"/>
      <c r="D1202" s="237"/>
      <c r="E1202" s="237"/>
      <c r="F1202" s="231" t="str">
        <f t="shared" si="36"/>
        <v/>
      </c>
      <c r="G1202" s="231" t="str">
        <f t="shared" si="37"/>
        <v/>
      </c>
    </row>
    <row r="1203" s="86" customFormat="1" spans="1:7">
      <c r="A1203" s="235" t="s">
        <v>2201</v>
      </c>
      <c r="B1203" s="256" t="s">
        <v>112</v>
      </c>
      <c r="C1203" s="237"/>
      <c r="D1203" s="237"/>
      <c r="E1203" s="237"/>
      <c r="F1203" s="231" t="str">
        <f t="shared" si="36"/>
        <v/>
      </c>
      <c r="G1203" s="231" t="str">
        <f t="shared" si="37"/>
        <v/>
      </c>
    </row>
    <row r="1204" s="86" customFormat="1" spans="1:7">
      <c r="A1204" s="235" t="s">
        <v>2202</v>
      </c>
      <c r="B1204" s="256" t="s">
        <v>2203</v>
      </c>
      <c r="C1204" s="237">
        <v>153</v>
      </c>
      <c r="D1204" s="237">
        <v>18</v>
      </c>
      <c r="E1204" s="237">
        <v>120</v>
      </c>
      <c r="F1204" s="231">
        <f t="shared" si="36"/>
        <v>78</v>
      </c>
      <c r="G1204" s="231">
        <f t="shared" si="37"/>
        <v>667</v>
      </c>
    </row>
    <row r="1205" s="86" customFormat="1" spans="1:7">
      <c r="A1205" s="235" t="s">
        <v>2204</v>
      </c>
      <c r="B1205" s="256" t="s">
        <v>2205</v>
      </c>
      <c r="C1205" s="237"/>
      <c r="D1205" s="237"/>
      <c r="E1205" s="237">
        <v>432</v>
      </c>
      <c r="F1205" s="231" t="str">
        <f t="shared" si="36"/>
        <v/>
      </c>
      <c r="G1205" s="231" t="str">
        <f t="shared" si="37"/>
        <v/>
      </c>
    </row>
    <row r="1206" s="86" customFormat="1" spans="1:7">
      <c r="A1206" s="232" t="s">
        <v>2206</v>
      </c>
      <c r="B1206" s="255" t="s">
        <v>2207</v>
      </c>
      <c r="C1206" s="234">
        <f>SUM(C1207:C1213)</f>
        <v>0</v>
      </c>
      <c r="D1206" s="234">
        <f>SUM(D1207:D1213)</f>
        <v>0</v>
      </c>
      <c r="E1206" s="234">
        <f>SUM(E1207:E1213)</f>
        <v>0</v>
      </c>
      <c r="F1206" s="231" t="str">
        <f t="shared" si="36"/>
        <v/>
      </c>
      <c r="G1206" s="231" t="str">
        <f t="shared" si="37"/>
        <v/>
      </c>
    </row>
    <row r="1207" s="86" customFormat="1" spans="1:7">
      <c r="A1207" s="235" t="s">
        <v>2208</v>
      </c>
      <c r="B1207" s="256" t="s">
        <v>108</v>
      </c>
      <c r="C1207" s="237"/>
      <c r="D1207" s="237"/>
      <c r="E1207" s="237"/>
      <c r="F1207" s="231" t="str">
        <f t="shared" si="36"/>
        <v/>
      </c>
      <c r="G1207" s="231" t="str">
        <f t="shared" si="37"/>
        <v/>
      </c>
    </row>
    <row r="1208" s="86" customFormat="1" spans="1:7">
      <c r="A1208" s="235" t="s">
        <v>2209</v>
      </c>
      <c r="B1208" s="256" t="s">
        <v>110</v>
      </c>
      <c r="C1208" s="237"/>
      <c r="D1208" s="237"/>
      <c r="E1208" s="237"/>
      <c r="F1208" s="231" t="str">
        <f t="shared" si="36"/>
        <v/>
      </c>
      <c r="G1208" s="231" t="str">
        <f t="shared" si="37"/>
        <v/>
      </c>
    </row>
    <row r="1209" s="86" customFormat="1" spans="1:7">
      <c r="A1209" s="235" t="s">
        <v>2210</v>
      </c>
      <c r="B1209" s="256" t="s">
        <v>112</v>
      </c>
      <c r="C1209" s="237"/>
      <c r="D1209" s="237"/>
      <c r="E1209" s="237"/>
      <c r="F1209" s="231" t="str">
        <f t="shared" si="36"/>
        <v/>
      </c>
      <c r="G1209" s="231" t="str">
        <f t="shared" si="37"/>
        <v/>
      </c>
    </row>
    <row r="1210" s="86" customFormat="1" spans="1:7">
      <c r="A1210" s="235" t="s">
        <v>2211</v>
      </c>
      <c r="B1210" s="256" t="s">
        <v>2212</v>
      </c>
      <c r="C1210" s="237"/>
      <c r="D1210" s="237"/>
      <c r="E1210" s="237"/>
      <c r="F1210" s="231" t="str">
        <f t="shared" si="36"/>
        <v/>
      </c>
      <c r="G1210" s="231" t="str">
        <f t="shared" si="37"/>
        <v/>
      </c>
    </row>
    <row r="1211" s="86" customFormat="1" spans="1:7">
      <c r="A1211" s="235" t="s">
        <v>2213</v>
      </c>
      <c r="B1211" s="256" t="s">
        <v>2214</v>
      </c>
      <c r="C1211" s="237"/>
      <c r="D1211" s="237"/>
      <c r="E1211" s="237"/>
      <c r="F1211" s="231" t="str">
        <f t="shared" si="36"/>
        <v/>
      </c>
      <c r="G1211" s="231" t="str">
        <f t="shared" si="37"/>
        <v/>
      </c>
    </row>
    <row r="1212" s="86" customFormat="1" spans="1:7">
      <c r="A1212" s="235" t="s">
        <v>2215</v>
      </c>
      <c r="B1212" s="256" t="s">
        <v>126</v>
      </c>
      <c r="C1212" s="237"/>
      <c r="D1212" s="237"/>
      <c r="E1212" s="237"/>
      <c r="F1212" s="231" t="str">
        <f t="shared" si="36"/>
        <v/>
      </c>
      <c r="G1212" s="231" t="str">
        <f t="shared" si="37"/>
        <v/>
      </c>
    </row>
    <row r="1213" s="86" customFormat="1" spans="1:7">
      <c r="A1213" s="235" t="s">
        <v>2216</v>
      </c>
      <c r="B1213" s="256" t="s">
        <v>2217</v>
      </c>
      <c r="C1213" s="237"/>
      <c r="D1213" s="237"/>
      <c r="E1213" s="237"/>
      <c r="F1213" s="231" t="str">
        <f t="shared" si="36"/>
        <v/>
      </c>
      <c r="G1213" s="231" t="str">
        <f t="shared" si="37"/>
        <v/>
      </c>
    </row>
    <row r="1214" s="86" customFormat="1" spans="1:7">
      <c r="A1214" s="232" t="s">
        <v>2218</v>
      </c>
      <c r="B1214" s="255" t="s">
        <v>2219</v>
      </c>
      <c r="C1214" s="234">
        <f>SUM(C1215:C1226)</f>
        <v>0</v>
      </c>
      <c r="D1214" s="234">
        <f>SUM(D1215:D1226)</f>
        <v>2</v>
      </c>
      <c r="E1214" s="234">
        <f>SUM(E1215:E1226)</f>
        <v>2</v>
      </c>
      <c r="F1214" s="231" t="str">
        <f t="shared" si="36"/>
        <v/>
      </c>
      <c r="G1214" s="231">
        <f t="shared" si="37"/>
        <v>100</v>
      </c>
    </row>
    <row r="1215" s="86" customFormat="1" spans="1:7">
      <c r="A1215" s="235" t="s">
        <v>2220</v>
      </c>
      <c r="B1215" s="256" t="s">
        <v>108</v>
      </c>
      <c r="C1215" s="237"/>
      <c r="D1215" s="237"/>
      <c r="E1215" s="237">
        <v>2</v>
      </c>
      <c r="F1215" s="231" t="str">
        <f t="shared" si="36"/>
        <v/>
      </c>
      <c r="G1215" s="231" t="str">
        <f t="shared" si="37"/>
        <v/>
      </c>
    </row>
    <row r="1216" s="86" customFormat="1" spans="1:7">
      <c r="A1216" s="235" t="s">
        <v>2221</v>
      </c>
      <c r="B1216" s="256" t="s">
        <v>110</v>
      </c>
      <c r="C1216" s="237"/>
      <c r="D1216" s="237"/>
      <c r="E1216" s="237"/>
      <c r="F1216" s="231" t="str">
        <f t="shared" si="36"/>
        <v/>
      </c>
      <c r="G1216" s="231" t="str">
        <f t="shared" si="37"/>
        <v/>
      </c>
    </row>
    <row r="1217" s="86" customFormat="1" spans="1:7">
      <c r="A1217" s="235" t="s">
        <v>2222</v>
      </c>
      <c r="B1217" s="256" t="s">
        <v>112</v>
      </c>
      <c r="C1217" s="237"/>
      <c r="D1217" s="237"/>
      <c r="E1217" s="237"/>
      <c r="F1217" s="231" t="str">
        <f t="shared" si="36"/>
        <v/>
      </c>
      <c r="G1217" s="231" t="str">
        <f t="shared" si="37"/>
        <v/>
      </c>
    </row>
    <row r="1218" s="86" customFormat="1" spans="1:7">
      <c r="A1218" s="235" t="s">
        <v>2223</v>
      </c>
      <c r="B1218" s="256" t="s">
        <v>2224</v>
      </c>
      <c r="C1218" s="237"/>
      <c r="D1218" s="237"/>
      <c r="E1218" s="237"/>
      <c r="F1218" s="231" t="str">
        <f t="shared" si="36"/>
        <v/>
      </c>
      <c r="G1218" s="231" t="str">
        <f t="shared" si="37"/>
        <v/>
      </c>
    </row>
    <row r="1219" s="86" customFormat="1" spans="1:7">
      <c r="A1219" s="235" t="s">
        <v>2225</v>
      </c>
      <c r="B1219" s="256" t="s">
        <v>2226</v>
      </c>
      <c r="C1219" s="237"/>
      <c r="D1219" s="237"/>
      <c r="E1219" s="237"/>
      <c r="F1219" s="231" t="str">
        <f t="shared" si="36"/>
        <v/>
      </c>
      <c r="G1219" s="231" t="str">
        <f t="shared" si="37"/>
        <v/>
      </c>
    </row>
    <row r="1220" s="86" customFormat="1" spans="1:7">
      <c r="A1220" s="235" t="s">
        <v>2227</v>
      </c>
      <c r="B1220" s="256" t="s">
        <v>2228</v>
      </c>
      <c r="C1220" s="237"/>
      <c r="D1220" s="237"/>
      <c r="E1220" s="237"/>
      <c r="F1220" s="231" t="str">
        <f t="shared" si="36"/>
        <v/>
      </c>
      <c r="G1220" s="231" t="str">
        <f t="shared" si="37"/>
        <v/>
      </c>
    </row>
    <row r="1221" s="86" customFormat="1" spans="1:7">
      <c r="A1221" s="235" t="s">
        <v>2229</v>
      </c>
      <c r="B1221" s="256" t="s">
        <v>2230</v>
      </c>
      <c r="C1221" s="237"/>
      <c r="D1221" s="237"/>
      <c r="E1221" s="237"/>
      <c r="F1221" s="231" t="str">
        <f t="shared" si="36"/>
        <v/>
      </c>
      <c r="G1221" s="231" t="str">
        <f t="shared" si="37"/>
        <v/>
      </c>
    </row>
    <row r="1222" s="86" customFormat="1" spans="1:7">
      <c r="A1222" s="235" t="s">
        <v>2231</v>
      </c>
      <c r="B1222" s="256" t="s">
        <v>2232</v>
      </c>
      <c r="C1222" s="237"/>
      <c r="D1222" s="237"/>
      <c r="E1222" s="237"/>
      <c r="F1222" s="231" t="str">
        <f t="shared" ref="F1222:F1247" si="38">IF(C1222=0,"",ROUND(E1222/C1222*100,1))</f>
        <v/>
      </c>
      <c r="G1222" s="231" t="str">
        <f t="shared" ref="G1222:G1247" si="39">IF(D1222=0,"",ROUND(E1222/D1222*100,1))</f>
        <v/>
      </c>
    </row>
    <row r="1223" s="86" customFormat="1" spans="1:7">
      <c r="A1223" s="235" t="s">
        <v>2233</v>
      </c>
      <c r="B1223" s="256" t="s">
        <v>2234</v>
      </c>
      <c r="C1223" s="237"/>
      <c r="D1223" s="237"/>
      <c r="E1223" s="237"/>
      <c r="F1223" s="231" t="str">
        <f t="shared" si="38"/>
        <v/>
      </c>
      <c r="G1223" s="231" t="str">
        <f t="shared" si="39"/>
        <v/>
      </c>
    </row>
    <row r="1224" s="86" customFormat="1" spans="1:7">
      <c r="A1224" s="235" t="s">
        <v>2235</v>
      </c>
      <c r="B1224" s="256" t="s">
        <v>2236</v>
      </c>
      <c r="C1224" s="237"/>
      <c r="D1224" s="237">
        <v>2</v>
      </c>
      <c r="E1224" s="237"/>
      <c r="F1224" s="231" t="str">
        <f t="shared" si="38"/>
        <v/>
      </c>
      <c r="G1224" s="231">
        <f t="shared" si="39"/>
        <v>0</v>
      </c>
    </row>
    <row r="1225" s="86" customFormat="1" spans="1:7">
      <c r="A1225" s="235" t="s">
        <v>2237</v>
      </c>
      <c r="B1225" s="256" t="s">
        <v>2238</v>
      </c>
      <c r="C1225" s="237"/>
      <c r="D1225" s="237"/>
      <c r="E1225" s="237"/>
      <c r="F1225" s="231" t="str">
        <f t="shared" si="38"/>
        <v/>
      </c>
      <c r="G1225" s="231" t="str">
        <f t="shared" si="39"/>
        <v/>
      </c>
    </row>
    <row r="1226" s="86" customFormat="1" spans="1:7">
      <c r="A1226" s="235" t="s">
        <v>2239</v>
      </c>
      <c r="B1226" s="256" t="s">
        <v>2240</v>
      </c>
      <c r="C1226" s="237"/>
      <c r="D1226" s="237"/>
      <c r="E1226" s="237"/>
      <c r="F1226" s="231" t="str">
        <f t="shared" si="38"/>
        <v/>
      </c>
      <c r="G1226" s="231" t="str">
        <f t="shared" si="39"/>
        <v/>
      </c>
    </row>
    <row r="1227" s="86" customFormat="1" spans="1:7">
      <c r="A1227" s="232" t="s">
        <v>2241</v>
      </c>
      <c r="B1227" s="255" t="s">
        <v>2242</v>
      </c>
      <c r="C1227" s="234">
        <f>SUM(C1228:C1230)</f>
        <v>0</v>
      </c>
      <c r="D1227" s="234">
        <f>SUM(D1228:D1230)</f>
        <v>0</v>
      </c>
      <c r="E1227" s="234">
        <f>SUM(E1228:E1230)</f>
        <v>0</v>
      </c>
      <c r="F1227" s="231" t="str">
        <f t="shared" si="38"/>
        <v/>
      </c>
      <c r="G1227" s="231" t="str">
        <f t="shared" si="39"/>
        <v/>
      </c>
    </row>
    <row r="1228" s="86" customFormat="1" spans="1:7">
      <c r="A1228" s="235" t="s">
        <v>2243</v>
      </c>
      <c r="B1228" s="256" t="s">
        <v>2244</v>
      </c>
      <c r="C1228" s="237"/>
      <c r="D1228" s="237"/>
      <c r="E1228" s="237"/>
      <c r="F1228" s="231" t="str">
        <f t="shared" si="38"/>
        <v/>
      </c>
      <c r="G1228" s="231" t="str">
        <f t="shared" si="39"/>
        <v/>
      </c>
    </row>
    <row r="1229" s="86" customFormat="1" spans="1:7">
      <c r="A1229" s="235" t="s">
        <v>2245</v>
      </c>
      <c r="B1229" s="256" t="s">
        <v>2246</v>
      </c>
      <c r="C1229" s="237"/>
      <c r="D1229" s="237"/>
      <c r="E1229" s="237"/>
      <c r="F1229" s="231" t="str">
        <f t="shared" si="38"/>
        <v/>
      </c>
      <c r="G1229" s="231" t="str">
        <f t="shared" si="39"/>
        <v/>
      </c>
    </row>
    <row r="1230" s="86" customFormat="1" spans="1:7">
      <c r="A1230" s="235" t="s">
        <v>2247</v>
      </c>
      <c r="B1230" s="256" t="s">
        <v>2248</v>
      </c>
      <c r="C1230" s="237"/>
      <c r="D1230" s="237"/>
      <c r="E1230" s="237"/>
      <c r="F1230" s="231" t="str">
        <f t="shared" si="38"/>
        <v/>
      </c>
      <c r="G1230" s="231" t="str">
        <f t="shared" si="39"/>
        <v/>
      </c>
    </row>
    <row r="1231" s="86" customFormat="1" spans="1:7">
      <c r="A1231" s="232" t="s">
        <v>2249</v>
      </c>
      <c r="B1231" s="255" t="s">
        <v>2250</v>
      </c>
      <c r="C1231" s="234">
        <f>SUM(C1232:C1234)</f>
        <v>0</v>
      </c>
      <c r="D1231" s="234">
        <f>SUM(D1232:D1234)</f>
        <v>35</v>
      </c>
      <c r="E1231" s="234">
        <f>SUM(E1232:E1234)</f>
        <v>2504</v>
      </c>
      <c r="F1231" s="231" t="str">
        <f t="shared" si="38"/>
        <v/>
      </c>
      <c r="G1231" s="231">
        <f t="shared" si="39"/>
        <v>7154</v>
      </c>
    </row>
    <row r="1232" s="86" customFormat="1" spans="1:7">
      <c r="A1232" s="235" t="s">
        <v>2251</v>
      </c>
      <c r="B1232" s="256" t="s">
        <v>2252</v>
      </c>
      <c r="C1232" s="237"/>
      <c r="D1232" s="237">
        <v>35</v>
      </c>
      <c r="E1232" s="237">
        <v>2242</v>
      </c>
      <c r="F1232" s="231" t="str">
        <f t="shared" si="38"/>
        <v/>
      </c>
      <c r="G1232" s="231">
        <f t="shared" si="39"/>
        <v>6406</v>
      </c>
    </row>
    <row r="1233" s="86" customFormat="1" spans="1:7">
      <c r="A1233" s="235" t="s">
        <v>2253</v>
      </c>
      <c r="B1233" s="256" t="s">
        <v>2254</v>
      </c>
      <c r="C1233" s="237"/>
      <c r="D1233" s="237"/>
      <c r="E1233" s="237">
        <v>262</v>
      </c>
      <c r="F1233" s="231" t="str">
        <f t="shared" si="38"/>
        <v/>
      </c>
      <c r="G1233" s="231" t="str">
        <f t="shared" si="39"/>
        <v/>
      </c>
    </row>
    <row r="1234" s="86" customFormat="1" spans="1:7">
      <c r="A1234" s="235" t="s">
        <v>2255</v>
      </c>
      <c r="B1234" s="256" t="s">
        <v>2256</v>
      </c>
      <c r="C1234" s="237"/>
      <c r="D1234" s="237"/>
      <c r="E1234" s="237"/>
      <c r="F1234" s="231" t="str">
        <f t="shared" si="38"/>
        <v/>
      </c>
      <c r="G1234" s="231" t="str">
        <f t="shared" si="39"/>
        <v/>
      </c>
    </row>
    <row r="1235" s="86" customFormat="1" spans="1:7">
      <c r="A1235" s="247" t="s">
        <v>2257</v>
      </c>
      <c r="B1235" s="253" t="s">
        <v>2258</v>
      </c>
      <c r="C1235" s="249"/>
      <c r="D1235" s="249">
        <v>2</v>
      </c>
      <c r="E1235" s="249">
        <v>86</v>
      </c>
      <c r="F1235" s="231" t="str">
        <f t="shared" si="38"/>
        <v/>
      </c>
      <c r="G1235" s="231">
        <f t="shared" si="39"/>
        <v>4300</v>
      </c>
    </row>
    <row r="1236" s="86" customFormat="1" spans="1:7">
      <c r="A1236" s="247" t="s">
        <v>2259</v>
      </c>
      <c r="B1236" s="253" t="s">
        <v>77</v>
      </c>
      <c r="C1236" s="249">
        <v>4000</v>
      </c>
      <c r="D1236" s="249"/>
      <c r="E1236" s="249">
        <v>4000</v>
      </c>
      <c r="F1236" s="231">
        <f t="shared" si="38"/>
        <v>100</v>
      </c>
      <c r="G1236" s="231" t="str">
        <f t="shared" si="39"/>
        <v/>
      </c>
    </row>
    <row r="1237" s="86" customFormat="1" spans="1:7">
      <c r="A1237" s="229" t="s">
        <v>2260</v>
      </c>
      <c r="B1237" s="230" t="s">
        <v>78</v>
      </c>
      <c r="C1237" s="231">
        <f>SUM(C1238,C1239)</f>
        <v>2000</v>
      </c>
      <c r="D1237" s="231">
        <f>SUM(D1238,D1239)</f>
        <v>8762</v>
      </c>
      <c r="E1237" s="231">
        <f>SUM(E1238,E1239)</f>
        <v>3564</v>
      </c>
      <c r="F1237" s="231">
        <f t="shared" si="38"/>
        <v>178</v>
      </c>
      <c r="G1237" s="231">
        <f t="shared" si="39"/>
        <v>41</v>
      </c>
    </row>
    <row r="1238" s="86" customFormat="1" spans="1:7">
      <c r="A1238" s="247" t="s">
        <v>2261</v>
      </c>
      <c r="B1238" s="252" t="s">
        <v>2262</v>
      </c>
      <c r="C1238" s="249"/>
      <c r="D1238" s="249"/>
      <c r="E1238" s="249"/>
      <c r="F1238" s="231" t="str">
        <f t="shared" si="38"/>
        <v/>
      </c>
      <c r="G1238" s="231" t="str">
        <f t="shared" si="39"/>
        <v/>
      </c>
    </row>
    <row r="1239" s="86" customFormat="1" spans="1:7">
      <c r="A1239" s="247" t="s">
        <v>2263</v>
      </c>
      <c r="B1239" s="252" t="s">
        <v>1975</v>
      </c>
      <c r="C1239" s="249">
        <v>2000</v>
      </c>
      <c r="D1239" s="249">
        <v>8762</v>
      </c>
      <c r="E1239" s="249">
        <v>3564</v>
      </c>
      <c r="F1239" s="231">
        <f t="shared" si="38"/>
        <v>178</v>
      </c>
      <c r="G1239" s="231">
        <f t="shared" si="39"/>
        <v>41</v>
      </c>
    </row>
    <row r="1240" s="86" customFormat="1" spans="1:7">
      <c r="A1240" s="229" t="s">
        <v>2264</v>
      </c>
      <c r="B1240" s="254" t="s">
        <v>80</v>
      </c>
      <c r="C1240" s="231">
        <f>SUM(C1241)</f>
        <v>5264</v>
      </c>
      <c r="D1240" s="231">
        <f>SUM(D1241)</f>
        <v>5350</v>
      </c>
      <c r="E1240" s="231">
        <f>SUM(E1241)</f>
        <v>5729</v>
      </c>
      <c r="F1240" s="231">
        <f t="shared" si="38"/>
        <v>109</v>
      </c>
      <c r="G1240" s="231">
        <f t="shared" si="39"/>
        <v>107</v>
      </c>
    </row>
    <row r="1241" s="86" customFormat="1" spans="1:7">
      <c r="A1241" s="232" t="s">
        <v>2265</v>
      </c>
      <c r="B1241" s="255" t="s">
        <v>2266</v>
      </c>
      <c r="C1241" s="234">
        <f>SUM(C1242:C1245)</f>
        <v>5264</v>
      </c>
      <c r="D1241" s="234">
        <f>SUM(D1242:D1245)</f>
        <v>5350</v>
      </c>
      <c r="E1241" s="234">
        <f>SUM(E1242:E1245)</f>
        <v>5729</v>
      </c>
      <c r="F1241" s="231">
        <f t="shared" si="38"/>
        <v>109</v>
      </c>
      <c r="G1241" s="231">
        <f t="shared" si="39"/>
        <v>107</v>
      </c>
    </row>
    <row r="1242" s="86" customFormat="1" spans="1:7">
      <c r="A1242" s="235" t="s">
        <v>2267</v>
      </c>
      <c r="B1242" s="256" t="s">
        <v>2268</v>
      </c>
      <c r="C1242" s="237"/>
      <c r="D1242" s="237"/>
      <c r="E1242" s="237"/>
      <c r="F1242" s="231" t="str">
        <f t="shared" si="38"/>
        <v/>
      </c>
      <c r="G1242" s="231" t="str">
        <f t="shared" si="39"/>
        <v/>
      </c>
    </row>
    <row r="1243" s="86" customFormat="1" spans="1:7">
      <c r="A1243" s="235" t="s">
        <v>2269</v>
      </c>
      <c r="B1243" s="256" t="s">
        <v>2270</v>
      </c>
      <c r="C1243" s="237"/>
      <c r="D1243" s="237"/>
      <c r="E1243" s="237"/>
      <c r="F1243" s="231" t="str">
        <f t="shared" si="38"/>
        <v/>
      </c>
      <c r="G1243" s="231" t="str">
        <f t="shared" si="39"/>
        <v/>
      </c>
    </row>
    <row r="1244" s="86" customFormat="1" spans="1:7">
      <c r="A1244" s="235" t="s">
        <v>2271</v>
      </c>
      <c r="B1244" s="256" t="s">
        <v>2272</v>
      </c>
      <c r="C1244" s="237"/>
      <c r="D1244" s="237"/>
      <c r="E1244" s="237"/>
      <c r="F1244" s="231" t="str">
        <f t="shared" si="38"/>
        <v/>
      </c>
      <c r="G1244" s="231" t="str">
        <f t="shared" si="39"/>
        <v/>
      </c>
    </row>
    <row r="1245" s="86" customFormat="1" spans="1:7">
      <c r="A1245" s="235" t="s">
        <v>2273</v>
      </c>
      <c r="B1245" s="256" t="s">
        <v>2274</v>
      </c>
      <c r="C1245" s="237">
        <v>5264</v>
      </c>
      <c r="D1245" s="237">
        <v>5350</v>
      </c>
      <c r="E1245" s="237">
        <v>5729</v>
      </c>
      <c r="F1245" s="231">
        <f t="shared" si="38"/>
        <v>109</v>
      </c>
      <c r="G1245" s="231">
        <f t="shared" si="39"/>
        <v>107</v>
      </c>
    </row>
    <row r="1246" s="86" customFormat="1" spans="1:7">
      <c r="A1246" s="229" t="s">
        <v>2275</v>
      </c>
      <c r="B1246" s="230" t="s">
        <v>81</v>
      </c>
      <c r="C1246" s="231">
        <f>SUM(C1247)</f>
        <v>0</v>
      </c>
      <c r="D1246" s="231">
        <f>SUM(D1247)</f>
        <v>0</v>
      </c>
      <c r="E1246" s="231">
        <f>SUM(E1247)</f>
        <v>0</v>
      </c>
      <c r="F1246" s="231" t="str">
        <f t="shared" si="38"/>
        <v/>
      </c>
      <c r="G1246" s="231" t="str">
        <f t="shared" si="39"/>
        <v/>
      </c>
    </row>
    <row r="1247" s="86" customFormat="1" spans="1:7">
      <c r="A1247" s="247" t="s">
        <v>2276</v>
      </c>
      <c r="B1247" s="252" t="s">
        <v>2277</v>
      </c>
      <c r="C1247" s="249"/>
      <c r="D1247" s="249"/>
      <c r="E1247" s="249"/>
      <c r="F1247" s="231" t="str">
        <f t="shared" si="38"/>
        <v/>
      </c>
      <c r="G1247" s="231" t="str">
        <f t="shared" si="39"/>
        <v/>
      </c>
    </row>
    <row r="1248" s="86" customFormat="1" spans="1:7">
      <c r="A1248" s="100"/>
      <c r="B1248" s="239"/>
      <c r="C1248" s="237"/>
      <c r="D1248" s="237"/>
      <c r="E1248" s="237"/>
      <c r="F1248" s="237"/>
      <c r="G1248" s="237"/>
    </row>
    <row r="1249" s="86" customFormat="1" spans="1:7">
      <c r="A1249" s="100"/>
      <c r="B1249" s="239"/>
      <c r="C1249" s="237"/>
      <c r="D1249" s="237"/>
      <c r="E1249" s="237"/>
      <c r="F1249" s="237"/>
      <c r="G1249" s="237"/>
    </row>
    <row r="1250" s="86" customFormat="1" spans="1:7">
      <c r="A1250" s="257"/>
      <c r="B1250" s="258" t="s">
        <v>2278</v>
      </c>
      <c r="C1250" s="231">
        <f>SUM(C6,C235,C239,C249,C339,C390,C446,C503,C629,C700,C772,C791,C898,C956,C1020,C1040,C1070,C1080,C1124,C1144,C1188,C1236,C1237,C1240,C1246)</f>
        <v>333164</v>
      </c>
      <c r="D1250" s="231">
        <f>SUM(D6,D235,D239,D249,D339,D390,D446,D503,D629,D700,D772,D791,D898,D956,D1020,D1040,D1070,D1080,D1124,D1144,D1188,D1236,D1237,D1240,D1246)</f>
        <v>408510</v>
      </c>
      <c r="E1250" s="231">
        <f>SUM(E6,E235,E239,E249,E339,E390,E446,E503,E629,E700,E772,E791,E898,E956,E1020,E1040,E1070,E1080,E1124,E1144,E1188,E1236,E1237,E1240,E1246)</f>
        <v>411683</v>
      </c>
      <c r="F1250" s="231">
        <f>IF(C1250=0,"",ROUND(E1250/C1250*100,1))</f>
        <v>124</v>
      </c>
      <c r="G1250" s="231">
        <f>IF(D1250=0,"",ROUND(E1250/D1250*100,1))</f>
        <v>101</v>
      </c>
    </row>
  </sheetData>
  <protectedRanges>
    <protectedRange sqref="C353:D362 C307:D312 D368 C364:D366 C314:D324 C326:D336 C338:D351" name="区域13"/>
    <protectedRange sqref="C299:D305 C297:D297 C265:D267 C269:D271 C273:D279 C282:D286 C290:D292 C288:D288 C293:D296" name="区域12"/>
    <protectedRange sqref="C299:D305 C307:D312 C353:D355 C314:D324 C326:D336 C338:D351" name="区域11"/>
    <protectedRange sqref="C297:D297 C290:D292 C265:D267 C269:D271 C273:D279 C282:D286 C288:D288 C293:D296" name="区域10"/>
    <protectedRange sqref="C250:D257 C259:D263" name="区域9"/>
    <protectedRange sqref="C222:D229 C239:D245 C231:D237 C203:D220 C247:D248" name="区域8"/>
    <protectedRange sqref="C181:D183 C185:D188 C179:D179 C189:D195 C197:D201" name="区域7"/>
    <protectedRange sqref="C171:D172 C151:D169 C146:D149 C174:D177" name="区域6"/>
    <protectedRange sqref="C138:D140 C136:D137 C129:D131 C133:D134 C142:D145" name="区域5"/>
    <protectedRange sqref="C110:D113 C114:D116 C118:D123 C125:D127" name="区域4"/>
    <protectedRange sqref="D105 C102:D104 C97:D100 C107:D109" name="区域3"/>
    <protectedRange sqref="C73:D80 C63:D71 C82:D90 C56:D61 C92:D95" name="区域2"/>
    <protectedRange sqref="C17:D24 C37:D47 C8:D15 C26:D35 C49:D54" name="区域1"/>
  </protectedRanges>
  <mergeCells count="6">
    <mergeCell ref="A2:G2"/>
    <mergeCell ref="F3:G3"/>
    <mergeCell ref="A4:B4"/>
    <mergeCell ref="E4:G4"/>
    <mergeCell ref="C4:C5"/>
    <mergeCell ref="D4:D5"/>
  </mergeCells>
  <conditionalFormatting sqref="A1:A65536">
    <cfRule type="duplicateValues" dxfId="0" priority="1"/>
  </conditionalFormatting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E175"/>
  <sheetViews>
    <sheetView zoomScaleSheetLayoutView="60" topLeftCell="A15" workbookViewId="0">
      <selection activeCell="G6" sqref="G6"/>
    </sheetView>
  </sheetViews>
  <sheetFormatPr defaultColWidth="8.75206611570248" defaultRowHeight="21" customHeight="1" outlineLevelCol="4"/>
  <cols>
    <col min="1" max="1" width="11" style="206" customWidth="1"/>
    <col min="2" max="2" width="32" style="206" customWidth="1"/>
    <col min="3" max="3" width="13.504132231405" style="206" customWidth="1"/>
    <col min="4" max="32" width="9" style="206"/>
    <col min="33" max="16384" width="8.75206611570248" style="206"/>
  </cols>
  <sheetData>
    <row r="1" s="204" customFormat="1" ht="20.45" customHeight="1" spans="1:1">
      <c r="A1" s="204" t="s">
        <v>2279</v>
      </c>
    </row>
    <row r="2" s="205" customFormat="1" ht="20.25" customHeight="1" spans="1:5">
      <c r="A2" s="207" t="s">
        <v>2280</v>
      </c>
      <c r="B2" s="207"/>
      <c r="C2" s="207"/>
      <c r="D2" s="207"/>
      <c r="E2" s="207"/>
    </row>
    <row r="3" s="205" customFormat="1" ht="20.25" customHeight="1" spans="1:5">
      <c r="A3" s="208" t="s">
        <v>2281</v>
      </c>
      <c r="B3" s="208"/>
      <c r="C3" s="208"/>
      <c r="D3" s="208"/>
      <c r="E3" s="208" t="s">
        <v>2</v>
      </c>
    </row>
    <row r="4" s="205" customFormat="1" ht="20.25" customHeight="1" spans="1:5">
      <c r="A4" s="209" t="s">
        <v>2282</v>
      </c>
      <c r="B4" s="209"/>
      <c r="C4" s="209" t="s">
        <v>2283</v>
      </c>
      <c r="D4" s="209"/>
      <c r="E4" s="209"/>
    </row>
    <row r="5" s="205" customFormat="1" ht="20.25" customHeight="1" spans="1:5">
      <c r="A5" s="209" t="s">
        <v>2284</v>
      </c>
      <c r="B5" s="209" t="s">
        <v>2285</v>
      </c>
      <c r="C5" s="210" t="s">
        <v>2286</v>
      </c>
      <c r="D5" s="210" t="s">
        <v>2287</v>
      </c>
      <c r="E5" s="210" t="s">
        <v>2288</v>
      </c>
    </row>
    <row r="6" s="205" customFormat="1" ht="20.25" customHeight="1" spans="1:5">
      <c r="A6" s="209" t="s">
        <v>2289</v>
      </c>
      <c r="B6" s="211" t="s">
        <v>2290</v>
      </c>
      <c r="C6" s="212">
        <v>110247</v>
      </c>
      <c r="D6" s="212">
        <v>110247</v>
      </c>
      <c r="E6" s="212">
        <v>0</v>
      </c>
    </row>
    <row r="7" s="205" customFormat="1" ht="20.25" customHeight="1" spans="1:5">
      <c r="A7" s="209" t="s">
        <v>2291</v>
      </c>
      <c r="B7" s="211" t="s">
        <v>2292</v>
      </c>
      <c r="C7" s="212">
        <v>64963</v>
      </c>
      <c r="D7" s="212">
        <v>64963</v>
      </c>
      <c r="E7" s="212">
        <v>0</v>
      </c>
    </row>
    <row r="8" s="205" customFormat="1" ht="20.25" customHeight="1" spans="1:5">
      <c r="A8" s="209" t="s">
        <v>2293</v>
      </c>
      <c r="B8" s="211" t="s">
        <v>2294</v>
      </c>
      <c r="C8" s="212">
        <v>16200</v>
      </c>
      <c r="D8" s="212">
        <v>16200</v>
      </c>
      <c r="E8" s="212">
        <v>0</v>
      </c>
    </row>
    <row r="9" s="205" customFormat="1" ht="20.25" customHeight="1" spans="1:5">
      <c r="A9" s="209" t="s">
        <v>2295</v>
      </c>
      <c r="B9" s="211" t="s">
        <v>2296</v>
      </c>
      <c r="C9" s="212">
        <v>1</v>
      </c>
      <c r="D9" s="212">
        <v>1</v>
      </c>
      <c r="E9" s="212">
        <v>0</v>
      </c>
    </row>
    <row r="10" s="205" customFormat="1" ht="20.25" customHeight="1" spans="1:5">
      <c r="A10" s="209" t="s">
        <v>2297</v>
      </c>
      <c r="B10" s="211" t="s">
        <v>2298</v>
      </c>
      <c r="C10" s="212">
        <v>9138</v>
      </c>
      <c r="D10" s="212">
        <v>9138</v>
      </c>
      <c r="E10" s="212">
        <v>0</v>
      </c>
    </row>
    <row r="11" s="205" customFormat="1" ht="20.25" customHeight="1" spans="1:5">
      <c r="A11" s="209" t="s">
        <v>2299</v>
      </c>
      <c r="B11" s="211" t="s">
        <v>2300</v>
      </c>
      <c r="C11" s="212">
        <v>3436</v>
      </c>
      <c r="D11" s="212">
        <v>3436</v>
      </c>
      <c r="E11" s="212">
        <v>0</v>
      </c>
    </row>
    <row r="12" s="205" customFormat="1" ht="20.25" customHeight="1" spans="1:5">
      <c r="A12" s="209" t="s">
        <v>2301</v>
      </c>
      <c r="B12" s="211" t="s">
        <v>2302</v>
      </c>
      <c r="C12" s="212">
        <v>5012</v>
      </c>
      <c r="D12" s="212">
        <v>5012</v>
      </c>
      <c r="E12" s="212">
        <v>0</v>
      </c>
    </row>
    <row r="13" s="205" customFormat="1" ht="20.25" customHeight="1" spans="1:5">
      <c r="A13" s="209" t="s">
        <v>2303</v>
      </c>
      <c r="B13" s="211" t="s">
        <v>2304</v>
      </c>
      <c r="C13" s="212">
        <v>1</v>
      </c>
      <c r="D13" s="212">
        <v>1</v>
      </c>
      <c r="E13" s="212">
        <v>0</v>
      </c>
    </row>
    <row r="14" s="205" customFormat="1" ht="20.25" customHeight="1" spans="1:5">
      <c r="A14" s="209" t="s">
        <v>2305</v>
      </c>
      <c r="B14" s="211" t="s">
        <v>2306</v>
      </c>
      <c r="C14" s="212">
        <v>6572</v>
      </c>
      <c r="D14" s="212">
        <v>6572</v>
      </c>
      <c r="E14" s="212">
        <v>0</v>
      </c>
    </row>
    <row r="15" s="205" customFormat="1" ht="20.25" customHeight="1" spans="1:5">
      <c r="A15" s="209" t="s">
        <v>2307</v>
      </c>
      <c r="B15" s="211" t="s">
        <v>2308</v>
      </c>
      <c r="C15" s="212">
        <v>4926</v>
      </c>
      <c r="D15" s="212">
        <v>4926</v>
      </c>
      <c r="E15" s="212">
        <v>0</v>
      </c>
    </row>
    <row r="16" s="205" customFormat="1" ht="20.25" customHeight="1" spans="1:5">
      <c r="A16" s="209" t="s">
        <v>2309</v>
      </c>
      <c r="B16" s="211" t="s">
        <v>2310</v>
      </c>
      <c r="C16" s="212">
        <v>2105</v>
      </c>
      <c r="D16" s="212">
        <v>0</v>
      </c>
      <c r="E16" s="212">
        <v>2105</v>
      </c>
    </row>
    <row r="17" s="205" customFormat="1" ht="20.25" customHeight="1" spans="1:5">
      <c r="A17" s="209" t="s">
        <v>2311</v>
      </c>
      <c r="B17" s="211" t="s">
        <v>2312</v>
      </c>
      <c r="C17" s="212">
        <v>816</v>
      </c>
      <c r="D17" s="212">
        <v>0</v>
      </c>
      <c r="E17" s="212">
        <v>816</v>
      </c>
    </row>
    <row r="18" s="205" customFormat="1" ht="20.25" customHeight="1" spans="1:5">
      <c r="A18" s="209" t="s">
        <v>2313</v>
      </c>
      <c r="B18" s="211" t="s">
        <v>2314</v>
      </c>
      <c r="C18" s="212">
        <v>58</v>
      </c>
      <c r="D18" s="212">
        <v>0</v>
      </c>
      <c r="E18" s="212">
        <v>58</v>
      </c>
    </row>
    <row r="19" s="205" customFormat="1" ht="20.25" customHeight="1" spans="1:5">
      <c r="A19" s="209" t="s">
        <v>2315</v>
      </c>
      <c r="B19" s="211" t="s">
        <v>2316</v>
      </c>
      <c r="C19" s="212">
        <v>4</v>
      </c>
      <c r="D19" s="212">
        <v>0</v>
      </c>
      <c r="E19" s="212">
        <v>4</v>
      </c>
    </row>
    <row r="20" s="205" customFormat="1" ht="20.25" customHeight="1" spans="1:5">
      <c r="A20" s="209" t="s">
        <v>2317</v>
      </c>
      <c r="B20" s="211" t="s">
        <v>2318</v>
      </c>
      <c r="C20" s="212">
        <v>26</v>
      </c>
      <c r="D20" s="212">
        <v>0</v>
      </c>
      <c r="E20" s="212">
        <v>26</v>
      </c>
    </row>
    <row r="21" s="205" customFormat="1" ht="20.25" customHeight="1" spans="1:5">
      <c r="A21" s="209" t="s">
        <v>2319</v>
      </c>
      <c r="B21" s="211" t="s">
        <v>2320</v>
      </c>
      <c r="C21" s="212">
        <v>136</v>
      </c>
      <c r="D21" s="212">
        <v>0</v>
      </c>
      <c r="E21" s="212">
        <v>136</v>
      </c>
    </row>
    <row r="22" s="205" customFormat="1" ht="20.25" customHeight="1" spans="1:5">
      <c r="A22" s="209" t="s">
        <v>2321</v>
      </c>
      <c r="B22" s="211" t="s">
        <v>2322</v>
      </c>
      <c r="C22" s="212">
        <v>24</v>
      </c>
      <c r="D22" s="212">
        <v>0</v>
      </c>
      <c r="E22" s="212">
        <v>24</v>
      </c>
    </row>
    <row r="23" s="205" customFormat="1" ht="20.25" customHeight="1" spans="1:5">
      <c r="A23" s="209" t="s">
        <v>2323</v>
      </c>
      <c r="B23" s="211" t="s">
        <v>2324</v>
      </c>
      <c r="C23" s="212">
        <v>23</v>
      </c>
      <c r="D23" s="212">
        <v>0</v>
      </c>
      <c r="E23" s="212">
        <v>23</v>
      </c>
    </row>
    <row r="24" s="205" customFormat="1" ht="20.25" customHeight="1" spans="1:5">
      <c r="A24" s="209" t="s">
        <v>2325</v>
      </c>
      <c r="B24" s="211" t="s">
        <v>2326</v>
      </c>
      <c r="C24" s="212">
        <v>50</v>
      </c>
      <c r="D24" s="212">
        <v>0</v>
      </c>
      <c r="E24" s="212">
        <v>50</v>
      </c>
    </row>
    <row r="25" s="205" customFormat="1" ht="20.25" customHeight="1" spans="1:5">
      <c r="A25" s="209" t="s">
        <v>2327</v>
      </c>
      <c r="B25" s="211" t="s">
        <v>2328</v>
      </c>
      <c r="C25" s="212">
        <v>191</v>
      </c>
      <c r="D25" s="212">
        <v>0</v>
      </c>
      <c r="E25" s="212">
        <v>191</v>
      </c>
    </row>
    <row r="26" s="205" customFormat="1" ht="20.25" customHeight="1" spans="1:5">
      <c r="A26" s="209" t="s">
        <v>2329</v>
      </c>
      <c r="B26" s="211" t="s">
        <v>2330</v>
      </c>
      <c r="C26" s="212">
        <v>17</v>
      </c>
      <c r="D26" s="212">
        <v>0</v>
      </c>
      <c r="E26" s="212">
        <v>17</v>
      </c>
    </row>
    <row r="27" s="205" customFormat="1" ht="20.25" customHeight="1" spans="1:5">
      <c r="A27" s="209" t="s">
        <v>2331</v>
      </c>
      <c r="B27" s="211" t="s">
        <v>2332</v>
      </c>
      <c r="C27" s="212">
        <v>4</v>
      </c>
      <c r="D27" s="212">
        <v>0</v>
      </c>
      <c r="E27" s="212">
        <v>4</v>
      </c>
    </row>
    <row r="28" s="205" customFormat="1" ht="20.25" customHeight="1" spans="1:5">
      <c r="A28" s="209" t="s">
        <v>2333</v>
      </c>
      <c r="B28" s="211" t="s">
        <v>2334</v>
      </c>
      <c r="C28" s="212">
        <v>40</v>
      </c>
      <c r="D28" s="212">
        <v>0</v>
      </c>
      <c r="E28" s="212">
        <v>40</v>
      </c>
    </row>
    <row r="29" s="205" customFormat="1" ht="20.25" customHeight="1" spans="1:5">
      <c r="A29" s="209" t="s">
        <v>2335</v>
      </c>
      <c r="B29" s="211" t="s">
        <v>2336</v>
      </c>
      <c r="C29" s="212">
        <v>2</v>
      </c>
      <c r="D29" s="212">
        <v>0</v>
      </c>
      <c r="E29" s="212">
        <v>2</v>
      </c>
    </row>
    <row r="30" s="205" customFormat="1" ht="39.75" customHeight="1" spans="1:5">
      <c r="A30" s="209" t="s">
        <v>2337</v>
      </c>
      <c r="B30" s="211" t="s">
        <v>2338</v>
      </c>
      <c r="C30" s="212">
        <v>30</v>
      </c>
      <c r="D30" s="212">
        <v>0</v>
      </c>
      <c r="E30" s="212">
        <v>30</v>
      </c>
    </row>
    <row r="31" s="205" customFormat="1" ht="17.25" customHeight="1" spans="1:5">
      <c r="A31" s="209" t="s">
        <v>2339</v>
      </c>
      <c r="B31" s="211" t="s">
        <v>2340</v>
      </c>
      <c r="C31" s="212">
        <v>162</v>
      </c>
      <c r="D31" s="212">
        <v>0</v>
      </c>
      <c r="E31" s="212">
        <v>162</v>
      </c>
    </row>
    <row r="32" s="205" customFormat="1" ht="17.25" customHeight="1" spans="1:5">
      <c r="A32" s="209" t="s">
        <v>2341</v>
      </c>
      <c r="B32" s="211" t="s">
        <v>2342</v>
      </c>
      <c r="C32" s="212">
        <v>378</v>
      </c>
      <c r="D32" s="212">
        <v>0</v>
      </c>
      <c r="E32" s="212">
        <v>378</v>
      </c>
    </row>
    <row r="33" s="205" customFormat="1" ht="17.25" customHeight="1" spans="1:5">
      <c r="A33" s="209" t="s">
        <v>2343</v>
      </c>
      <c r="B33" s="211" t="s">
        <v>2344</v>
      </c>
      <c r="C33" s="212">
        <v>72</v>
      </c>
      <c r="D33" s="212">
        <v>0</v>
      </c>
      <c r="E33" s="212">
        <v>72</v>
      </c>
    </row>
    <row r="34" s="205" customFormat="1" ht="17.25" customHeight="1" spans="1:5">
      <c r="A34" s="209" t="s">
        <v>2345</v>
      </c>
      <c r="B34" s="211" t="s">
        <v>2346</v>
      </c>
      <c r="C34" s="212">
        <v>73</v>
      </c>
      <c r="D34" s="212">
        <v>0</v>
      </c>
      <c r="E34" s="212">
        <v>73</v>
      </c>
    </row>
    <row r="35" s="205" customFormat="1" ht="17.25" customHeight="1" spans="1:5">
      <c r="A35" s="209" t="s">
        <v>2347</v>
      </c>
      <c r="B35" s="211" t="s">
        <v>2348</v>
      </c>
      <c r="C35" s="212">
        <v>1442</v>
      </c>
      <c r="D35" s="212">
        <v>1434</v>
      </c>
      <c r="E35" s="212">
        <v>8</v>
      </c>
    </row>
    <row r="36" s="205" customFormat="1" ht="17.25" customHeight="1" spans="1:5">
      <c r="A36" s="209" t="s">
        <v>2349</v>
      </c>
      <c r="B36" s="211" t="s">
        <v>2350</v>
      </c>
      <c r="C36" s="212">
        <v>294</v>
      </c>
      <c r="D36" s="212">
        <v>294</v>
      </c>
      <c r="E36" s="212">
        <v>0</v>
      </c>
    </row>
    <row r="37" s="205" customFormat="1" ht="17.25" customHeight="1" spans="1:5">
      <c r="A37" s="209" t="s">
        <v>2351</v>
      </c>
      <c r="B37" s="211" t="s">
        <v>2352</v>
      </c>
      <c r="C37" s="212">
        <v>16</v>
      </c>
      <c r="D37" s="212">
        <v>16</v>
      </c>
      <c r="E37" s="212">
        <v>0</v>
      </c>
    </row>
    <row r="38" s="205" customFormat="1" ht="17.25" customHeight="1" spans="1:5">
      <c r="A38" s="209" t="s">
        <v>2353</v>
      </c>
      <c r="B38" s="211" t="s">
        <v>2354</v>
      </c>
      <c r="C38" s="212">
        <v>1049</v>
      </c>
      <c r="D38" s="212">
        <v>1049</v>
      </c>
      <c r="E38" s="212">
        <v>0</v>
      </c>
    </row>
    <row r="39" s="205" customFormat="1" customHeight="1" spans="1:5">
      <c r="A39" s="209" t="s">
        <v>2355</v>
      </c>
      <c r="B39" s="211" t="s">
        <v>2356</v>
      </c>
      <c r="C39" s="212">
        <v>83</v>
      </c>
      <c r="D39" s="212">
        <v>75</v>
      </c>
      <c r="E39" s="212">
        <v>8</v>
      </c>
    </row>
    <row r="40" s="205" customFormat="1" customHeight="1" spans="1:5">
      <c r="A40" s="209" t="s">
        <v>2357</v>
      </c>
      <c r="B40" s="211" t="s">
        <v>2358</v>
      </c>
      <c r="C40" s="212">
        <v>19</v>
      </c>
      <c r="D40" s="212">
        <v>0</v>
      </c>
      <c r="E40" s="212">
        <v>19</v>
      </c>
    </row>
    <row r="41" s="205" customFormat="1" customHeight="1" spans="1:5">
      <c r="A41" s="209" t="s">
        <v>2359</v>
      </c>
      <c r="B41" s="211" t="s">
        <v>2360</v>
      </c>
      <c r="C41" s="212">
        <v>19</v>
      </c>
      <c r="D41" s="212">
        <v>0</v>
      </c>
      <c r="E41" s="212">
        <v>19</v>
      </c>
    </row>
    <row r="42" s="205" customFormat="1" customHeight="1" spans="1:5">
      <c r="A42" s="209" t="s">
        <v>2361</v>
      </c>
      <c r="B42" s="211" t="s">
        <v>78</v>
      </c>
      <c r="C42" s="212">
        <v>5086</v>
      </c>
      <c r="D42" s="212">
        <v>5086</v>
      </c>
      <c r="E42" s="212">
        <v>0</v>
      </c>
    </row>
    <row r="43" s="205" customFormat="1" customHeight="1" spans="1:5">
      <c r="A43" s="209" t="s">
        <v>2362</v>
      </c>
      <c r="B43" s="211" t="s">
        <v>78</v>
      </c>
      <c r="C43" s="212">
        <v>5086</v>
      </c>
      <c r="D43" s="212">
        <v>5086</v>
      </c>
      <c r="E43" s="212">
        <v>0</v>
      </c>
    </row>
    <row r="44" s="205" customFormat="1" customHeight="1" spans="1:5">
      <c r="A44" s="209"/>
      <c r="B44" s="211" t="s">
        <v>2363</v>
      </c>
      <c r="C44" s="212">
        <v>118901</v>
      </c>
      <c r="D44" s="212">
        <v>116768</v>
      </c>
      <c r="E44" s="212">
        <v>2132</v>
      </c>
    </row>
    <row r="45" s="205" customFormat="1" customHeight="1" spans="2:2">
      <c r="B45" s="213"/>
    </row>
    <row r="46" s="205" customFormat="1" customHeight="1"/>
    <row r="47" s="205" customFormat="1" customHeight="1"/>
    <row r="48" s="205" customFormat="1" customHeight="1"/>
    <row r="49" s="205" customFormat="1" customHeight="1"/>
    <row r="50" s="205" customFormat="1" customHeight="1"/>
    <row r="51" s="205" customFormat="1" customHeight="1"/>
    <row r="52" s="205" customFormat="1" customHeight="1"/>
    <row r="53" s="205" customFormat="1" customHeight="1"/>
    <row r="54" s="205" customFormat="1" customHeight="1"/>
    <row r="55" s="205" customFormat="1" customHeight="1"/>
    <row r="56" s="205" customFormat="1" customHeight="1"/>
    <row r="57" s="205" customFormat="1" customHeight="1"/>
    <row r="58" s="205" customFormat="1" customHeight="1"/>
    <row r="59" s="205" customFormat="1" customHeight="1"/>
    <row r="60" s="205" customFormat="1" customHeight="1"/>
    <row r="61" s="205" customFormat="1" customHeight="1"/>
    <row r="62" s="205" customFormat="1" customHeight="1"/>
    <row r="63" s="205" customFormat="1" customHeight="1"/>
    <row r="64" s="205" customFormat="1" customHeight="1"/>
    <row r="65" s="205" customFormat="1" customHeight="1"/>
    <row r="66" s="205" customFormat="1" customHeight="1"/>
    <row r="67" s="205" customFormat="1" customHeight="1"/>
    <row r="68" s="205" customFormat="1" customHeight="1"/>
    <row r="69" s="205" customFormat="1" customHeight="1"/>
    <row r="70" s="205" customFormat="1" customHeight="1"/>
    <row r="71" s="205" customFormat="1" customHeight="1"/>
    <row r="72" s="205" customFormat="1" customHeight="1"/>
    <row r="73" s="205" customFormat="1" customHeight="1"/>
    <row r="74" s="205" customFormat="1" customHeight="1"/>
    <row r="75" s="205" customFormat="1" customHeight="1"/>
    <row r="76" s="205" customFormat="1" customHeight="1"/>
    <row r="77" s="205" customFormat="1" customHeight="1"/>
    <row r="78" s="205" customFormat="1" customHeight="1"/>
    <row r="79" s="205" customFormat="1" customHeight="1"/>
    <row r="80" s="205" customFormat="1" customHeight="1"/>
    <row r="81" s="205" customFormat="1" customHeight="1"/>
    <row r="82" s="205" customFormat="1" customHeight="1"/>
    <row r="83" s="205" customFormat="1" customHeight="1"/>
    <row r="84" s="205" customFormat="1" customHeight="1"/>
    <row r="85" s="205" customFormat="1" customHeight="1"/>
    <row r="86" s="205" customFormat="1" customHeight="1"/>
    <row r="87" s="205" customFormat="1" customHeight="1"/>
    <row r="88" s="205" customFormat="1" customHeight="1"/>
    <row r="89" s="205" customFormat="1" customHeight="1"/>
    <row r="90" s="205" customFormat="1" customHeight="1"/>
    <row r="91" s="205" customFormat="1" customHeight="1"/>
    <row r="92" s="205" customFormat="1" customHeight="1"/>
    <row r="93" s="205" customFormat="1" customHeight="1"/>
    <row r="94" s="205" customFormat="1" customHeight="1"/>
    <row r="95" s="205" customFormat="1" customHeight="1"/>
    <row r="96" s="205" customFormat="1" customHeight="1"/>
    <row r="97" s="205" customFormat="1" customHeight="1"/>
    <row r="98" s="205" customFormat="1" customHeight="1"/>
    <row r="99" s="205" customFormat="1" customHeight="1"/>
    <row r="100" s="205" customFormat="1" customHeight="1"/>
    <row r="101" s="205" customFormat="1" customHeight="1"/>
    <row r="102" s="205" customFormat="1" customHeight="1"/>
    <row r="103" s="205" customFormat="1" customHeight="1"/>
    <row r="104" s="205" customFormat="1" customHeight="1"/>
    <row r="105" s="205" customFormat="1" customHeight="1"/>
    <row r="106" s="205" customFormat="1" customHeight="1"/>
    <row r="107" s="205" customFormat="1" customHeight="1"/>
    <row r="108" s="205" customFormat="1" customHeight="1"/>
    <row r="109" s="205" customFormat="1" customHeight="1"/>
    <row r="110" s="205" customFormat="1" customHeight="1"/>
    <row r="111" s="205" customFormat="1" customHeight="1"/>
    <row r="112" s="205" customFormat="1" customHeight="1"/>
    <row r="113" s="205" customFormat="1" customHeight="1"/>
    <row r="114" s="205" customFormat="1" customHeight="1"/>
    <row r="115" s="205" customFormat="1" customHeight="1"/>
    <row r="116" s="205" customFormat="1" customHeight="1"/>
    <row r="117" s="205" customFormat="1" customHeight="1"/>
    <row r="118" s="205" customFormat="1" customHeight="1"/>
    <row r="119" s="205" customFormat="1" customHeight="1"/>
    <row r="120" s="205" customFormat="1" customHeight="1"/>
    <row r="121" s="205" customFormat="1" customHeight="1"/>
    <row r="122" s="205" customFormat="1" customHeight="1"/>
    <row r="123" s="205" customFormat="1" customHeight="1"/>
    <row r="124" s="205" customFormat="1" customHeight="1"/>
    <row r="125" s="205" customFormat="1" customHeight="1"/>
    <row r="126" s="205" customFormat="1" customHeight="1"/>
    <row r="127" s="205" customFormat="1" customHeight="1"/>
    <row r="128" s="205" customFormat="1" customHeight="1"/>
    <row r="129" s="205" customFormat="1" customHeight="1"/>
    <row r="130" s="205" customFormat="1" customHeight="1"/>
    <row r="131" s="205" customFormat="1" customHeight="1"/>
    <row r="132" s="205" customFormat="1" customHeight="1"/>
    <row r="133" s="205" customFormat="1" customHeight="1"/>
    <row r="134" s="205" customFormat="1" customHeight="1"/>
    <row r="135" s="205" customFormat="1" customHeight="1"/>
    <row r="136" s="205" customFormat="1" customHeight="1"/>
    <row r="137" s="205" customFormat="1" customHeight="1"/>
    <row r="138" s="205" customFormat="1" customHeight="1"/>
    <row r="139" s="205" customFormat="1" customHeight="1"/>
    <row r="140" s="205" customFormat="1" customHeight="1"/>
    <row r="141" s="205" customFormat="1" customHeight="1"/>
    <row r="142" s="205" customFormat="1" customHeight="1"/>
    <row r="143" s="205" customFormat="1" customHeight="1"/>
    <row r="144" s="205" customFormat="1" customHeight="1"/>
    <row r="145" s="205" customFormat="1" customHeight="1"/>
    <row r="146" s="205" customFormat="1" customHeight="1"/>
    <row r="147" s="205" customFormat="1" customHeight="1"/>
    <row r="148" s="205" customFormat="1" customHeight="1"/>
    <row r="149" s="205" customFormat="1" customHeight="1"/>
    <row r="150" s="205" customFormat="1" customHeight="1"/>
    <row r="151" s="205" customFormat="1" customHeight="1"/>
    <row r="152" s="205" customFormat="1" customHeight="1"/>
    <row r="153" s="205" customFormat="1" customHeight="1"/>
    <row r="154" s="205" customFormat="1" customHeight="1"/>
    <row r="155" s="205" customFormat="1" customHeight="1"/>
    <row r="156" s="205" customFormat="1" customHeight="1"/>
    <row r="157" s="205" customFormat="1" customHeight="1"/>
    <row r="158" s="205" customFormat="1" customHeight="1"/>
    <row r="159" s="205" customFormat="1" customHeight="1"/>
    <row r="160" s="205" customFormat="1" customHeight="1"/>
    <row r="161" s="205" customFormat="1" customHeight="1"/>
    <row r="162" s="205" customFormat="1" customHeight="1"/>
    <row r="163" s="205" customFormat="1" customHeight="1"/>
    <row r="164" s="205" customFormat="1" customHeight="1"/>
    <row r="165" s="205" customFormat="1" customHeight="1"/>
    <row r="166" s="205" customFormat="1" customHeight="1"/>
    <row r="167" s="205" customFormat="1" customHeight="1"/>
    <row r="168" s="205" customFormat="1" customHeight="1"/>
    <row r="169" s="205" customFormat="1" customHeight="1"/>
    <row r="170" s="205" customFormat="1" customHeight="1"/>
    <row r="171" s="205" customFormat="1" customHeight="1"/>
    <row r="172" s="205" customFormat="1" customHeight="1"/>
    <row r="173" s="205" customFormat="1" customHeight="1"/>
    <row r="174" s="205" customFormat="1" customHeight="1"/>
    <row r="175" s="205" customFormat="1" customHeight="1"/>
  </sheetData>
  <mergeCells count="3">
    <mergeCell ref="A2:E2"/>
    <mergeCell ref="A4:B4"/>
    <mergeCell ref="C4:E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E12"/>
  <sheetViews>
    <sheetView zoomScaleSheetLayoutView="60" workbookViewId="0">
      <selection activeCell="D11" sqref="D11"/>
    </sheetView>
  </sheetViews>
  <sheetFormatPr defaultColWidth="8.75206611570248" defaultRowHeight="15.7" outlineLevelCol="4"/>
  <cols>
    <col min="1" max="1" width="26.6280991735537" style="184" customWidth="1"/>
    <col min="2" max="3" width="18.1239669421488" style="184" customWidth="1"/>
    <col min="4" max="4" width="18" style="185" customWidth="1"/>
    <col min="5" max="32" width="9" style="184"/>
    <col min="33" max="16384" width="8.75206611570248" style="184"/>
  </cols>
  <sheetData>
    <row r="1" spans="1:1">
      <c r="A1" s="186" t="s">
        <v>2364</v>
      </c>
    </row>
    <row r="2" ht="22.35" spans="1:4">
      <c r="A2" s="187" t="s">
        <v>2365</v>
      </c>
      <c r="B2" s="187"/>
      <c r="C2" s="187"/>
      <c r="D2" s="187"/>
    </row>
    <row r="3" ht="17.5" spans="1:4">
      <c r="A3" s="188"/>
      <c r="D3" s="189" t="s">
        <v>2</v>
      </c>
    </row>
    <row r="4" ht="18.75" customHeight="1" spans="1:4">
      <c r="A4" s="190" t="s">
        <v>2366</v>
      </c>
      <c r="B4" s="191" t="s">
        <v>2367</v>
      </c>
      <c r="C4" s="191" t="s">
        <v>2368</v>
      </c>
      <c r="D4" s="192" t="s">
        <v>2369</v>
      </c>
    </row>
    <row r="5" ht="18.75" customHeight="1" spans="1:4">
      <c r="A5" s="190"/>
      <c r="B5" s="193"/>
      <c r="C5" s="193"/>
      <c r="D5" s="194"/>
    </row>
    <row r="6" ht="18.75" customHeight="1" spans="1:4">
      <c r="A6" s="190"/>
      <c r="B6" s="195"/>
      <c r="C6" s="195"/>
      <c r="D6" s="196"/>
    </row>
    <row r="7" ht="39" customHeight="1" spans="1:5">
      <c r="A7" s="197" t="s">
        <v>2370</v>
      </c>
      <c r="B7" s="198">
        <f>SUM(B8:B11)</f>
        <v>1170</v>
      </c>
      <c r="C7" s="198">
        <f>SUM(C8:C11)</f>
        <v>462</v>
      </c>
      <c r="D7" s="199">
        <f>(C7-B7)/B7</f>
        <v>-0.6051</v>
      </c>
      <c r="E7" s="200"/>
    </row>
    <row r="8" ht="39" customHeight="1" spans="1:5">
      <c r="A8" s="197" t="s">
        <v>2371</v>
      </c>
      <c r="B8" s="201"/>
      <c r="C8" s="201"/>
      <c r="D8" s="199"/>
      <c r="E8" s="200"/>
    </row>
    <row r="9" ht="39" customHeight="1" spans="1:5">
      <c r="A9" s="197" t="s">
        <v>2372</v>
      </c>
      <c r="B9" s="201">
        <v>155</v>
      </c>
      <c r="C9" s="201">
        <v>13</v>
      </c>
      <c r="D9" s="199">
        <f>(C9-B9)/B9</f>
        <v>-0.9161</v>
      </c>
      <c r="E9" s="200"/>
    </row>
    <row r="10" ht="39" customHeight="1" spans="1:5">
      <c r="A10" s="197" t="s">
        <v>2373</v>
      </c>
      <c r="B10" s="201">
        <v>1015</v>
      </c>
      <c r="C10" s="201">
        <v>449</v>
      </c>
      <c r="D10" s="199">
        <f>(C10-B10)/B10</f>
        <v>-0.5576</v>
      </c>
      <c r="E10" s="200"/>
    </row>
    <row r="11" ht="39" customHeight="1" spans="1:5">
      <c r="A11" s="197" t="s">
        <v>2374</v>
      </c>
      <c r="B11" s="201"/>
      <c r="C11" s="201"/>
      <c r="D11" s="202"/>
      <c r="E11" s="200"/>
    </row>
    <row r="12" ht="192" customHeight="1" spans="1:4">
      <c r="A12" s="203" t="s">
        <v>2375</v>
      </c>
      <c r="B12" s="203"/>
      <c r="C12" s="203"/>
      <c r="D12" s="203"/>
    </row>
  </sheetData>
  <mergeCells count="6">
    <mergeCell ref="A2:D2"/>
    <mergeCell ref="A12:D12"/>
    <mergeCell ref="A4:A6"/>
    <mergeCell ref="B4:B6"/>
    <mergeCell ref="C4:C6"/>
    <mergeCell ref="D4:D6"/>
  </mergeCells>
  <pageMargins left="0.7" right="0.7" top="0.75" bottom="0.75" header="0.3" footer="0.3"/>
  <pageSetup paperSize="9" orientation="portrait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B137"/>
  <sheetViews>
    <sheetView showZeros="0" zoomScaleSheetLayoutView="60" topLeftCell="A2" workbookViewId="0">
      <selection activeCell="G10" sqref="G10"/>
    </sheetView>
  </sheetViews>
  <sheetFormatPr defaultColWidth="8.75206611570248" defaultRowHeight="22.5" customHeight="1" outlineLevelCol="1"/>
  <cols>
    <col min="1" max="1" width="57.504132231405" style="180" customWidth="1"/>
    <col min="2" max="2" width="39.3719008264463" style="181" customWidth="1"/>
    <col min="3" max="18" width="9" style="181"/>
    <col min="19" max="16384" width="8.75206611570248" style="181"/>
  </cols>
  <sheetData>
    <row r="1" s="175" customFormat="1" ht="20.45" customHeight="1" spans="1:2">
      <c r="A1" s="182"/>
      <c r="B1" s="133"/>
    </row>
    <row r="2" s="176" customFormat="1" ht="49.5" customHeight="1" spans="1:2">
      <c r="A2" s="183" t="s">
        <v>2376</v>
      </c>
      <c r="B2" s="133"/>
    </row>
    <row r="3" s="177" customFormat="1" ht="28.5" customHeight="1" spans="1:2">
      <c r="A3" s="132" t="s">
        <v>2377</v>
      </c>
      <c r="B3" s="132"/>
    </row>
    <row r="4" s="178" customFormat="1" ht="21.95" customHeight="1" spans="1:2">
      <c r="A4" s="133"/>
      <c r="B4" s="133" t="s">
        <v>2378</v>
      </c>
    </row>
    <row r="5" s="178" customFormat="1" ht="31.5" customHeight="1" spans="1:2">
      <c r="A5" s="70" t="s">
        <v>25</v>
      </c>
      <c r="B5" s="70" t="s">
        <v>2379</v>
      </c>
    </row>
    <row r="6" s="179" customFormat="1" ht="21.95" customHeight="1" spans="1:2">
      <c r="A6" s="70" t="s">
        <v>2286</v>
      </c>
      <c r="B6" s="70">
        <v>208627</v>
      </c>
    </row>
    <row r="7" s="179" customFormat="1" ht="21.95" customHeight="1" spans="1:2">
      <c r="A7" s="134" t="s">
        <v>2380</v>
      </c>
      <c r="B7" s="70">
        <v>5910</v>
      </c>
    </row>
    <row r="8" s="178" customFormat="1" ht="21.95" customHeight="1" spans="1:2">
      <c r="A8" s="134" t="s">
        <v>2381</v>
      </c>
      <c r="B8" s="70">
        <v>212</v>
      </c>
    </row>
    <row r="9" s="178" customFormat="1" ht="21.95" customHeight="1" spans="1:2">
      <c r="A9" s="134" t="s">
        <v>2382</v>
      </c>
      <c r="B9" s="70">
        <v>1497</v>
      </c>
    </row>
    <row r="10" s="178" customFormat="1" ht="21.95" customHeight="1" spans="1:2">
      <c r="A10" s="134" t="s">
        <v>2383</v>
      </c>
      <c r="B10" s="70">
        <v>734</v>
      </c>
    </row>
    <row r="11" s="178" customFormat="1" ht="21.95" customHeight="1" spans="1:2">
      <c r="A11" s="134" t="s">
        <v>2384</v>
      </c>
      <c r="B11" s="70">
        <v>253</v>
      </c>
    </row>
    <row r="12" s="178" customFormat="1" ht="21.95" customHeight="1" spans="1:2">
      <c r="A12" s="134" t="s">
        <v>2385</v>
      </c>
      <c r="B12" s="70">
        <v>3214</v>
      </c>
    </row>
    <row r="13" s="178" customFormat="1" ht="21.95" customHeight="1" spans="1:2">
      <c r="A13" s="134" t="s">
        <v>2386</v>
      </c>
      <c r="B13" s="70">
        <v>200135</v>
      </c>
    </row>
    <row r="14" s="179" customFormat="1" ht="21.95" customHeight="1" spans="1:2">
      <c r="A14" s="134" t="s">
        <v>2387</v>
      </c>
      <c r="B14" s="70">
        <v>58282</v>
      </c>
    </row>
    <row r="15" s="179" customFormat="1" ht="21.95" customHeight="1" spans="1:2">
      <c r="A15" s="134" t="s">
        <v>2388</v>
      </c>
      <c r="B15" s="70">
        <v>21002</v>
      </c>
    </row>
    <row r="16" s="179" customFormat="1" ht="21.95" customHeight="1" spans="1:2">
      <c r="A16" s="134" t="s">
        <v>2389</v>
      </c>
      <c r="B16" s="70">
        <v>3594</v>
      </c>
    </row>
    <row r="17" s="179" customFormat="1" ht="21.95" customHeight="1" spans="1:2">
      <c r="A17" s="134" t="s">
        <v>2390</v>
      </c>
      <c r="B17" s="70">
        <v>4376</v>
      </c>
    </row>
    <row r="18" s="179" customFormat="1" ht="21.95" customHeight="1" spans="1:2">
      <c r="A18" s="134" t="s">
        <v>2391</v>
      </c>
      <c r="B18" s="70">
        <v>2474</v>
      </c>
    </row>
    <row r="19" s="179" customFormat="1" ht="21.95" customHeight="1" spans="1:2">
      <c r="A19" s="134" t="s">
        <v>2392</v>
      </c>
      <c r="B19" s="70">
        <v>18839</v>
      </c>
    </row>
    <row r="20" s="179" customFormat="1" ht="21.95" customHeight="1" spans="1:2">
      <c r="A20" s="134" t="s">
        <v>2393</v>
      </c>
      <c r="B20" s="70">
        <v>200</v>
      </c>
    </row>
    <row r="21" s="179" customFormat="1" ht="21.95" customHeight="1" spans="1:2">
      <c r="A21" s="134" t="s">
        <v>2394</v>
      </c>
      <c r="B21" s="70">
        <v>5420</v>
      </c>
    </row>
    <row r="22" s="179" customFormat="1" ht="21.95" customHeight="1" spans="1:2">
      <c r="A22" s="134" t="s">
        <v>2395</v>
      </c>
      <c r="B22" s="70">
        <v>1562</v>
      </c>
    </row>
    <row r="23" s="179" customFormat="1" ht="21.95" customHeight="1" spans="1:2">
      <c r="A23" s="134" t="s">
        <v>2396</v>
      </c>
      <c r="B23" s="70">
        <v>22241</v>
      </c>
    </row>
    <row r="24" s="179" customFormat="1" ht="21.95" customHeight="1" spans="1:2">
      <c r="A24" s="134" t="s">
        <v>2397</v>
      </c>
      <c r="B24" s="70">
        <v>15307</v>
      </c>
    </row>
    <row r="25" s="179" customFormat="1" ht="21.95" customHeight="1" spans="1:2">
      <c r="A25" s="134" t="s">
        <v>2398</v>
      </c>
      <c r="B25" s="70">
        <v>9714</v>
      </c>
    </row>
    <row r="26" s="179" customFormat="1" ht="21.95" customHeight="1" spans="1:2">
      <c r="A26" s="134" t="s">
        <v>2399</v>
      </c>
      <c r="B26" s="70">
        <v>887</v>
      </c>
    </row>
    <row r="27" s="179" customFormat="1" ht="21.95" customHeight="1" spans="1:2">
      <c r="A27" s="134" t="s">
        <v>2400</v>
      </c>
      <c r="B27" s="70">
        <v>21945</v>
      </c>
    </row>
    <row r="28" s="179" customFormat="1" ht="21.95" customHeight="1" spans="1:2">
      <c r="A28" s="134" t="s">
        <v>2401</v>
      </c>
      <c r="B28" s="70">
        <v>141</v>
      </c>
    </row>
    <row r="29" s="179" customFormat="1" ht="21.95" customHeight="1" spans="1:2">
      <c r="A29" s="134" t="s">
        <v>2402</v>
      </c>
      <c r="B29" s="70">
        <v>13236</v>
      </c>
    </row>
    <row r="30" s="179" customFormat="1" ht="21.95" customHeight="1" spans="1:2">
      <c r="A30" s="134" t="s">
        <v>2403</v>
      </c>
      <c r="B30" s="70">
        <v>915</v>
      </c>
    </row>
    <row r="31" s="179" customFormat="1" ht="21.95" customHeight="1" spans="1:2">
      <c r="A31" s="134" t="s">
        <v>2404</v>
      </c>
      <c r="B31" s="70">
        <v>2582</v>
      </c>
    </row>
    <row r="32" s="179" customFormat="1" ht="21.95" customHeight="1" spans="1:2">
      <c r="A32" s="134" t="s">
        <v>2405</v>
      </c>
      <c r="B32" s="70">
        <v>16</v>
      </c>
    </row>
    <row r="33" s="179" customFormat="1" ht="21.95" customHeight="1" spans="1:2">
      <c r="A33" s="134" t="s">
        <v>2406</v>
      </c>
      <c r="B33" s="70">
        <v>64</v>
      </c>
    </row>
    <row r="34" s="179" customFormat="1" ht="21.95" customHeight="1" spans="1:2">
      <c r="A34" s="134" t="s">
        <v>2407</v>
      </c>
      <c r="B34" s="70">
        <v>212</v>
      </c>
    </row>
    <row r="35" s="178" customFormat="1" ht="21.95" customHeight="1" spans="1:2">
      <c r="A35" s="134" t="s">
        <v>2408</v>
      </c>
      <c r="B35" s="70">
        <v>2290</v>
      </c>
    </row>
    <row r="36" s="178" customFormat="1" ht="21.95" customHeight="1" spans="1:2">
      <c r="A36" s="179" t="s">
        <v>2409</v>
      </c>
      <c r="B36" s="179"/>
    </row>
    <row r="37" s="38" customFormat="1" ht="19.5" customHeight="1"/>
    <row r="38" s="177" customFormat="1" ht="19.5" customHeight="1" spans="1:2">
      <c r="A38" s="38"/>
      <c r="B38" s="38"/>
    </row>
    <row r="39" s="177" customFormat="1" ht="19.5" customHeight="1" spans="1:2">
      <c r="A39" s="38"/>
      <c r="B39" s="38"/>
    </row>
    <row r="40" s="38" customFormat="1" ht="19.5" customHeight="1"/>
    <row r="41" s="177" customFormat="1" ht="19.5" customHeight="1" spans="1:2">
      <c r="A41" s="38"/>
      <c r="B41" s="38"/>
    </row>
    <row r="42" s="177" customFormat="1" ht="19.5" customHeight="1" spans="1:2">
      <c r="A42" s="38"/>
      <c r="B42" s="38"/>
    </row>
    <row r="43" s="177" customFormat="1" ht="19.5" customHeight="1" spans="1:2">
      <c r="A43" s="38"/>
      <c r="B43" s="38"/>
    </row>
    <row r="44" s="38" customFormat="1" ht="19.5" customHeight="1"/>
    <row r="45" s="177" customFormat="1" ht="19.5" customHeight="1" spans="1:1">
      <c r="A45" s="38"/>
    </row>
    <row r="46" s="177" customFormat="1" ht="19.5" customHeight="1" spans="1:1">
      <c r="A46" s="38"/>
    </row>
    <row r="47" s="38" customFormat="1" ht="19.5" customHeight="1"/>
    <row r="48" s="177" customFormat="1" customHeight="1" spans="1:1">
      <c r="A48" s="178"/>
    </row>
    <row r="49" s="177" customFormat="1" customHeight="1" spans="1:1">
      <c r="A49" s="178"/>
    </row>
    <row r="50" s="177" customFormat="1" customHeight="1" spans="1:1">
      <c r="A50" s="178"/>
    </row>
    <row r="51" s="177" customFormat="1" customHeight="1" spans="1:1">
      <c r="A51" s="178"/>
    </row>
    <row r="52" s="177" customFormat="1" customHeight="1" spans="1:1">
      <c r="A52" s="178"/>
    </row>
    <row r="53" s="177" customFormat="1" customHeight="1" spans="1:1">
      <c r="A53" s="178"/>
    </row>
    <row r="54" s="177" customFormat="1" customHeight="1" spans="1:1">
      <c r="A54" s="178"/>
    </row>
    <row r="55" s="177" customFormat="1" customHeight="1" spans="1:1">
      <c r="A55" s="178"/>
    </row>
    <row r="56" s="177" customFormat="1" customHeight="1" spans="1:1">
      <c r="A56" s="178"/>
    </row>
    <row r="57" s="177" customFormat="1" customHeight="1" spans="1:1">
      <c r="A57" s="178"/>
    </row>
    <row r="58" s="177" customFormat="1" customHeight="1" spans="1:1">
      <c r="A58" s="178"/>
    </row>
    <row r="59" s="177" customFormat="1" customHeight="1" spans="1:1">
      <c r="A59" s="178"/>
    </row>
    <row r="60" s="177" customFormat="1" customHeight="1" spans="1:1">
      <c r="A60" s="178"/>
    </row>
    <row r="61" s="177" customFormat="1" customHeight="1" spans="1:1">
      <c r="A61" s="178"/>
    </row>
    <row r="62" s="177" customFormat="1" customHeight="1" spans="1:1">
      <c r="A62" s="178"/>
    </row>
    <row r="63" s="177" customFormat="1" customHeight="1" spans="1:1">
      <c r="A63" s="178"/>
    </row>
    <row r="64" s="177" customFormat="1" customHeight="1" spans="1:1">
      <c r="A64" s="178"/>
    </row>
    <row r="65" s="177" customFormat="1" customHeight="1" spans="1:1">
      <c r="A65" s="178"/>
    </row>
    <row r="66" s="177" customFormat="1" customHeight="1" spans="1:1">
      <c r="A66" s="178"/>
    </row>
    <row r="67" s="177" customFormat="1" customHeight="1" spans="1:1">
      <c r="A67" s="178"/>
    </row>
    <row r="68" s="177" customFormat="1" customHeight="1" spans="1:1">
      <c r="A68" s="178"/>
    </row>
    <row r="69" s="177" customFormat="1" customHeight="1" spans="1:1">
      <c r="A69" s="178"/>
    </row>
    <row r="70" s="177" customFormat="1" customHeight="1" spans="1:1">
      <c r="A70" s="178"/>
    </row>
    <row r="71" s="177" customFormat="1" customHeight="1" spans="1:1">
      <c r="A71" s="178"/>
    </row>
    <row r="72" s="177" customFormat="1" customHeight="1" spans="1:1">
      <c r="A72" s="178"/>
    </row>
    <row r="73" s="177" customFormat="1" customHeight="1" spans="1:1">
      <c r="A73" s="178"/>
    </row>
    <row r="74" s="177" customFormat="1" customHeight="1" spans="1:1">
      <c r="A74" s="178"/>
    </row>
    <row r="75" s="177" customFormat="1" customHeight="1" spans="1:1">
      <c r="A75" s="178"/>
    </row>
    <row r="76" s="177" customFormat="1" customHeight="1" spans="1:1">
      <c r="A76" s="178"/>
    </row>
    <row r="77" s="177" customFormat="1" customHeight="1" spans="1:1">
      <c r="A77" s="178"/>
    </row>
    <row r="78" s="177" customFormat="1" customHeight="1" spans="1:1">
      <c r="A78" s="178"/>
    </row>
    <row r="79" s="177" customFormat="1" customHeight="1" spans="1:1">
      <c r="A79" s="178"/>
    </row>
    <row r="80" s="177" customFormat="1" customHeight="1" spans="1:1">
      <c r="A80" s="178"/>
    </row>
    <row r="81" s="177" customFormat="1" customHeight="1" spans="1:1">
      <c r="A81" s="178"/>
    </row>
    <row r="82" s="177" customFormat="1" customHeight="1" spans="1:1">
      <c r="A82" s="178"/>
    </row>
    <row r="83" s="177" customFormat="1" customHeight="1" spans="1:1">
      <c r="A83" s="178"/>
    </row>
    <row r="84" s="177" customFormat="1" customHeight="1" spans="1:1">
      <c r="A84" s="178"/>
    </row>
    <row r="85" s="177" customFormat="1" customHeight="1" spans="1:1">
      <c r="A85" s="178"/>
    </row>
    <row r="86" s="177" customFormat="1" customHeight="1" spans="1:1">
      <c r="A86" s="178"/>
    </row>
    <row r="87" s="177" customFormat="1" customHeight="1" spans="1:1">
      <c r="A87" s="178"/>
    </row>
    <row r="88" s="177" customFormat="1" customHeight="1" spans="1:1">
      <c r="A88" s="178"/>
    </row>
    <row r="89" s="177" customFormat="1" customHeight="1" spans="1:1">
      <c r="A89" s="178"/>
    </row>
    <row r="90" s="177" customFormat="1" customHeight="1" spans="1:1">
      <c r="A90" s="178"/>
    </row>
    <row r="91" s="177" customFormat="1" customHeight="1" spans="1:1">
      <c r="A91" s="178"/>
    </row>
    <row r="92" s="177" customFormat="1" customHeight="1" spans="1:1">
      <c r="A92" s="178"/>
    </row>
    <row r="93" s="177" customFormat="1" customHeight="1" spans="1:1">
      <c r="A93" s="178"/>
    </row>
    <row r="94" s="177" customFormat="1" customHeight="1" spans="1:1">
      <c r="A94" s="178"/>
    </row>
    <row r="95" s="177" customFormat="1" customHeight="1" spans="1:1">
      <c r="A95" s="178"/>
    </row>
    <row r="96" s="177" customFormat="1" customHeight="1" spans="1:1">
      <c r="A96" s="178"/>
    </row>
    <row r="97" s="177" customFormat="1" customHeight="1" spans="1:1">
      <c r="A97" s="178"/>
    </row>
    <row r="98" s="177" customFormat="1" customHeight="1" spans="1:1">
      <c r="A98" s="178"/>
    </row>
    <row r="99" s="177" customFormat="1" customHeight="1" spans="1:1">
      <c r="A99" s="178"/>
    </row>
    <row r="100" s="177" customFormat="1" customHeight="1" spans="1:1">
      <c r="A100" s="178"/>
    </row>
    <row r="101" s="177" customFormat="1" customHeight="1" spans="1:1">
      <c r="A101" s="178"/>
    </row>
    <row r="102" s="177" customFormat="1" customHeight="1" spans="1:1">
      <c r="A102" s="178"/>
    </row>
    <row r="103" s="177" customFormat="1" customHeight="1" spans="1:1">
      <c r="A103" s="178"/>
    </row>
    <row r="104" s="177" customFormat="1" customHeight="1" spans="1:1">
      <c r="A104" s="178"/>
    </row>
    <row r="105" s="177" customFormat="1" customHeight="1" spans="1:1">
      <c r="A105" s="178"/>
    </row>
    <row r="106" s="177" customFormat="1" customHeight="1" spans="1:1">
      <c r="A106" s="178"/>
    </row>
    <row r="107" s="177" customFormat="1" customHeight="1" spans="1:1">
      <c r="A107" s="178"/>
    </row>
    <row r="108" s="177" customFormat="1" customHeight="1" spans="1:1">
      <c r="A108" s="178"/>
    </row>
    <row r="109" s="177" customFormat="1" customHeight="1" spans="1:1">
      <c r="A109" s="178"/>
    </row>
    <row r="110" s="177" customFormat="1" customHeight="1" spans="1:1">
      <c r="A110" s="178"/>
    </row>
    <row r="111" s="177" customFormat="1" customHeight="1" spans="1:1">
      <c r="A111" s="178"/>
    </row>
    <row r="112" s="177" customFormat="1" customHeight="1" spans="1:1">
      <c r="A112" s="178"/>
    </row>
    <row r="113" s="177" customFormat="1" customHeight="1" spans="1:1">
      <c r="A113" s="178"/>
    </row>
    <row r="114" s="177" customFormat="1" customHeight="1" spans="1:1">
      <c r="A114" s="178"/>
    </row>
    <row r="115" s="177" customFormat="1" customHeight="1" spans="1:1">
      <c r="A115" s="178"/>
    </row>
    <row r="116" s="177" customFormat="1" customHeight="1" spans="1:1">
      <c r="A116" s="178"/>
    </row>
    <row r="117" s="177" customFormat="1" customHeight="1" spans="1:1">
      <c r="A117" s="178"/>
    </row>
    <row r="118" s="177" customFormat="1" customHeight="1" spans="1:1">
      <c r="A118" s="178"/>
    </row>
    <row r="119" s="177" customFormat="1" customHeight="1" spans="1:1">
      <c r="A119" s="178"/>
    </row>
    <row r="120" s="177" customFormat="1" customHeight="1" spans="1:1">
      <c r="A120" s="178"/>
    </row>
    <row r="121" s="177" customFormat="1" customHeight="1" spans="1:1">
      <c r="A121" s="178"/>
    </row>
    <row r="122" s="177" customFormat="1" customHeight="1" spans="1:1">
      <c r="A122" s="178"/>
    </row>
    <row r="123" s="177" customFormat="1" customHeight="1" spans="1:1">
      <c r="A123" s="178"/>
    </row>
    <row r="124" s="177" customFormat="1" customHeight="1" spans="1:1">
      <c r="A124" s="178"/>
    </row>
    <row r="125" s="177" customFormat="1" customHeight="1" spans="1:1">
      <c r="A125" s="178"/>
    </row>
    <row r="126" s="177" customFormat="1" customHeight="1" spans="1:1">
      <c r="A126" s="178"/>
    </row>
    <row r="127" s="177" customFormat="1" customHeight="1" spans="1:1">
      <c r="A127" s="178"/>
    </row>
    <row r="128" s="177" customFormat="1" customHeight="1" spans="1:1">
      <c r="A128" s="178"/>
    </row>
    <row r="129" s="177" customFormat="1" customHeight="1" spans="1:1">
      <c r="A129" s="178"/>
    </row>
    <row r="130" s="177" customFormat="1" customHeight="1" spans="1:1">
      <c r="A130" s="178"/>
    </row>
    <row r="131" s="177" customFormat="1" customHeight="1" spans="1:1">
      <c r="A131" s="178"/>
    </row>
    <row r="132" s="177" customFormat="1" customHeight="1" spans="1:1">
      <c r="A132" s="178"/>
    </row>
    <row r="133" s="177" customFormat="1" customHeight="1" spans="1:1">
      <c r="A133" s="178"/>
    </row>
    <row r="134" s="177" customFormat="1" customHeight="1" spans="1:1">
      <c r="A134" s="178"/>
    </row>
    <row r="135" s="177" customFormat="1" customHeight="1" spans="1:1">
      <c r="A135" s="178"/>
    </row>
    <row r="136" s="177" customFormat="1" customHeight="1" spans="1:1">
      <c r="A136" s="178"/>
    </row>
    <row r="137" s="177" customFormat="1" customHeight="1" spans="1:1">
      <c r="A137" s="178"/>
    </row>
  </sheetData>
  <protectedRanges>
    <protectedRange sqref="A8:A13" name="区域2_5_1_1_1"/>
    <protectedRange sqref="A35" name="区域2_6_1_1_1"/>
  </protectedRanges>
  <mergeCells count="2">
    <mergeCell ref="A3:B3"/>
    <mergeCell ref="B1:B2"/>
  </mergeCells>
  <printOptions horizontalCentered="1"/>
  <pageMargins left="1.10236220472441" right="1.10236220472441" top="1.10236220472441" bottom="1.10236220472441" header="0.511811023622047" footer="0.511811023622047"/>
  <pageSetup paperSize="9" scale="69" fitToHeight="0" orientation="portrait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workbookViewId="0">
      <selection activeCell="X9" sqref="X9"/>
    </sheetView>
  </sheetViews>
  <sheetFormatPr defaultColWidth="8.79338842975207" defaultRowHeight="15.7"/>
  <cols>
    <col min="2" max="2" width="23.495867768595" customWidth="1"/>
    <col min="3" max="3" width="14.900826446281" customWidth="1"/>
    <col min="4" max="4" width="12.396694214876" customWidth="1"/>
    <col min="5" max="5" width="19.297520661157" customWidth="1"/>
    <col min="6" max="6" width="18.0909090909091" customWidth="1"/>
  </cols>
  <sheetData>
    <row r="1" spans="1:22">
      <c r="A1" s="30" t="s">
        <v>2410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ht="32" customHeight="1" spans="1:22">
      <c r="A2" s="165" t="s">
        <v>2411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</row>
    <row r="3" spans="1:22">
      <c r="A3" s="32" t="s">
        <v>2412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ht="25" customHeight="1" spans="1:22">
      <c r="A4" s="166" t="s">
        <v>56</v>
      </c>
      <c r="B4" s="167"/>
      <c r="C4" s="77" t="s">
        <v>2413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</row>
    <row r="5" ht="25" customHeight="1" spans="1:22">
      <c r="A5" s="168"/>
      <c r="B5" s="169"/>
      <c r="C5" s="170" t="s">
        <v>2286</v>
      </c>
      <c r="D5" s="171" t="s">
        <v>2414</v>
      </c>
      <c r="E5" s="171" t="s">
        <v>2415</v>
      </c>
      <c r="F5" s="171" t="s">
        <v>2416</v>
      </c>
      <c r="G5" s="171" t="s">
        <v>2417</v>
      </c>
      <c r="H5" s="171" t="s">
        <v>2418</v>
      </c>
      <c r="I5" s="171" t="s">
        <v>2419</v>
      </c>
      <c r="J5" s="171" t="s">
        <v>2420</v>
      </c>
      <c r="K5" s="171" t="s">
        <v>2421</v>
      </c>
      <c r="L5" s="171" t="s">
        <v>2422</v>
      </c>
      <c r="M5" s="171" t="s">
        <v>2423</v>
      </c>
      <c r="N5" s="171" t="s">
        <v>2424</v>
      </c>
      <c r="O5" s="171" t="s">
        <v>2425</v>
      </c>
      <c r="P5" s="171" t="s">
        <v>2426</v>
      </c>
      <c r="Q5" s="171" t="s">
        <v>2427</v>
      </c>
      <c r="R5" s="171" t="s">
        <v>2428</v>
      </c>
      <c r="S5" s="171" t="s">
        <v>2429</v>
      </c>
      <c r="T5" s="171" t="s">
        <v>2430</v>
      </c>
      <c r="U5" s="171" t="s">
        <v>2431</v>
      </c>
      <c r="V5" s="171" t="s">
        <v>2432</v>
      </c>
    </row>
    <row r="6" ht="25" customHeight="1" spans="1:22">
      <c r="A6" s="172" t="s">
        <v>2433</v>
      </c>
      <c r="B6" s="173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ht="25" customHeight="1" spans="1:22">
      <c r="A7" s="172" t="s">
        <v>2434</v>
      </c>
      <c r="B7" s="173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</row>
    <row r="8" ht="25" customHeight="1" spans="1:22">
      <c r="A8" s="172" t="s">
        <v>2435</v>
      </c>
      <c r="B8" s="173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</row>
    <row r="9" ht="25" customHeight="1" spans="1:22">
      <c r="A9" s="172" t="s">
        <v>2436</v>
      </c>
      <c r="B9" s="173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</row>
    <row r="10" ht="25" customHeight="1" spans="1:22">
      <c r="A10" s="172" t="s">
        <v>2437</v>
      </c>
      <c r="B10" s="173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</row>
    <row r="11" ht="25" customHeight="1" spans="1:22">
      <c r="A11" s="172" t="s">
        <v>2438</v>
      </c>
      <c r="B11" s="173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</row>
    <row r="12" ht="25" customHeight="1" spans="1:22">
      <c r="A12" s="172" t="s">
        <v>2439</v>
      </c>
      <c r="B12" s="173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</row>
    <row r="13" ht="25" customHeight="1" spans="1:22">
      <c r="A13" s="174" t="s">
        <v>2440</v>
      </c>
      <c r="B13" s="174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</row>
    <row r="14" ht="25" customHeight="1" spans="1:22">
      <c r="A14" s="32"/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</row>
    <row r="15" ht="25" customHeight="1" spans="1:22">
      <c r="A15" s="32"/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6" ht="25" customHeight="1" spans="1:22">
      <c r="A16" s="32"/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</row>
    <row r="17" ht="25" customHeight="1" spans="1:22">
      <c r="A17" s="32"/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</row>
    <row r="18" ht="25" customHeight="1" spans="1:22">
      <c r="A18" s="32"/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</row>
    <row r="19" ht="25" customHeight="1" spans="1:22">
      <c r="A19" s="32"/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</row>
    <row r="20" ht="25" customHeight="1" spans="1:22">
      <c r="A20" s="32"/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</row>
    <row r="21" ht="25" customHeight="1" spans="1:22">
      <c r="A21" s="32"/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</row>
    <row r="22" ht="25" customHeight="1" spans="1:22">
      <c r="A22" s="32"/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ht="25" customHeight="1" spans="1:22">
      <c r="A23" s="32"/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ht="25" customHeight="1" spans="1:22">
      <c r="A24" s="32"/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</row>
    <row r="25" ht="25" customHeight="1" spans="1:22">
      <c r="A25" s="32"/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</row>
    <row r="26" ht="25" customHeight="1" spans="1:22">
      <c r="A26" s="32"/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</row>
  </sheetData>
  <mergeCells count="26">
    <mergeCell ref="A1:V1"/>
    <mergeCell ref="A2:V2"/>
    <mergeCell ref="A3:V3"/>
    <mergeCell ref="C4:V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4:B5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15" master=""/>
  <rangeList sheetStid="316" master=""/>
  <rangeList sheetStid="317" master=""/>
  <rangeList sheetStid="308" master=""/>
  <rangeList sheetStid="331" master="">
    <arrUserId title="区域13" rangeCreator="" othersAccessPermission="edit"/>
    <arrUserId title="区域12" rangeCreator="" othersAccessPermission="edit"/>
    <arrUserId title="区域11" rangeCreator="" othersAccessPermission="edit"/>
    <arrUserId title="区域10" rangeCreator="" othersAccessPermission="edit"/>
    <arrUserId title="区域9" rangeCreator="" othersAccessPermission="edit"/>
    <arrUserId title="区域8" rangeCreator="" othersAccessPermission="edit"/>
    <arrUserId title="区域7" rangeCreator="" othersAccessPermission="edit"/>
    <arrUserId title="区域6" rangeCreator="" othersAccessPermission="edit"/>
    <arrUserId title="区域5" rangeCreator="" othersAccessPermission="edit"/>
    <arrUserId title="区域4" rangeCreator="" othersAccessPermission="edit"/>
    <arrUserId title="区域3" rangeCreator="" othersAccessPermission="edit"/>
    <arrUserId title="区域2" rangeCreator="" othersAccessPermission="edit"/>
    <arrUserId title="区域1" rangeCreator="" othersAccessPermission="edit"/>
  </rangeList>
  <rangeList sheetStid="332" master=""/>
  <rangeList sheetStid="333" master=""/>
  <rangeList sheetStid="330" master="">
    <arrUserId title="区域2_5_1_1_1" rangeCreator="" othersAccessPermission="edit"/>
    <arrUserId title="区域2_6_1_1_1" rangeCreator="" othersAccessPermission="edit"/>
  </rangeList>
  <rangeList sheetStid="348" master=""/>
  <rangeList sheetStid="275" master=""/>
  <rangeList sheetStid="276" master=""/>
  <rangeList sheetStid="320" master="">
    <arrUserId title="区域3" rangeCreator="" othersAccessPermission="edit"/>
    <arrUserId title="区域2" rangeCreator="" othersAccessPermission="edit"/>
    <arrUserId title="区域1" rangeCreator="" othersAccessPermission="edit"/>
    <arrUserId title="区域1_1" rangeCreator="" othersAccessPermission="edit"/>
    <arrUserId title="区域2_1_1" rangeCreator="" othersAccessPermission="edit"/>
    <arrUserId title="区域2_2" rangeCreator="" othersAccessPermission="edit"/>
  </rangeList>
  <rangeList sheetStid="306" master="">
    <arrUserId title="区域1_1" rangeCreator="" othersAccessPermission="edit"/>
  </rangeList>
  <rangeList sheetStid="307" master="">
    <arrUserId title="区域1_1" rangeCreator="" othersAccessPermission="edit"/>
  </rangeList>
  <rangeList sheetStid="335" master=""/>
  <rangeList sheetStid="241" master=""/>
  <rangeList sheetStid="347" master=""/>
  <rangeList sheetStid="277" master=""/>
  <rangeList sheetStid="278" master=""/>
  <rangeList sheetStid="336" master=""/>
  <rangeList sheetStid="337" master=""/>
  <rangeList sheetStid="338" master=""/>
  <rangeList sheetStid="350" master=""/>
  <rangeList sheetStid="349" master=""/>
  <rangeList sheetStid="344" master=""/>
  <rangeList sheetStid="345" master=""/>
  <rangeList sheetStid="346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预算处</Company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1.2022年收支平衡表</vt:lpstr>
      <vt:lpstr>2.2022年一般公共预算本级收入表</vt:lpstr>
      <vt:lpstr>3.2022年一般公共预算本级支出表</vt:lpstr>
      <vt:lpstr>4.支出总表</vt:lpstr>
      <vt:lpstr>5.支出明细</vt:lpstr>
      <vt:lpstr>6.基本支出经济分类</vt:lpstr>
      <vt:lpstr>7.三公经费预算表</vt:lpstr>
      <vt:lpstr>8.转移支付分项目</vt:lpstr>
      <vt:lpstr>9.一般公共预算税收返还和转移支付表（分地区）</vt:lpstr>
      <vt:lpstr>10.2021年政府一般债务余额情况表</vt:lpstr>
      <vt:lpstr>11.2021年地方政府一般债务分地区限额表</vt:lpstr>
      <vt:lpstr>12.2022年政府基金收支预算</vt:lpstr>
      <vt:lpstr>13.2022年政府性基金收入</vt:lpstr>
      <vt:lpstr>14.2022年县本级政府性基金支出</vt:lpstr>
      <vt:lpstr>15.2022年基金支出明细</vt:lpstr>
      <vt:lpstr>16.2022年政府性基金转移支付表分项目</vt:lpstr>
      <vt:lpstr>17.2022年政府性基金转移支付表（分地区）</vt:lpstr>
      <vt:lpstr>18.2021年政府专项债务余额情况表</vt:lpstr>
      <vt:lpstr>19.2021年政府专项债务分地区限额表</vt:lpstr>
      <vt:lpstr>20.2022年国有资本经营收支预算表</vt:lpstr>
      <vt:lpstr>21.2022年国有资本经营收入预算表</vt:lpstr>
      <vt:lpstr>22.2022年国有资本经营支出预算表</vt:lpstr>
      <vt:lpstr>23.2022年县本级国有资本经营支出预算表</vt:lpstr>
      <vt:lpstr>24.对下转移支付的国有资本经营预算转移支付表</vt:lpstr>
      <vt:lpstr>25.2022县级社会保险基金收支表</vt:lpstr>
      <vt:lpstr>26.2022县级社会保险基金收入表</vt:lpstr>
      <vt:lpstr>27.2022县级社会保险基金支出表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李新建</dc:creator>
  <cp:lastModifiedBy>YX</cp:lastModifiedBy>
  <dcterms:created xsi:type="dcterms:W3CDTF">2002-01-21T01:24:00Z</dcterms:created>
  <cp:lastPrinted>2021-03-03T07:20:00Z</cp:lastPrinted>
  <dcterms:modified xsi:type="dcterms:W3CDTF">2023-09-12T10:19:59Z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DC198EA94EC645EF9A3B7FB9C9EB48BB_13</vt:lpwstr>
  </property>
</Properties>
</file>