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2 (2)" sheetId="6" r:id="rId1"/>
  </sheets>
  <definedNames>
    <definedName name="_xlnm._FilterDatabase" localSheetId="0" hidden="1">'Sheet2 (2)'!$A$1:$U$136</definedName>
  </definedNames>
  <calcPr calcId="144525"/>
</workbook>
</file>

<file path=xl/sharedStrings.xml><?xml version="1.0" encoding="utf-8"?>
<sst xmlns="http://schemas.openxmlformats.org/spreadsheetml/2006/main" count="1118" uniqueCount="590">
  <si>
    <t>附表2</t>
  </si>
  <si>
    <t>叶县2021年统筹整合财政涉农资金项目明细表</t>
  </si>
  <si>
    <t>单位：万元</t>
  </si>
  <si>
    <t>序号</t>
  </si>
  <si>
    <t>项目性质</t>
  </si>
  <si>
    <t>项目类别</t>
  </si>
  <si>
    <t>项目名称</t>
  </si>
  <si>
    <t>项目内容                          (建设任务）</t>
  </si>
  <si>
    <t>补助   
标准</t>
  </si>
  <si>
    <t>建设地点</t>
  </si>
  <si>
    <t>投入资金规模</t>
  </si>
  <si>
    <t>责任单位</t>
  </si>
  <si>
    <t>绩效目标</t>
  </si>
  <si>
    <t>利益联结机制形成</t>
  </si>
  <si>
    <t>时间进度计划</t>
  </si>
  <si>
    <t>备注</t>
  </si>
  <si>
    <t>乡（镇）</t>
  </si>
  <si>
    <t>村</t>
  </si>
  <si>
    <t>合计</t>
  </si>
  <si>
    <t>中央资金</t>
  </si>
  <si>
    <t>省级资金</t>
  </si>
  <si>
    <t>市级资金</t>
  </si>
  <si>
    <t>县级资金</t>
  </si>
  <si>
    <t>招投标时间</t>
  </si>
  <si>
    <t>开工时间</t>
  </si>
  <si>
    <t>完工时间</t>
  </si>
  <si>
    <t>验收时间</t>
  </si>
  <si>
    <t>合计：</t>
  </si>
  <si>
    <t>一、基础建设类项目</t>
  </si>
  <si>
    <t>1、县水利局项目</t>
  </si>
  <si>
    <t>基础设施类</t>
  </si>
  <si>
    <t>安全饮水</t>
  </si>
  <si>
    <t>叶县2018-2019年农村饮水安全巩固提升暨村村通自来水工程</t>
  </si>
  <si>
    <t>一期计划通过打井抽取地下水集中供水形式，建设饮水工程209处，其中新建工程116处，重建工程32处，扩建工程4处，改造工程53处，管网延伸工程4处。主要建设内容为：新打水源井190眼，配套潜水泵201台套，安装压力罐192套。二期计划建设饮水工程9处,新打水源井4眼，配套潜水泵6台套；安装压力罐5套；铺设配水管网长度为108875米。</t>
  </si>
  <si>
    <t>全县18个乡镇</t>
  </si>
  <si>
    <t>一期涉及行政村保安镇冯庵 、寨河 、小杨庄 、文寨 、蔡屯 5个行政村；辛店镇杨庄寨、 新蒋庄、 丁庄 、杨茂吴 、南房庄、田寨、桐树庄、常派庄、郭岗、卞沟行政村砚池沟自然村等10个行政村；常村镇毛洞、黄湾、孤山 、南马庄、 常村、响堂、罗圈湾、马顶山 、尹湾、 文庄、和平岭11个行政村；夏李乡小集、雷草湾、姜园、前董、孙庵、田庄、 岗马、 坟沟、夏北、夏南、小河郭 、丁庄、向阳、十二里、牛头李15个行政村；龙泉乡南大营、大来庄、白浩庄、半截楼、李明已 、郭吕庄、铁张、北大营、娄凡、武庄、 赵庄、全集、冡张、齐庄、辛庄、王楼20个行政村；仙台镇崔王、东寨、西寨、贾庄、贾刘、前王、火山铺 、司庄、毛张、辛楼、大孙庄、杨庄、东董庄、盐东、刘建庄、坡魏、楼刘、耙张、小辛、潘庄、辛堂 、黄李、董寨 、西董庄、吴哲庄、吴庄、李庄、刁庄、扁担李、邱庄 30个行政村；叶邑镇梅湾 、吴圪垱 、水郭 、沈湾 、万渡口 、连湾 、蔡庄、 倒马沟、 东刘庄、 南大陈庄、 孟庄 、夏庄、 安庄、 南水城、 同心寨、 金湾、 赵庄、收金店、 八里园、 双庄 、东毛庄、 盆杨、 邮亭、 常庄、兰庄、大乔26个行政村；任店镇尚武营、秋河、中其营、朱李庄、胡庄、月庄、岳安、毛庄、燕庄、平李庄、屈庄、灰河营、宋营、高营、瓦店、任一、任二、任三、任四、双河营、后营、前营、克庄等23个行政村；马庄乡李庄 、马庄、 习楼、小河赵4个行政村；田庄乡金岗李、后李 、柏树李 、康台 、张申庄 、 牛庄、西孙庄、黄营、道庄村（井张自然村）、岗马村、东李、梁寨、张林庄、大张、英李、孙娄庄、后党、 武楼村、尤潦、千兵营、前党、三官庙、东杨庄、田庄、宋庄、邵奉街、邵奉店等27个行政村；龚店镇边庄、司赵、叶寨、贺渡口、姜庄、金庄、泥河张、辛庄、余王、支刘、苏科、余营、王营等13个行政村；洪庄杨镇观上 、小庄 、董庄 、麦刘、 唐马 、裴昌庙、 姜渡口、炼石店、 张徐 、翟杨 、 焦庄等11个行政村；邓李乡康营、中彭、徐庄、何马、湾李、吕庄、杜谢、泥车、碾张、尚闫、銮场李、郝庄 、构树王、魏王、马湾等15个行政村；廉村镇邵庄、南余庄、沟孙、南吕庄 、汪庄、任庄、王丰贞、刘宋庄、 闫庄 、黄谷李、瓦赵、刘店、赫杨、台杨、尚马、东水郭、齐贤王、桥陈、老段庄、东张庄、袁庄、庆庄、路庄村、老龚庄、 廉村、 大刘庄 26个行政村；水寨乡东盆王 、蔡寺、 桃丰宋 、屈庄、 董刘、 灰河郭、伍刘、 杜楼、关庙沟 、孤佛寺李、 余寨 、霍姚、 黄庄 、高庄14个行政村；九龙街道典庄、杨庄、秦赵、韩丰、堤郑、大南、孟北、大北、邱寨9个行政村；盐都街道胡村、孙弯、刘庄、张庄、问村、余庄、程寨7个行政村；昆阳街道南大桥、沟王、陈庄、圪当店、聂楼、大王庄6个行政村；二期计划保安镇杨四庄、二村，辛店镇杨庄寨，常村镇石院墙，任店镇董庄村、前营，田庄乡梁寨村，九龙街道办事处西李庄、西菜园等9个行政村</t>
  </si>
  <si>
    <t>县水利局</t>
  </si>
  <si>
    <t>为全县18个乡镇，278个村实施农村饮水巩固提升工程，受益人数368718人。</t>
  </si>
  <si>
    <t>该项目实施后，可解决脱贫群众22629人安全饮水问题。</t>
  </si>
  <si>
    <t>2018.06.07</t>
  </si>
  <si>
    <t>2018.06.13</t>
  </si>
  <si>
    <t>2021.09.30</t>
  </si>
  <si>
    <t>2021.10.30</t>
  </si>
  <si>
    <t>2、县农业农村局项目</t>
  </si>
  <si>
    <t>基础设施</t>
  </si>
  <si>
    <t>叶县2021年农业现代化示范园区建设项目</t>
  </si>
  <si>
    <t>计划农业智慧农业产品展示中心630平方米，新建公厕2座400平方米、厕所配套设施一套；桥梁15座，总长200米；河道整治5000平方米；沥青路厚0.05米，共50000平方米；水稳路面厚0.14米共10000平方米；水泥路厚0.18米150000平方米；坑塘平整6000平方米；下水道内径0.4米、深0.4米、砖砌结构0.1米共20000米。</t>
  </si>
  <si>
    <t>仙台镇</t>
  </si>
  <si>
    <t>西马庄、李庄村</t>
  </si>
  <si>
    <t>县农业农村局</t>
  </si>
  <si>
    <t>该项目实施，不仅进步一提升仙台镇高标准农田建设配套标准，同时可有效助推全县高标准农田示范园区建设，惠及群众22828人。</t>
  </si>
  <si>
    <t>项目可惠及脱贫群众962人。</t>
  </si>
  <si>
    <t>2021.09.20</t>
  </si>
  <si>
    <t>2021.11.30</t>
  </si>
  <si>
    <t>叶县2020年度人居环境户貌治理项目</t>
  </si>
  <si>
    <t>计划对全县18个乡镇街道的539户脱贫户实施人居环境户貌治理项目。</t>
  </si>
  <si>
    <t>2000元/户</t>
  </si>
  <si>
    <t>涉及全县18个乡镇（街道）</t>
  </si>
  <si>
    <t>涉及60个行政村</t>
  </si>
  <si>
    <t>该项目实施后，能有效改善脱贫户生活条件和质量，惠及脱贫人口539户。</t>
  </si>
  <si>
    <t>该项目实施后，能有效改善贫困户生活条件和质量，惠及脱贫人口539户。</t>
  </si>
  <si>
    <t>不需招标</t>
  </si>
  <si>
    <t>2020.05.01</t>
  </si>
  <si>
    <t>2021.02.30</t>
  </si>
  <si>
    <t>2021.08.05</t>
  </si>
  <si>
    <t>叶县2020年农村人居环境整治项目</t>
  </si>
  <si>
    <t>1、村内道路工程（需加宽混凝土道路：长约3777米，面积约9416平方米；需新建混凝土道路：长约4057 米，面积约15415平方米； 需加铺沥青道路：长约8754米；面积约 38094 平方米）；2、村内坑塘河沟治理工程（共计45个，面积约100133平方米）；3、村内污水管网工程（涵盖13个村，其中污水管道 5489.35米；检查井127座，污水收集池12座）；4、村内垃圾分类收集点（涵盖21个村，共计255 个）；5、村内垃圾中转站（涵盖4个村，共计4个，每个 175.48 平方米，共计701.92平方米）</t>
  </si>
  <si>
    <t>龙泉、马庄、田庄、水寨、邓李、马庄</t>
  </si>
  <si>
    <t>习楼村、雷庄村、张庄村、小河赵、马庄、岗马村、东李村、康台村、半坡常村、孙娄庄村、张申庄、田庄村、北张庄村、许庄村、銮场李村、璋环寺村、霍姚村、董刘村、夸子营村、权印村、冢张村、留侯店村、小河郭村、后邓村、英李村</t>
  </si>
  <si>
    <t>该项目实施后，能够有效治理农村坑塘污水随意排放问题，提升改善农村道路基础设施条件，有效改善农村人居环境，惠及群众30784人。</t>
  </si>
  <si>
    <t>该项目实施后，能够有效治理农村坑塘污水随意排放问题，提升改善农村道路基础设施条件，有效改善农村人居环境，惠及脱贫群众2324人。</t>
  </si>
  <si>
    <t>人居环境</t>
  </si>
  <si>
    <t>叶县2020年度人居环境垃圾治理清运项目</t>
  </si>
  <si>
    <t>计划为农村人居环境整治所涉及的93个行政村，实施垃圾清运。</t>
  </si>
  <si>
    <t>龚店、水寨、保安、常村、龙泉、辛店、仙台、叶邑、田庄、邓李、夏李、任店</t>
  </si>
  <si>
    <t>共涉及93行政村</t>
  </si>
  <si>
    <t>该项目实施后，不仅该村村内群众垃圾清运难问题，同时可提升村内人居环境条件，惠及群众145863人。</t>
  </si>
  <si>
    <t>该项目实施后，不仅该村村内群众垃圾清运难问题，同时可提升村内人居环境条件，惠及脱贫群众2785人。</t>
  </si>
  <si>
    <t>3、县乡村振兴局项目</t>
  </si>
  <si>
    <t>村内道路</t>
  </si>
  <si>
    <t>叶县2020年脱贫攻坚非贫困村道路建设项目</t>
  </si>
  <si>
    <t>为全县18个乡镇街道266个非贫困村新修建道路563.551公里。提升改造道路建设标准为水泥混凝土道路和沥青道路，道路厚度分别为18厘米、15厘米、5厘米不等，路面宽度分为2米、2.5米、3米、3.5米、4米、4.5米不等。</t>
  </si>
  <si>
    <t>涉及全县18个乡镇（街道）266个非贫困村</t>
  </si>
  <si>
    <t>涉及保安镇、三村、冯庵村、寨河村、辛庄村、暴沟村、一村、魏岗铺、二村、柳庄村、寨王村、花阳村、邓李乡、邓李村、丁杨村、北碾张村、大魏庄村、湾李村、吕庄村、孙寨村、璋环寺村、尚闫村、后彭村、东徐庄村、康营村、军张村、龚店镇、王营、支刘、贺渡口、汝坟店、姜庄、龚东二村、蒋庄村、边庄、前棠村、楼马村、水牛杜、龚西、田庄乡、柏树李村、康台村、邵奉街村、宋庄村、后党村、前党村、大张村、金岗李村、英李村、孙娄庄村、张申庄村、东杨庄村、西孙庄村、张林庄村、洪庄杨镇、张集村、贾庄村、白庄村、河北高村、洪西村、洪东村、小庄村、曹李村、湛河董村、麦刘村、石王村、洛南村、唐马村、洛北村、观上村、王湾村、裴昌村、王庄村、蒋湾村、张徐村、炼石店、姜渡口村、九龙街道、邱寨村、堤郑村、杨庄村、大南村、大北村、张圪垱村、孟北村、昆阳街道、三里湾村、聂楼村、沟王村、堰口村、龙泉乡、权印、郭吕庄、牛杜庄村、北大营、全集、娄凡村、西慕庄村、铁张村、冢张村、小河王、龙泉村、大来庄村、赵庄村、齐庄村、汪楼村、年张村、贾庄村、草厂村、南大营村、武庄村、雷岗村、白浩庄、南莫庄、半截楼、辛善庄村、李明己、胡营村、单营村、马庄乡、张庄村、习楼村、小河赵村、雷庄村、任店镇、毛庄村、平李庄村、尚武营村、柳营村、汪营村、屈庄村、前营村、瓦店村、胡庄村、辉东村、燕庄村、郭营村、高营村、克庄村、刘口村、岳庵村、双河营村、宋营村、后营村、寺东村、寺西村、秋河村、任一村、任二村、任三村、任四村、刘岭村、新营村、灰河营村、中旗营村、竺李庄村、史营村、月庄村、古路湾村、大营村、水寨乡、后白观村、高庄村、东盆王村、军王村、蔡寺村、关庙李村、水寨村、丁华村、夏李乡、先庄村、向阳村、西田庄村、前董村、曹王村、姜园村、下马村、夏北村、夏南村、雷草湾村、岳楼村、十二里村、滹沱村、丁庄村、仙台镇、后司村、老程庄村、董寨村、楼刘、娄庄、刘建庄、盐东村、东北拐村、东董庄村、火山铺村、柳树王、吴庄、杨庄、辛楼、罗庄、贾刘村、大孙庄、刁庄村、黄李村、大贾庄村、草寺杨村、崔王村、韩庄寺村、辛店镇、杨茂吴村、蒋庄村、新丁庄村、常派庄村、杨庄寨村、张寺滩村、辛店村、南房庄村、东房庄村、王文成村、盐都街道、曹庄村、胡村、余庄村、张庄村、问村、程寨村、郑庄村、焦庄村、孙湾村、李村、东卫庄村、常村镇、暖泉村、五间房村、常村村、孤古岭村、罗圈湾村、廉村镇、肖马村、台杨村、任庄村、王丰贞村、瓦赵村、路庄村、袁庄村、韩桥村、姚王村、纸陈村、大刘庄村、南吕庄村、葛刘村、老段庄村、穆寨村、沙渡口村、闫庄村、刘宋庄村、台李村、辛顾村、赫杨村、叶邑镇、夏庄、辛庄、蔡庄、倒马沟、止张、高道士、金湾、南村、中村、兰庄、吴圪垱、邮亭、赵庄、竹园、安庄、北村、北水城、常庄、大陈庄、东毛庄、收金店、连湾、沈湾等265个非贫困村</t>
  </si>
  <si>
    <t>县乡村振兴局</t>
  </si>
  <si>
    <t>该项目可解决18个乡镇232个村，323479人群众出行难问题。</t>
  </si>
  <si>
    <t>该项目可解决18个乡镇232个村，46440名脱贫群众出行难问题。</t>
  </si>
  <si>
    <t>2020.09.25</t>
  </si>
  <si>
    <t>2020.09.30</t>
  </si>
  <si>
    <t>2021.04.25</t>
  </si>
  <si>
    <t>叶县2020年扶贫开发基础设施建设项目</t>
  </si>
  <si>
    <t>新建道路长度共计11.713 公里，折合道路面积43529平方米。提升改造道路建设标准为水泥混凝土道路和沥青道路，道路厚度分别为18厘米、15厘米、5厘米不等，路面宽度分为2米、2.5米、3米、3.5米、4米、4.5米不等。</t>
  </si>
  <si>
    <t>辛店镇、龙泉乡、田庄乡、仙台镇共四个乡镇</t>
  </si>
  <si>
    <t>仙台镇老程庄村、王老君村、董庄村；辛店镇田寨村、岗王村、张寺滩村；田庄乡宋庄村；龙泉乡权印村、郭吕庄村、北大营村、贾庄村、草厂村、小河郭村、龙泉村、冢张村共15个村。</t>
  </si>
  <si>
    <t>该项目可解决4个乡镇15个村，21443人群众出行难问题。</t>
  </si>
  <si>
    <t>该项目可解决4个乡镇15个村，3613名脱贫群众出行难问题。</t>
  </si>
  <si>
    <t>2020.10.10</t>
  </si>
  <si>
    <t>2020.11.10</t>
  </si>
  <si>
    <t>4、国有叶县林场项目</t>
  </si>
  <si>
    <t>叶县2021年国有叶县林场通林区道路建设项目</t>
  </si>
  <si>
    <t>计划修建1条道路，常村镇刘东华管护站至林区段总长2800米，宽3.5米，厚18厘米的混凝土道路。</t>
  </si>
  <si>
    <t>常村镇</t>
  </si>
  <si>
    <t>刘东华村</t>
  </si>
  <si>
    <t>国有叶县贫困林场</t>
  </si>
  <si>
    <t>该项目实施后，不仅使国有叶县林场有效防止森林火灾，提升国有林场建设，同时，可解决夏李乡、常村镇2个乡镇3207人群众出行难问题。</t>
  </si>
  <si>
    <t>项目实施后，不仅解决2个乡镇2个村130名脱贫群众出行难问题，同时也可有效提升偏远脱贫群众物流及产业发展带动效益。</t>
  </si>
  <si>
    <t>叶县2021年国有叶县林场防火物资储备库项目</t>
  </si>
  <si>
    <t>计划修建2处，分别长13.2米，宽8.5米，高3.6米、墙厚24厘米框架结构（含1.5米走廊、4间一层）防火物资储备库及配套设施。</t>
  </si>
  <si>
    <t>夏李乡、常村镇</t>
  </si>
  <si>
    <t>涉及夏李乡彦岭村、常村镇刘东华村、毛洞村、府君庙村、五间房村、李家庄村、柴巴村、郭庄村共8个行政村。</t>
  </si>
  <si>
    <t>该项目实施后，不仅使国有叶县林场有效防止森林火灾，提升国有林场建设，惠及群众10265人。</t>
  </si>
  <si>
    <t>项目实施后，不仅解决2个乡镇8个村有效防止森林火灾，惠及脱贫群众2870人。</t>
  </si>
  <si>
    <t>5、县民宗局项目</t>
  </si>
  <si>
    <t>叶县2021年少数民族村基础设施建设项目</t>
  </si>
  <si>
    <t>计划建设1.保安镇庙岗村修干渠项目：清淤灌渠长360米，上口尺寸3.6米，加盖板长360米，宽4.5米，厚0.12米，盖板为预制G30钢筋混凝土空心楼板；2.保安镇暴沟王庄村道路项目，路长1000米，宽3米，厚18厘米；3.叶邑镇北村修路项目：路长2000米，宽3米，厚18厘米；4.常村镇黄湾行政村（红顶寺自然村）护坡项目，护坡总长155米，其中：临近主要道路护堤长90米，高2-5米；内侧护堤65米，均高1.5米；现有桥出口建5米长挡墙两道分别高2.3米、3米。</t>
  </si>
  <si>
    <t>保安镇、叶邑镇、常村镇</t>
  </si>
  <si>
    <t>保安镇庙岗村、暴沟村；叶邑镇北村；常村镇黄湾村</t>
  </si>
  <si>
    <t>县民宗局</t>
  </si>
  <si>
    <t>该项目实施后，可极大提升村人居环境现状，改善群众日常生产生活条件，惠及群众6856人。</t>
  </si>
  <si>
    <t>该项目实施后，可极大提升村人居环境现状，改善群众日常生产生活条件，惠及脱贫群众754人。</t>
  </si>
  <si>
    <t>6、廉村镇项目</t>
  </si>
  <si>
    <t>叶县2021年廉村镇姚王村道路建设项目</t>
  </si>
  <si>
    <t>计划新建村内道路长900米。其中，长505米，宽4.5米，厚18厘米；长145米，宽4米，厚18厘米；长250米，宽3米，厚18厘米。</t>
  </si>
  <si>
    <t>廉村镇</t>
  </si>
  <si>
    <t>姚王村</t>
  </si>
  <si>
    <t>廉村镇政府</t>
  </si>
  <si>
    <t>该项目可解决该村1878名群众出行难问题。</t>
  </si>
  <si>
    <t>该项目可解决该村1878名脱贫群众出行难问题。</t>
  </si>
  <si>
    <t>7、仙台镇项目</t>
  </si>
  <si>
    <t>叶县2021年仙台镇现代农业示范区配套建设项目</t>
  </si>
  <si>
    <t>计划平整治理坑塘3处，整治面积共计17475立方米；新建混凝土道路长650米，宽2米，厚20厘米；铺设下水道长500米，下挖深0.8米，内径0.24米，外径0.36米砖混结构；铺设砖道长200米，宽1.2米；改建电商培训中心1座，农民技能培训中心1座。</t>
  </si>
  <si>
    <t>西马庄、董庄村、李庄村、吴哲庄村</t>
  </si>
  <si>
    <t>仙台镇政府</t>
  </si>
  <si>
    <t>2021.10.10</t>
  </si>
  <si>
    <t>2021.11.20</t>
  </si>
  <si>
    <t>农田配套</t>
  </si>
  <si>
    <t>叶县2020年仙台镇阁老吴村村集体经济林果水源灌溉配套项目</t>
  </si>
  <si>
    <t>计划新建机井3眼，井深60米，配套水泵、涂塑软管、地埋线等配套设施。</t>
  </si>
  <si>
    <t>阁老吴村</t>
  </si>
  <si>
    <t>该项目实施后，不仅可解决村集体流转土地水利灌溉。同时，引导扶持村内群众通过种植结构调整，拓宽增收渠道，惠及群众780人。</t>
  </si>
  <si>
    <t>该项目实施后，可有效带动本村及周边贫困群众，通过种植结构调整，拓宽增收渠道，惠及脱贫群众466人。</t>
  </si>
  <si>
    <t>8、辛店镇项目</t>
  </si>
  <si>
    <t>叶县2020年辛店镇铁佛寺村村集体经济花椒种植配套设施建设项目</t>
  </si>
  <si>
    <t>计划新建铁佛寺村集体经济花椒种植灌溉机井1眼，深190米，直径40厘米，含配套设施。</t>
  </si>
  <si>
    <t>辛店镇</t>
  </si>
  <si>
    <t>铁佛寺村</t>
  </si>
  <si>
    <t>辛店镇政府</t>
  </si>
  <si>
    <t>该项目实施后，可引导鼓励村内群众通过种植结构调整增加土地种植效益，惠及群众764人。</t>
  </si>
  <si>
    <t>该项目可惠及脱贫群众312人。</t>
  </si>
  <si>
    <t>叶县2021年辛店镇岗底村道路建设项目</t>
  </si>
  <si>
    <t>计划为辛店镇岗底村新建村内道路3条，总长1367米。其中长87.3米，宽4.5米，厚18厘米；长1276.7米，宽4米，厚18厘米；长3米，宽3米，厚18厘米。</t>
  </si>
  <si>
    <t>岗底村</t>
  </si>
  <si>
    <t>该项目可解决该村，1052名群众出行难问题。</t>
  </si>
  <si>
    <t>该项目可解决该村386名脱贫群众出行难问题。</t>
  </si>
  <si>
    <t>叶县2020年辛店镇抗旱应急农田灌溉基础设施建设项目</t>
  </si>
  <si>
    <t>计划为该乡镇14个贫困村或贫困发生率较高的村实施农田水利灌溉建设项目，新建农田机井24眼及配套设施。 辛店镇辛店村新建机井1眼，井深100米:田寨村新建机井1眼，井深100米;新蒋庄村新建机井1眼，井深80米;杨庄寨村新建机井1眼，井深150米;新丁庄村新建机井3眼，井深100米;大木厂村香菇厂新建机井1眼，井深200米;西徐庄村新建机井1眼，井深100米:南王庄村新建机井1眼，井深200米;常派庄村新建机井2眼，井深100米;桐树庄村新建机井1眼，井深150米:张寺滩村新建机井2眼，井深100米:大竹园新建机井7眼，井深100米;中邢村新建机深120米；赵沟村新建机深150米，配备水泵电缆等配套设施。</t>
  </si>
  <si>
    <t>辛店村、田寨村、新蒋庄村、杨庄寨村、新丁庄村、大木厂村、西徐庄村、南王庄村、常派庄、桐树庄村、张寺滩村、大竹园村、中邢村、赵沟村</t>
  </si>
  <si>
    <t>该项目实施后，不仅可解决村集体流转土地水利灌溉。同时，引导扶持村内群众，通过种植结构调整，拓宽增收渠道，惠及15875人，</t>
  </si>
  <si>
    <t>该项目实施后，可有效带动本村及周边脱贫群众，通过种植结构调整，拓宽增收渠道，惠及2875人。</t>
  </si>
  <si>
    <t>9、任店镇项目</t>
  </si>
  <si>
    <t>叶县2020年任店镇久星科技园产业配套项目</t>
  </si>
  <si>
    <t>计划建设道路长145.5米、宽4.5米、厚18厘米；长266米、宽4米、厚18厘米；长825米、宽3米、厚18厘米。</t>
  </si>
  <si>
    <t>任店镇</t>
  </si>
  <si>
    <t>后营村</t>
  </si>
  <si>
    <t>任店镇政府</t>
  </si>
  <si>
    <t>项目带动周边群众6050人调整种植结构，发展韭菜种植，同时可就近解决群众务工问题，拓宽群众增收渠道。</t>
  </si>
  <si>
    <t>计划可带动76人脱贫群众发展种植业，同时累计带动全镇36个行政村，795户贫困户进行种植结构调整，拓宽增收渠道。</t>
  </si>
  <si>
    <t>10、田庄乡项目</t>
  </si>
  <si>
    <t>叶县2021年田庄乡道路建设项目</t>
  </si>
  <si>
    <t>计划在邵奉店村修建长3442米宽4.5米厚0.05米柏油路，在在柏树李村修建长1035米宽4米厚0.05米柏油路。</t>
  </si>
  <si>
    <t>田庄乡</t>
  </si>
  <si>
    <t>邵奉店村、柏树李村</t>
  </si>
  <si>
    <t>田庄乡政府</t>
  </si>
  <si>
    <t>项目实施后，可有效解决1个乡镇2个村出行问题，惠及群众4091人。</t>
  </si>
  <si>
    <t>项目实施后，可解决2个村78名脱贫群众出行难问题。</t>
  </si>
  <si>
    <t>2021.12.20.</t>
  </si>
  <si>
    <t>2021.12.30</t>
  </si>
  <si>
    <t>11、龚店镇项目</t>
  </si>
  <si>
    <t>叶县2021年龚店镇道楼马村路建设项目</t>
  </si>
  <si>
    <t>计划在楼马村建设：长3585米宽3米厚15厘米混凝土道路，长1350米宽4米厚18厘米混凝土路，长1550米宽4.5米厚18厘米混凝土道路；</t>
  </si>
  <si>
    <t>龚店镇</t>
  </si>
  <si>
    <t>楼马村</t>
  </si>
  <si>
    <t>龚店镇政府</t>
  </si>
  <si>
    <t>项目实施后，可有效解决楼马村出行问题，惠及群众1435人。</t>
  </si>
  <si>
    <t>项目实施后，可解决楼马村90名脱贫群众出行难问题。</t>
  </si>
  <si>
    <t>叶县2021年龚店镇道余王村路建设项目</t>
  </si>
  <si>
    <t>计划在余王村建设：长7640米宽3米厚18厘米的混凝土道路，长900米宽4米厚15厘米的混凝土道路，长500米宽4.5米厚15厘米的混凝土道路。</t>
  </si>
  <si>
    <t>余王村</t>
  </si>
  <si>
    <t>项目实施后，可有效解决余王村出行问题，惠及群众1437人。</t>
  </si>
  <si>
    <t>项目实施后，可解决余王村98名脱贫群众出行难问题。</t>
  </si>
  <si>
    <t>二、产业发展类项目</t>
  </si>
  <si>
    <t>1、县农业农村局项目</t>
  </si>
  <si>
    <t>产业发展类</t>
  </si>
  <si>
    <t>特色种植</t>
  </si>
  <si>
    <t>叶县2021年农业种植结构调整引导扶持项目</t>
  </si>
  <si>
    <t>计划实施农业结构调整，重点扶持范围为优质小麦、优质蔬菜、食用菌和中草药等鼓励群众通过种植结构调整，增加土地种植收益。</t>
  </si>
  <si>
    <t>涉及全县542个有贫困人口的行政村</t>
  </si>
  <si>
    <t>为全县18个乡镇542个行政村实施种植结构调整，项目实施后可有效引导鼓励村内群众，通过多元化种植，增加土地种植效益，拓宽增收渠道。惠及群众165739人。</t>
  </si>
  <si>
    <t>为全县18个乡镇542个行政村实施种植结构调整，项目实施后可有效引导鼓励村内群众，通过多元化种植，增加土地种植效益，拓宽增收渠道。惠及脱贫群众50987人。</t>
  </si>
  <si>
    <t>2021.06.30</t>
  </si>
  <si>
    <t>能力建设</t>
  </si>
  <si>
    <t>叶县2021年农村管理员项目</t>
  </si>
  <si>
    <t>计划在全县18个乡镇设置农村管理员，用于吸纳有劳动能力的脱贫群众负责村内人居环境清扫，改善村内生产生活条件。共开发4228名，每人月补助350元。</t>
  </si>
  <si>
    <t>350元/人/月</t>
  </si>
  <si>
    <t>全县18个乡镇（办事处）</t>
  </si>
  <si>
    <t>涉及全县531个有脱贫群众的行政村</t>
  </si>
  <si>
    <t>该项目实施后，在改善提升村内群众人居环境的同时，增加1342户脱贫群众收入，每年每户增加收入4200元。</t>
  </si>
  <si>
    <t>该项目实施后，在改善提升村内群众人居环境的同时，解决4228名脱贫群众务工难问题，每年每户增加收入4200元。</t>
  </si>
  <si>
    <t>2020.10.01</t>
  </si>
  <si>
    <t>2021.12.31</t>
  </si>
  <si>
    <t>产业发展</t>
  </si>
  <si>
    <t>叶县2021年高标准农田建设项目</t>
  </si>
  <si>
    <t>该项目解决8.3万亩农田基础项目建设土壤改良工程、灌溉与排水工程、田间道路工程、农田输配电工程、农田防护与生态环境保持工程及其他工程。</t>
  </si>
  <si>
    <t>常村、辛店、保安、盐都办事处</t>
  </si>
  <si>
    <t>共计4乡（镇、街道）35个行政村；分别为保安镇一村、二村、陈岗村、牛庵村、小杨庄村、杨寺庄村、古城村，计7个行政村；辛店镇中邢村、田寨村、杨庄寨村、郭岗村、新蒋庄村、常派庄村、常楼村、新丁庄村、张寺滩村、大徐村、岗王村，东房庄村、赵寨村、油坊李村、辛店村、南焦庄村、赵沟村，计17个行政村；常村镇文集村、大娄村、养风沟村、月台村、栗林店村、文庄村、常村、大毛庄、西柳王村，计9个行政村；盐都街道孙湾村、问村，计2个行政村。</t>
  </si>
  <si>
    <t>解决8.3万亩农田建设问题，惠及群众55463人。</t>
  </si>
  <si>
    <t>该项目实施后，可解决8.3万亩农田生产生活问题，保证粮食生产安全，提高产量，推进脱贫群众55463人。</t>
  </si>
  <si>
    <t>2021.12.10</t>
  </si>
  <si>
    <t>2021.12.25</t>
  </si>
  <si>
    <t>叶县2021年小麦中后期病虫害应急防控项目</t>
  </si>
  <si>
    <t>计划对我县15个乡镇31.15万亩小麦，对中后期重大病虫害（主要是条锈病、赤霉病、蚜虫等）常年偏重发生乡镇或村庄，以适当连片为主导，通过政府采购方式，统一购买高效杀虫剂（主要防控小麦穗蚜）、杀菌剂（主要防控锈病、赤霉病等）、统防统治服务，由乡村干部向小麦种植户发放，并宣传发动、组织动员农户及时进行防治。</t>
  </si>
  <si>
    <t>保安镇、辛店镇、常村镇、夏李乡、龚店乡、邓李乡、叶邑镇、任店镇、洪庄杨乡、马庄乡、田庄乡、九龙办、昆阳办、盐都办
廉村镇等15个乡镇（街道）</t>
  </si>
  <si>
    <t>共涉及30个行政村</t>
  </si>
  <si>
    <t>该项目实施后，不仅可阻止全县小麦中后期虫害的发展，同时对全县15个乡镇31.15万亩小麦进行重点防治，惠及群众43305人。</t>
  </si>
  <si>
    <t>该项目实施后，不仅可阻止全县小麦中后期虫害的发展，同时对全县15个乡镇31.15万亩小麦进行重点防治，惠及脱贫群众2382人。</t>
  </si>
  <si>
    <t>2021.03.30</t>
  </si>
  <si>
    <t>2021.04.30</t>
  </si>
  <si>
    <t>2021.09.10</t>
  </si>
  <si>
    <t>叶县2021年小麦绿色高产创建项目</t>
  </si>
  <si>
    <t>计划为辛店镇、田庄乡、龙泉乡3个乡镇建设优质小麦绿色高质高效标准化生产示范区。通过良种、农药、化肥、技术指导等形式，确保亩产500公斤以上。</t>
  </si>
  <si>
    <t>辛店镇、田庄乡、龙泉乡</t>
  </si>
  <si>
    <t>辛店镇赵寨、东柳庄村；田庄乡东杨庄、金岗李、柏树李、宋庄；龙泉乡草厂，宋庄，大何庄，铁张，慕庄，大湾张，共计3个乡镇12个行政村</t>
  </si>
  <si>
    <t>该项目实施后，示范区内小麦平均亩产将达500公斤以上，项目区内良种覆盖率、关键技术推广率、病虫害统防统治率及耕种管收综合机械化率达到100%。通过重点开展优质品种及绿色节本增效机械化、标准化技术模式示范创建，辐射带动周边大面积优质小麦种植实现绿色高质高效。惠及群众218488人。</t>
  </si>
  <si>
    <t>项目实施后，可引导乡镇辖区内贫困群众通过粮种改良提高土地种植效益，惠及脱贫群众20845人。</t>
  </si>
  <si>
    <t>2021.9.30</t>
  </si>
  <si>
    <t>2021.11.10</t>
  </si>
  <si>
    <t>2、县发改委项目</t>
  </si>
  <si>
    <t>加工制造</t>
  </si>
  <si>
    <t>叶县2021年金创富硒小麦产业园项目</t>
  </si>
  <si>
    <t>计划建设内容为：为一期购置2条1000型全自动挂面生产线，配套高温空气能热泵烘干设备4套，并建设厂房及其他相关配套设施；新购置日产量20万包（时产9000包）方便湿面生产线1条，配套厂房及其他相关配套设施。</t>
  </si>
  <si>
    <t>马庄乡</t>
  </si>
  <si>
    <t>马庄村</t>
  </si>
  <si>
    <t>县发改委</t>
  </si>
  <si>
    <t>该项目实施后不仅可增加全县123个脱贫村村集体经济收入，不仅可发展壮大村集体经济，保证年收益不低于财政投资8%，所形成的资产归村集体所有。同时引导鼓励脱贫群众通过调整种植结构增大土地种植效益，惠及群众165739人。</t>
  </si>
  <si>
    <t>该项目实施后，可惠及全县123个贫困村，脱贫群众50987人。</t>
  </si>
  <si>
    <t>2021.10.20</t>
  </si>
  <si>
    <t>2021.12.20</t>
  </si>
  <si>
    <t>叶县2020年产业扶贫基地站点创建</t>
  </si>
  <si>
    <t>计划对全县17个乡镇（街道），106个涉及吸纳脱贫群众较好的企业进行扶贫基地、站、点认定评审奖补资金。</t>
  </si>
  <si>
    <t>全县17个乡镇（街道）</t>
  </si>
  <si>
    <t>有带贫企业认定行政村</t>
  </si>
  <si>
    <t>带动周边脱贫群众在家门口务工，增加收入，惠及脱贫群众
4567年收入3500元以上.</t>
  </si>
  <si>
    <t>该项目实施后，可提高当地企业带贫的积极性，带动周边脱贫群众在家门口务工，增加收入，惠及脱贫群众4567人</t>
  </si>
  <si>
    <t>2021.03.01</t>
  </si>
  <si>
    <t>2021.08.30</t>
  </si>
  <si>
    <t>2021.09.15</t>
  </si>
  <si>
    <t>3、县组织部项目</t>
  </si>
  <si>
    <t>叶县2021年支持驻村第一书记开展帮扶工作项目</t>
  </si>
  <si>
    <t>计划对3个乡镇6个村实施村集体经济及产业发展项目，其中产业发展项目重点围绕发展种植业、养殖业、小型加工业、种畜引进，生产设备、仓储（冷藏）用房购置和建造，以及农产品加工储运及交易市场、休闲农业、特色旅游等符合本地实际的扶贫产业。</t>
  </si>
  <si>
    <t>10万元/村</t>
  </si>
  <si>
    <t>辛店镇、夏李乡、九龙街道</t>
  </si>
  <si>
    <t>辛店镇李寨村、赵寨村、新蒋庄村；夏李乡下马庄村；九龙街道秦赵村</t>
  </si>
  <si>
    <t>县组织部</t>
  </si>
  <si>
    <t>项目实施后，不仅可发展壮大村集体经济，保证年收益不低于财政投资8%，所形成的资产归村集体所有。同时，可引导鼓励群众通过种植结构调整、畜牧养殖、就近务工等形式拓宽群众增收渠道，惠及群众63702人。</t>
  </si>
  <si>
    <t>项目实施后，在发展壮大村集体经济的同时，可引导鼓励群众通过种植结构调整、畜牧养殖、就近务工等形式拓宽群众增收渠道，惠及脱贫群众6484人。</t>
  </si>
  <si>
    <t>2021.07.05</t>
  </si>
  <si>
    <t>2021.07.06</t>
  </si>
  <si>
    <t>帮扶经费</t>
  </si>
  <si>
    <t>叶县2021年市派第一书记工作开展帮扶经费</t>
  </si>
  <si>
    <t>计划对全县2017级市派第一书记41人，2021级市派第一书记38人，用于驻村帮扶工作开展专项工作经费。</t>
  </si>
  <si>
    <t>1万元/78个村</t>
  </si>
  <si>
    <t>全县11个重点乡镇</t>
  </si>
  <si>
    <t>邓李乡后炉村、庙李村、妆头村、廉村镇后王村、甘刘村、高柳村、龙泉乡大何庄村、南曹庄村、水寨乡徐王村、灰河郭村、南坡王村、董刘村、东屈庄村、田庄乡千兵营村、岗马村、夏李乡侯庄村、许岭村、苗庄村、葛庄村、彦岭村、常村镇西刘庄村、杨林庄村、府君庙村、下马庄村、金沟村、保安镇李吴庄村、庙岗村、仙台镇阁老吴村、老樊寨村、北庞庄村、叶邑镇大乔庄村、南大王庄村、杜庄村、老鸦张村、辛店镇南王庄村、油坊李村、刘文祥村、南焦庄村、铁佛寺村、大木厂村、西徐庄村等11个乡镇41个行政村；</t>
  </si>
  <si>
    <t>项目实施后，不仅可提升驻村第一书记工作积极性，同时，也可解决村内日常帮扶工作需求，进一步落实上级相关帮扶惠民政策，惠及群众110906人</t>
  </si>
  <si>
    <t>项目实施后，不仅可提升激励驻村第一书记工作积极性。同时，也可解决村内日常帮扶工作需求，进一步落实上级相关帮扶惠民政策，惠及贫困群众31409人</t>
  </si>
  <si>
    <t>201.8.30</t>
  </si>
  <si>
    <t>4、县交通局项目</t>
  </si>
  <si>
    <t>叶县2021年扶贫道路“管养员”项目</t>
  </si>
  <si>
    <t>计划在全县18个乡镇设置道路管养员，用于吸纳有劳动能力的脱贫群众负责村内道路管理及养护，保证道路项目长期运营发挥效益。共开发335名，每人月补助300元。</t>
  </si>
  <si>
    <t>300元/人/月</t>
  </si>
  <si>
    <t>县交通局</t>
  </si>
  <si>
    <t>计划为全县18个乡镇（办事处）554个行政村，每个村配备一名非全日制交通扶贫道路“管养员”公益性岗位，负责辖区内的道路养护管理工作，每人每月发放工资300元。</t>
  </si>
  <si>
    <t>该项目实施后，可有效带动全县建档立卡脱贫群众342人实现稳定增收。</t>
  </si>
  <si>
    <t>2021.01.01</t>
  </si>
  <si>
    <t>5、县林业局项目</t>
  </si>
  <si>
    <t>叶县2021年生态护林员公益岗位</t>
  </si>
  <si>
    <t xml:space="preserve"> 计划在南部4个山区共开发90名生态护林员，参与森林防火宣传、巡山扑火、计划烧除、设置隔离带、查看火情、病虫害防治等工作。工作时限为6个月，每人每月1000元。</t>
  </si>
  <si>
    <t>1000元/人/月</t>
  </si>
  <si>
    <t>保安镇、辛店镇、夏李乡、常村镇</t>
  </si>
  <si>
    <t>保安镇、常村镇、辛店镇、夏李乡</t>
  </si>
  <si>
    <t>县林业局</t>
  </si>
  <si>
    <t>该项目实施后，在保证生态护林的同时，吸纳28户90名脱贫群众务工，每年每户增加收入6000元。</t>
  </si>
  <si>
    <t>该项目实施后，在保证生态护林的同时，吸纳90名脱贫群众务工，每年每户增加收入6000元。</t>
  </si>
  <si>
    <t>2020.11.01</t>
  </si>
  <si>
    <t>6、县扶贫办项目</t>
  </si>
  <si>
    <t>雨露计划</t>
  </si>
  <si>
    <t>叶县2020年“雨露计划”短期技能下半年补助工程</t>
  </si>
  <si>
    <t>计划补助260名脱贫户。</t>
  </si>
  <si>
    <t>2000元/人</t>
  </si>
  <si>
    <t>涉及全县542个有脱贫人口的行政村</t>
  </si>
  <si>
    <t>县扶贫办</t>
  </si>
  <si>
    <t>为全县18个乡镇260名脱贫群众实施教育补助助学工程。</t>
  </si>
  <si>
    <t>为全县18个乡镇260名脱贫群众实施短期技能补贴工程。</t>
  </si>
  <si>
    <t>2020.09.01</t>
  </si>
  <si>
    <t>2020.01.30</t>
  </si>
  <si>
    <t>叶县2020年秋季“雨露计划”职业教育补助工程</t>
  </si>
  <si>
    <t>计划补助1153名脱贫户学生，每人1500元。</t>
  </si>
  <si>
    <t>1500元/人</t>
  </si>
  <si>
    <t>为全县18个乡镇1153名脱贫户学生实施教育补助助学工程。</t>
  </si>
  <si>
    <t>2020.12.01</t>
  </si>
  <si>
    <t>2021.02.28</t>
  </si>
  <si>
    <t>叶县2021年“雨露计划”短期技能上半年补助工程</t>
  </si>
  <si>
    <t>计划补助358名脱贫户。</t>
  </si>
  <si>
    <t>为全县18个乡镇358名脱贫群众实施短期技能补贴工程。</t>
  </si>
  <si>
    <t>2021.07.30</t>
  </si>
  <si>
    <t>叶县2021年春季“雨露计划”职业教育补助工程</t>
  </si>
  <si>
    <t>计划补助1200名脱贫户学生，每人1500元。</t>
  </si>
  <si>
    <t>为全县18个乡镇1200名脱贫户学生实施教育补助助学工程。</t>
  </si>
  <si>
    <t>2021.06.01</t>
  </si>
  <si>
    <t>7、县金融办项目</t>
  </si>
  <si>
    <t>贷款贴息</t>
  </si>
  <si>
    <t>叶县2021年贫困户贷款贴息项目</t>
  </si>
  <si>
    <t>计划对全县脱贫户贷款进行贴息。</t>
  </si>
  <si>
    <t>县金融办</t>
  </si>
  <si>
    <t>为脱贫群众提供贷款贴息，鼓励脱贫群众发展产业，拓宽增收渠道。</t>
  </si>
  <si>
    <t>该项目实施后可惠及脱贫群众1136户，3976人。</t>
  </si>
  <si>
    <t>2020.01.01</t>
  </si>
  <si>
    <t>2020.12.30</t>
  </si>
  <si>
    <t>8、保安镇项目</t>
  </si>
  <si>
    <t>叶县2021年保安镇杨湾提灌站及配套设施建设项目</t>
  </si>
  <si>
    <t>计划建设蓄水池2座，1座1000立方米、1座200立方米，并配套田间管网。</t>
  </si>
  <si>
    <t>保安镇</t>
  </si>
  <si>
    <t>寨王村、大辛庄</t>
  </si>
  <si>
    <t>保安镇政府</t>
  </si>
  <si>
    <t>该项目建成后，可实现项目所在村林果种植等有效灌溉，发展壮大村集体经济，预估年收益6万元，产权归村集体所有。同时，引导鼓励村内群众通过种植结构调整，拓宽增收渠道，惠及群众861人。</t>
  </si>
  <si>
    <t>项目实施后，可有效增加群众农业机井灌溉，惠及脱贫群众110人。</t>
  </si>
  <si>
    <t>叶县2021年保安镇柳庄村白对龙虾产业养殖配套设施建设项目</t>
  </si>
  <si>
    <t>计划建设道路长1500米，宽4.5米，厚18厘米，配备200千瓦变压器一座。</t>
  </si>
  <si>
    <t>柳庄村</t>
  </si>
  <si>
    <t>该项目实施后，不仅可发展壮大村集体经济，保证年收益不低于财政投资8%，所形成的资产归村集体所有。同时，鼓励引导带动周边群众务工及发展养殖业，惠及群众1672人。</t>
  </si>
  <si>
    <t>项目实施后，可有效引导带动周边群众务工及发展养殖业，惠及脱贫群众182人。</t>
  </si>
  <si>
    <t>乡村旅游</t>
  </si>
  <si>
    <t>叶县2021年保安镇豫晨农业园区民宿建设项目</t>
  </si>
  <si>
    <t>计划建设临水民宿小院7座，共计2200平方米，配备泳池、停车区等公共配套设施。</t>
  </si>
  <si>
    <t>二村、寨河、冯庵、文寨、李湾、寨王、大辛庄共7个村</t>
  </si>
  <si>
    <t>项目实施后，不仅可发展壮大村集体经济，保证年收益不低于财政投资8%，所形成的资产归村集体经济所有。同时，充分利用本乡镇优势旅游资源，发展乡村休闲采摘旅游项目，鼓励引导群众通过特色旅游产业发展，拓宽增收渠道，惠及群众7033人。</t>
  </si>
  <si>
    <t>该项目实施后，可有效带动本村贫困群众进行旅游观光餐饮住宿等配套发展，惠及脱贫群众788人。</t>
  </si>
  <si>
    <t>叶县2021年保安镇杨令庄村楚文化旅游—小吃街建设项目</t>
  </si>
  <si>
    <t>该项目一期计划总用地面积3490平方米，其中总建筑面积2466.91平方米。计划建设三条步行街道，沿街建设商铺36间，其中一是面积为25—30平方米商铺21间；二是面积为30—36平方米商铺15间；计划修建园区道路两条，长60米，宽4米，厚18厘米，总面积240平方米；长59米，宽4米，厚18厘米，总面积236平方米；并为园区配套水、电等公共配套设施。</t>
  </si>
  <si>
    <t>杨令庄村</t>
  </si>
  <si>
    <t>该项目与旅游民宿项目进行有机结合，发展特色餐饮，鼓励引导村内群众通过旅游特色产业，拓宽增收渠道，惠及群众1206人。</t>
  </si>
  <si>
    <t>该项目实施后，可有效带动本村贫困群众进行旅游观光餐饮住宿等配套发展，惠及脱贫群众450人。</t>
  </si>
  <si>
    <t>9、辛店镇项目</t>
  </si>
  <si>
    <t>叶县2021年辛店镇新蒋庄村烟炕产业建设项目</t>
  </si>
  <si>
    <t>新建烟炕20座并购买设备等配套设施，每座烟炕建筑面积33.31平方米，建设晾晒棚318平方米，硬化750平方米，砌围墙145平方米，新打烟田灌溉机井4眼，深100米配备水泵水管配套设施。</t>
  </si>
  <si>
    <t>新蒋庄</t>
  </si>
  <si>
    <t>项目实施后，可有效解决本乡镇烟叶种植灌溉及烘炕不足问题，保证年收益不低于财政投资8%，所形成的资产归村集体所有。同时，增加村集体收入。引导村内群众通过种植结构调整，拓宽增收渠道，惠及群众1155人。</t>
  </si>
  <si>
    <t>该项目实施后，可有效带动全村38户145名贫困群众通过种植结构调整，拓宽增收渠道，惠及脱贫群众145人。</t>
  </si>
  <si>
    <t>叶县2021年辛店镇联村共建村集体经济民宿农家院建设项目</t>
  </si>
  <si>
    <t>计划建设民宿主体房屋建设面积约515平方米。</t>
  </si>
  <si>
    <t>南王庄村、东白庄、杨茂吴村</t>
  </si>
  <si>
    <t>该项目实施后，不仅可发展壮大村集体经济，可有效增加三个村村集体收益5万元/村，所形成的资产归村集体所有。同时惠及群众4349人。</t>
  </si>
  <si>
    <t>该项目实施后，不仅可有效增加三个村村集体收益5万元/村。同时惠及脱贫群众1448人。</t>
  </si>
  <si>
    <t>畜牧养殖</t>
  </si>
  <si>
    <t>叶县2021年辛店镇卞沟村养猪厂建设项目</t>
  </si>
  <si>
    <t>建设猪舍一栋，长50米、宽18米、高2.4米，总面积900平方米；三级沉淀池一座，长20米、宽10米、高5米、容量1000立方米；新建机井一眼，井深235米，配套水泵、水管、电缆及水罐10立方米；铺设排污管道135米；硬化厂区道路长160米、宽2.5米，均厚18厘米;围栏高2.5米，长330.52米。</t>
  </si>
  <si>
    <t>卞沟村</t>
  </si>
  <si>
    <t>该项目实施后，不仅可发展壮大村集体经济，保证年收益不低于财政投资8%，所形成的资产归村集体所有。同时，可引导鼓励附近群众通过畜牧养殖发展，拓宽增收渠道，惠及群众1222人。</t>
  </si>
  <si>
    <t>该项目实施后，可引导鼓励贫困群众通过畜牧养殖发展，拓宽增收渠道，惠及脱贫群众35人。</t>
  </si>
  <si>
    <t>叶县2021年辛店镇南王庄村村集体经济红薯深加工（二期）产业项目</t>
  </si>
  <si>
    <t>晾晒车间一座，长43.25米 ,宽7.3米，共315.73平方米；农产品储藏库一座长54.05米,宽9.15米，共494.56平方米；产品展厅一座,长10.02米，宽10.18米，共101.6平方米。新修路面185平方米,长37米，宽5米，厚150毫米；整修路面120平方米，长24米，宽5米，厚120毫米；整修路面（不规则）,面积577.76平方米。新修护堰44米；新修挡墙22米；加固桥两侧护坡长58米，高2.5米；挡水墙长10米，宽3米，高1米。蓄水池长5米，宽3米，深2米；高扬程水泵1台及其配套设备。无塔供水:深井80米及配套设备。沼气：主管道430米，罗茨风机冷却器一台，沼气燃烧机一台,及其他相关配套设施。</t>
  </si>
  <si>
    <t>南王庄村</t>
  </si>
  <si>
    <t>该项目实施后，可使辛店镇国家地理标识红薯种植利益实现最大化，同时可实现全镇红薯深加工，鼓励群众调整种植结构，拓宽增收渠道，惠及群众50744人。</t>
  </si>
  <si>
    <t>该项目实施后，可引导鼓励贫困群众通过种植、加工等产业拓宽增收渠道，惠及脱贫群众12200人。</t>
  </si>
  <si>
    <t>10、任店镇项目</t>
  </si>
  <si>
    <t>叶县2021年任店镇柳营村韭菜大棚种植项目</t>
  </si>
  <si>
    <t>计划建设长125米宽8米大棚9座，长100米宽10米大棚3座。</t>
  </si>
  <si>
    <t>柳营村</t>
  </si>
  <si>
    <t>该项目建成后，不仅可发展壮大村集体经济，保证年收益不低于财政投资8%，所形成的资产归村集体所有。同时，可有效引导鼓励村内群众通过种植结构调整，拓宽增收渠道，惠及群众3514人。</t>
  </si>
  <si>
    <t>项目实施后，可带动全村11户建档立卡贫困户，户均年增收4000元。</t>
  </si>
  <si>
    <t>叶县2020年任店镇柳营村大棚种植项目</t>
  </si>
  <si>
    <t>计划建设日光大棚39座，总占地面积18720平方米。每座长60米，宽8米。</t>
  </si>
  <si>
    <t>柳营村、任四村</t>
  </si>
  <si>
    <t>项目实施后，不仅可发展壮大村集体经济，保证年收益不低于财政投资8%，所形成的资产归村集体所有。同时可有效带动本村及周边群众，通过调整种植结构，拓宽增收渠道惠及群众4444人。</t>
  </si>
  <si>
    <t>项目实施后，通过调整种植结构，拓宽增收渠道，惠及脱贫群众36人</t>
  </si>
  <si>
    <t>叶县2021年任店镇月庄村韭菜种植及深加工项目</t>
  </si>
  <si>
    <t>计划购置：气泡喷淋清洗剂1台，平行风干机1台，韭花打浆机1台，螺旋式提升机1台，混合恒温室搅拌机1台，低位涡流清洗机1台，350C翻转风干流水线1条，韭花提升机1台，全自动圆瓶供瓶机1台，全自动抓瓶式洗瓶机1台，全自动气缸驱动4头酱料灌装机(PPFM-4)1台，机器自动理盖、挂盖1台，全自动真空6头真空旋盖机1台，旋片式真空泵机1台，光纤喷码机1台，全自动圆瓶贴标机1台，6吨制冰机1台，5吨叉车1台，不锈钢链板输送带，变频调速动力系统，紫外杀菌隧道，模具及配套设施等。</t>
  </si>
  <si>
    <t>月庄村</t>
  </si>
  <si>
    <t>该项目建成后不仅可发展壮大村集体经济，保证年收益不低于财政投资8%，所形成的资产归村集体所有。同时，可有效引导鼓励村内群众通过种植结构调整，拓宽增收渠道，惠及群众1079人。</t>
  </si>
  <si>
    <t>项目实施后，可带动全村4户建档立卡脱贫户，户均年增收4000元。</t>
  </si>
  <si>
    <t>叶县2021年任店镇上海青产业种植基地项目</t>
  </si>
  <si>
    <t>计划新建长80米宽8米大棚27座，长83米宽8米大棚22座，长70米宽8米14座，长92米宽8米大棚10座，长63米宽8米大棚15座。</t>
  </si>
  <si>
    <t>柳营村、灰河营村、平李庄村、郭营村、汪营村</t>
  </si>
  <si>
    <t>项目实施后，不仅可发展壮大村集体经济，保证年收益不低于财政投资8%，所形成的资产归村集体所有。同时可有效带动本村及周边群众，通过调整种植结构，拓宽增收渠道惠及群众1895人。</t>
  </si>
  <si>
    <t>项目实施后，通过调整种植结构，拓宽增收渠道，惠及脱贫群众93人。</t>
  </si>
  <si>
    <t>叶县2021年任店镇花卉产业种植基地项目</t>
  </si>
  <si>
    <t>计划新建长80米宽8米大棚26座。</t>
  </si>
  <si>
    <t>辉西村</t>
  </si>
  <si>
    <t>项目实施后，不仅可发展壮大村集体经济，保证年收益不低于财政投资8%，所形成的资产归村集体所有。同时可有效带动本村及周边群众，通过调整种植结构，拓宽增收渠道惠及群众1287人。</t>
  </si>
  <si>
    <t>项目实施后，通过调整种植结构，拓宽增收渠道，惠及脱贫群众17人。</t>
  </si>
  <si>
    <t>11、龙泉乡项目</t>
  </si>
  <si>
    <t>叶县2020年龙泉乡草厂村食用菌大棚、菇房建设项目</t>
  </si>
  <si>
    <t>计划新建无菌室一座：长14.75米，宽24.95米，高4.6米；灭菌室一座：长10米，宽18米，高4.6米；仿生态菇房2间含配套设施，库长30米，宽6.5米。</t>
  </si>
  <si>
    <t>龙泉乡</t>
  </si>
  <si>
    <t>草厂村</t>
  </si>
  <si>
    <t>龙泉乡政府</t>
  </si>
  <si>
    <t>项目实施后，不仅可发展壮大村集体经济，保证年收益不低于财政投资8%，所形成的资产归村集体所有。同时，可有效带动本村及周边群众，通过调整种植结构，拓宽增收渠道惠及群众1130人。</t>
  </si>
  <si>
    <t>项目实施后可惠及脱贫群众71人。</t>
  </si>
  <si>
    <t>叶县2020年龙泉乡大来庄村、大湾张村、白浩庄村村集体经济菜心种植及配套建设项目</t>
  </si>
  <si>
    <t>计划建设：1、管理房一排8间 ；冷库保护棚一栋；冷库房间2间；冷库制冷设备一套；原料农具存放仓库一间；成品分检储存仓库3排；院内空间硬化加每排房间前面路面硬化共计1000平方米。2、包装车间1栋，预留航车构件，钢构车间长27米，宽50米，高9米，包含车间内水，电安装及室内外地面。3、冷库保护棚1000平方米；冷库一座（2间）及全套制冷设备 180平方米；原料农机具存放仓库300平方米；成品库分检贮存仓库300平方米；管理房150平方米；院内空间房前路面硬化800平方米。</t>
  </si>
  <si>
    <t>大来庄村、大湾张村、白浩庄村</t>
  </si>
  <si>
    <t>项目实施后，项目实施后，不仅可发展壮大村集体经济，保证年收益不低于财政投资8%，所形成的资产归村集体所有。同时，可有效带动本村及周边群众，通过调整种植结构，拓宽增收渠道惠及群众3480人。</t>
  </si>
  <si>
    <t>项目实施后可惠及脱贫群众581人。</t>
  </si>
  <si>
    <t>12、常村镇项目</t>
  </si>
  <si>
    <t>叶县2021年常村镇刘东华村村集体经济生猪养殖综合体配套建设项目</t>
  </si>
  <si>
    <t>新建C25水泥混凝土入场道路长1168米，宽4.5米，厚度18厘米，共计5256平方米；铺设碎石辅料垫层厚度15厘米，共计5500平方米；新建机井一眼，井深400米，直径40厘米,钢筋混凝土焊接管；配套建设砖混结构管理房一座35.84平方米以及厂区其他相关配套设施。</t>
  </si>
  <si>
    <t>常村镇政府</t>
  </si>
  <si>
    <t>项目实施后，不仅可发展壮大村集体经济，保证年收益不低于财政投资8%，所形成的资产归村集体所有。同时，可带动附近群众引导鼓励发展畜牧养殖业，发展壮大村集体经济，惠及群众2044人。</t>
  </si>
  <si>
    <t>项目实施后，可有效带动、吸纳贫困群众就近务工。同时，调整引导畜牧养殖，拓宽增收渠道，惠及脱贫群众809人。</t>
  </si>
  <si>
    <t>叶县2021年常村镇下马庄村村集体经济艾草深加工车间建设项目</t>
  </si>
  <si>
    <t>计划新建厂区排水工程：600米DN500混凝土管，窨井12座；晾晒场地：长70米，宽80米，厚150厘米砂砾石垫层5600平方米；晾晒场地坪长70米，宽80米，厚18厘米混凝土面层，共计5600平方米；消防水池一座：长24米，宽10米，高2米，下挖土方400立方米；C20混凝土，壁厚15厘米，底厚25厘米；成品储藏室：砖混结构长15米，宽11米产品储藏一处；无尘车间改造工程：50米×13米，环氧地坪650平方米，155元/平方米；50米长×4.5米高落地钢化玻璃隔断270平方米；轻质铝合金吊顶650平方米。</t>
  </si>
  <si>
    <t>下马庄村</t>
  </si>
  <si>
    <t>项目实施后，不仅可发展壮大村集体经济，保证年收益不低于财政投资8%，所形成的资产归村集体所有。同时，可通过吸纳群众就近务工，拓宽群众增收渠道，惠及群众1009人。</t>
  </si>
  <si>
    <t>项目实施后，可通过吸纳村内群众及贫困群众就近务工，拓宽增收渠道，惠及脱贫群众535人。</t>
  </si>
  <si>
    <t>13、水寨乡项目</t>
  </si>
  <si>
    <t>叶县2021年水寨乡老街村牛羊养殖村集体经济项目</t>
  </si>
  <si>
    <t>两座羊舍，每座长60.24米，宽9.04米，檐高4.9米，每座面积544.57平方米,总面积1089.14平方米。</t>
  </si>
  <si>
    <t>水寨乡</t>
  </si>
  <si>
    <t>老街村</t>
  </si>
  <si>
    <t>水寨乡政府</t>
  </si>
  <si>
    <t>项目实施后，不仅可发展壮大村集体经济，保证年收益不低于财政投资8%，所形成的资产归村集体所有。同时，可增加村集体经济收入，惠及群众1384人。</t>
  </si>
  <si>
    <t>项目实施后，可吸纳务工脱贫人口20人，每人年均务工增加收益8000元。村集体收益80000元.</t>
  </si>
  <si>
    <t>叶县2021年水寨乡河北赵庄村村集体经济一次性纸杯生产项目</t>
  </si>
  <si>
    <t>计划购置3台SW-09型纸杯成型机并配备消防设施一套。</t>
  </si>
  <si>
    <t>河北赵庄村</t>
  </si>
  <si>
    <t>项目实施后，可有效增加本村集体收益5万元，产权归村集体所有，同时可引导群众通过就近务工拓宽增收渠道，惠及脱贫群众865人。</t>
  </si>
  <si>
    <t>该项目实施后，可有效增加本村集体收益5万元，惠及脱贫群众43人。</t>
  </si>
  <si>
    <t>叶县2021年水寨乡蔡寺村村集体经济入股太康村俏福匠家居厂项目</t>
  </si>
  <si>
    <t>计划购置数控加工中心-2.8M(KN-2409E)全自动开料机及其配套设备1套，KE-368J型封边机1台。</t>
  </si>
  <si>
    <t>蔡寺村</t>
  </si>
  <si>
    <t>该项目实施后，可有效增加本村集体收益5万元，产权归村集体所有。同时可引导群众通过就近务工拓宽增收渠道，惠及脱贫群众867人。</t>
  </si>
  <si>
    <t>该项目实施后，可有效增加本村集体收益5万元，惠及脱贫群众36人。</t>
  </si>
  <si>
    <t>14、夏李乡项目</t>
  </si>
  <si>
    <t>叶县2020年夏李乡岳楼村村集体经济菌类特色大棚种植项目</t>
  </si>
  <si>
    <t>计划建设钢结构大棚2座，占地面积816平方米，每座长51米，宽16米，肩高2米，顶高5米。</t>
  </si>
  <si>
    <t>夏李乡</t>
  </si>
  <si>
    <t>岳楼村</t>
  </si>
  <si>
    <t>夏李乡政府</t>
  </si>
  <si>
    <t>项目实施后，不仅可发展壮大村集体经济，保证年收益不低于财政投资8%，所形成的资产归村集体所有。可有效带动该村及周边群众，通过调整种植结构发展产业种植，拓宽增收渠道，惠及群众2008人。</t>
  </si>
  <si>
    <t>该项目实施后，可有效带动本村及周边贫困群众通过调整种植结构，拓宽增收渠道，惠及脱贫群众51人。</t>
  </si>
  <si>
    <t>15、田庄乡项目</t>
  </si>
  <si>
    <t>叶县2021年田庄乡牛庄村千亩高油酸花生育种和优质小麦繁育基地项目</t>
  </si>
  <si>
    <t>计划新建仓库一座916平方米，长50.24米，宽18.24米。</t>
  </si>
  <si>
    <t>牛庄村</t>
  </si>
  <si>
    <t>项目实施后，不仅可发展壮大村集体经济，保证年收益不低于财政投资8%，所形成的资产归村集体所有。同时，可带动该村群众913人发展种植产业，增加集体经济收入。</t>
  </si>
  <si>
    <t>该项目实施后，可带动全乡脱贫群众22人，发展种植，拓宽收入渠道</t>
  </si>
  <si>
    <t>叶县2021年田庄乡邵奉街村瘸子烩面农产品产业园建设项目</t>
  </si>
  <si>
    <t>计划新建厂房一座，长67米宽14米高6.2米，共900平方米。</t>
  </si>
  <si>
    <t>邵奉街村</t>
  </si>
  <si>
    <t>该项目实施后，不仅可发展壮大村集体经济，保证年收益不低于财政投资8%，所形成的资产归村集体所有。同时，可引导群众通过调整种植结构及吸纳脱贫群众务工拓宽群众增收渠道，惠及群众1236人。</t>
  </si>
  <si>
    <t>该项目实施后，不仅可增加村集体经济收益。同时，可引导群众通过调整种植结构及吸纳脱贫群众务工拓宽群众增收渠道，惠及脱贫群众18人。</t>
  </si>
  <si>
    <t>叶县2020年田庄乡现代农业产业园项目</t>
  </si>
  <si>
    <t>建设8座大拱棚(长70米，宽16米，高5.5米，主骨架采用椭圆形镀锌钢管30*80*2.0，间距1.0米，保温层采用10丝PU膜)及6座海容模块大棚(长 72m、宽 15m)。</t>
  </si>
  <si>
    <t>东李村、
道庄村</t>
  </si>
  <si>
    <t>项目建成后可实现年产值2300万元，集体及农户实现收入1089.1万元，产权归村集体经济所有，带动周边5个村庄，1800户，6500口人发展，直接吸纳300余名群众务工，取得劳务收入。</t>
  </si>
  <si>
    <t>该项目实施后，可带动全乡脱贫群众160户，发展种植，拓宽收入渠道</t>
  </si>
  <si>
    <t>16、马庄乡项目</t>
  </si>
  <si>
    <t>叶县2020年马庄乡雷庄村活羊交易市场建设项目</t>
  </si>
  <si>
    <t>计划建设活羊交易综合楼1座360平方米（包含给排水及电力设施）；安装全国活羊价格电子屏幕。</t>
  </si>
  <si>
    <t>马庄回族乡</t>
  </si>
  <si>
    <t>雷庄村</t>
  </si>
  <si>
    <t>马庄乡政府</t>
  </si>
  <si>
    <t>项目实施后，不仅可发展壮大村集体经济，保证年收益不低于财政投资8%，所形成的资产归村集体所有。可带动该村群众1052人，发展养殖产业，拓宽增收渠道。预计可增加集体净收入11万元。</t>
  </si>
  <si>
    <t>该项目可带动全乡脱贫群众40人，发展养殖，拓宽增收渠道。</t>
  </si>
  <si>
    <t>叶县2020年马庄乡李庄村食用菌大棚建设项目</t>
  </si>
  <si>
    <t>计划建设一是食用菌种植大棚5座，共计1537.5平方米；二是建设冷库一座共计100立方米；三是硬化晾晒场650平方米。</t>
  </si>
  <si>
    <t>李庄村</t>
  </si>
  <si>
    <t>项目实施后，不仅可发展壮大村集体经济，保证年收益不低于财政投资8%，所形成的资产归村集体所有。可带动该村群众1231人，发展种植产业，拓宽增收渠道。预计可增加集体净收入5万元。</t>
  </si>
  <si>
    <t>该项目可带动全乡脱贫群众28人，发展种植，拓宽增收渠道。</t>
  </si>
  <si>
    <t>叶县2020年马庄乡习楼村村集体经济速冻食品加工项目</t>
  </si>
  <si>
    <t>计划建设钢结构车间1栋，建筑面积1960平方米。</t>
  </si>
  <si>
    <t>习楼村</t>
  </si>
  <si>
    <t>项目实施后，不仅可发展壮大村集体经济，保证年收益不低于财政投资8%，所形成的资产归村集体所有。同时，可带动附近群众引导鼓励发展畜牧养殖业，发展壮大村集体经济，预计为村集体增加收入15万元，惠及群众1982人。</t>
  </si>
  <si>
    <t>项目实施后，入股分红、务工或直接带贫,可吸纳劳动力600人，脱贫劳动力60人。</t>
  </si>
  <si>
    <t>17、洪庄杨镇项目</t>
  </si>
  <si>
    <t>叶县2021年洪庄杨镇蒋湾村花生深加工项目</t>
  </si>
  <si>
    <t>新建原料库建筑面积392平方米，长28米，宽14米；主厂房建筑面积1200平方米，长50米，宽24米。</t>
  </si>
  <si>
    <t>洪庄杨镇</t>
  </si>
  <si>
    <t>蒋湾村</t>
  </si>
  <si>
    <t>洪庄杨镇政府</t>
  </si>
  <si>
    <t>项目实施后，不仅可发展壮大村集体经济，保证年收益不低于财政投资8%，所形成的资产归村集体所有。同时，通过带动群众就近务工，调整种植结构，拓宽增收渠道，惠及群众2180人。</t>
  </si>
  <si>
    <t>该项目实施后，可带动脱贫户11户34人，户均增收1.5万元</t>
  </si>
  <si>
    <t>叶县2021年洪庄杨镇王庄村日光大棚项目二期建设项目</t>
  </si>
  <si>
    <t>计划新建长100米，宽10米大棚7座。</t>
  </si>
  <si>
    <t>王庄村</t>
  </si>
  <si>
    <t>项目实施后，不仅可发展壮大村集体经济，保证年收益不低于财政投资8%，所形成的资产归村集体所有。同时，通过带动群众就近务工，调整种植结构，拓宽增收渠道，惠及群众1966人。</t>
  </si>
  <si>
    <t>该项目实施后，可吸纳务工脱贫人口10人、每人年均务工增加收益4000元</t>
  </si>
  <si>
    <t>叶县2021年洪庄杨镇唐马村现代农业产业园建设（一期）项目</t>
  </si>
  <si>
    <t>计划新建长90米，宽21.5米大棚1座、长150米，宽21.5米大棚4座，长152米，宽21.5米大棚6座。</t>
  </si>
  <si>
    <t>唐马村</t>
  </si>
  <si>
    <t>项目实施后，不仅可发展壮大村集体经济，保证年收益不低于财政投资8%，所形成的资产归村集体所有。同时，通过带动群众就近务工，调整种植结构，拓宽增收渠道，惠及群众866人。</t>
  </si>
  <si>
    <t>该项目实施后，可带动全镇脱贫群众160人，人均收益1.2万元。</t>
  </si>
  <si>
    <t>18、昆阳街道项目</t>
  </si>
  <si>
    <t>叶县2021年昆阳街道聂楼村特色种植大棚项目</t>
  </si>
  <si>
    <t>计划新建特色种植大棚12座，每座长50米，宽10米、肩高2米、脊高4米，并配套大棚用电、机井等相关配套设施。</t>
  </si>
  <si>
    <t>昆阳街道办事处</t>
  </si>
  <si>
    <t>聂楼村</t>
  </si>
  <si>
    <t>项目实施后，不仅确保村集体经济年收益不低于财政投资8%，项目产权归村集体所有。同时，引导鼓励群众通过发展特色水果种植，拓宽增收渠道，惠及群众5943人。</t>
  </si>
  <si>
    <t>项目实施后，吸纳脱贫人口15人务工。解决脱贫户人口就业难的问题，并帮助贫困户增加收入。</t>
  </si>
  <si>
    <t>叶县2021年昆阳街道三里湾村特色大棚种植项目</t>
  </si>
  <si>
    <t>建设大棚长度50米，跨度170米，肩高2.5米，脊高4米。并配套大棚用电、机井等相关配套设施。</t>
  </si>
  <si>
    <t>三里湾村</t>
  </si>
  <si>
    <t>项目实施后，不仅确保村集体经济年收益不低于财政投资8%，项目产权归村集体所有。同时，引导鼓励群众通过发展特色水果种植，拓宽增收渠道，惠及群众5008人。</t>
  </si>
  <si>
    <t>项目实施后，吸纳脱贫人口30人务工。解决脱贫户人口就业难的问题，并帮助贫困户增加收入。</t>
  </si>
  <si>
    <t>叶县2021年昆阳街道沟王村特色大棚种植项目</t>
  </si>
  <si>
    <t>新建5座特色种植大棚，每座大棚长50米，宽8米脊高3米。并配套大棚用电、机井等相关配套设施。</t>
  </si>
  <si>
    <t>昆阳街道</t>
  </si>
  <si>
    <t>沟王村</t>
  </si>
  <si>
    <t>项目实施后，不仅可发展壮大村集体经济，保证年收益不低于财政投资8%，所形成的资产归村集体所有。同时可有效带动本村及周边群众，通过调整种植结构，拓宽增收渠道惠及群众3165人。</t>
  </si>
  <si>
    <t>项目实施后，通过调整种植结构，拓宽增收渠道，惠及脱贫群众25人。</t>
  </si>
  <si>
    <t>19、邓李乡项目</t>
  </si>
  <si>
    <t>叶县2021年邓李乡大魏庄村再生资源再利用项目</t>
  </si>
  <si>
    <t>计划新建长80米，宽32米，高9米储料库1座。</t>
  </si>
  <si>
    <t>邓李乡</t>
  </si>
  <si>
    <t>大魏庄村</t>
  </si>
  <si>
    <t>邓李乡政府</t>
  </si>
  <si>
    <t>该项目实施后，不仅可发展壮大村集体经济，预期增加村集体经济年收益10万元，项目所形成资产归村集体经济所有。同时，引导群众通过就近务工、产业种植结构调整，拓宽增收渠道惠及群众863人。</t>
  </si>
  <si>
    <t>项目实施后，可吸纳脱贫群众就近务工，拓宽增收渠道，惠及脱贫群众24人。</t>
  </si>
  <si>
    <t>叶县2021年邓李乡北碾张村饲草加工扩建项目</t>
  </si>
  <si>
    <t>计划新建生产加工厂房2座，其中长40米，宽30米，高7米一座；长48米，宽22米，高7米一座；场地硬化800平方米，购置瑞锋6000A花生剥壳机1套，山东框盛HY120-80型花生秧液压打包机1台，雷沃150拖拉机2台。</t>
  </si>
  <si>
    <t>北碾张村</t>
  </si>
  <si>
    <t>该项目实施后，不仅可发展壮大村集体经济预期增加村集体经济年收益8万元，项目所形成资产归村集体经济所有。同时，引导群众通过就近务工、产业种植结构调整，拓宽增收渠道惠及群众987人。</t>
  </si>
  <si>
    <t>项目实施后，可吸纳脱贫群众就近务工，拓宽增收渠道，惠及贫困群众55人。</t>
  </si>
  <si>
    <t>叶县2021年邓李乡魏王村花生深加工项目</t>
  </si>
  <si>
    <t>计划新建生产厂房2000平方米，长80米、宽25米、高6米；硬化厚20厘米、砼c25，场地1500平方米并配备相关配套设施。</t>
  </si>
  <si>
    <t>魏王村</t>
  </si>
  <si>
    <t>该项目实施后，不仅可发展壮大村集体经济，保证年收益不低于财政投资8%，所形成的资产归村集体所有。同时，吸纳村内群众就近务工，惠及群众1183人，预期增加村集体经济年收益16万元。</t>
  </si>
  <si>
    <t>项目实施后，可吸纳脱贫群众就近务工，拓宽增收渠道，惠及脱贫群众27人。</t>
  </si>
  <si>
    <t>20、仙台镇项目</t>
  </si>
  <si>
    <t>叶县2020年仙台镇崔王村肉牛养殖园区建设项目</t>
  </si>
  <si>
    <t>建设青贮池一座，长30.12m，宽6.24m；建设牛舍两座，750平方米一座，1080平方米一座；配套机井1眼，井径0.4m、井深60m。</t>
  </si>
  <si>
    <t>崔王村</t>
  </si>
  <si>
    <t>项目实施后，不仅可发展壮大村集体经济，保证年收益不低于财政投资8%，所形成的资产归村集体所有。可带动附近群众引导鼓励发展畜牧养殖业，发展壮大村集体经济，惠及群众1690人。</t>
  </si>
  <si>
    <t>项目实施后，可有效带动、吸纳脱贫群众就近务工。同时，引导扶持牛羊养殖，拓宽增收渠道，惠及脱贫群众65人。</t>
  </si>
  <si>
    <t>叶县2021年仙台镇黄李村生态门产业项目</t>
  </si>
  <si>
    <t>计划建设厂房一栋，长33米、宽22米、高6.5米，面积726平方米；地面硬化436.02平方米。</t>
  </si>
  <si>
    <t>黄李村</t>
  </si>
  <si>
    <t>该项目实施后，预估年产生态门4500套，产值135万，村集体经济年利润11万左右。所形成的资产归村集体所有。在发展壮大村集体经济同时，吸纳脱贫群众就近务工，惠及群众2496人。</t>
  </si>
  <si>
    <t>该项目实施后，在发展壮大村集体经济同时，可吸纳脱贫群众就近务工，惠及脱贫群众53人，预计年增加收入4500元。</t>
  </si>
  <si>
    <t>叶县2021年仙台镇王老君村香菇产业项目</t>
  </si>
  <si>
    <t>计划建设大棚厂区用房2座,总长6米、宽3.5米、高2.5米，面积21平方米；厂区建设大棚6座，总长45米、宽7米、3.5高，总面积1896平方米；并配备相关配套设施。</t>
  </si>
  <si>
    <t>王老君村</t>
  </si>
  <si>
    <t>项目实施后，不仅确保村集体经济年收益不低于财政投资8%，项目产权归村集体所有。同时，引导鼓励群众通过调整种植结构，拓宽增收渠道，惠及群众1485人。</t>
  </si>
  <si>
    <t>该项目实施后，大力拓宽农民增收的渠道，吸纳更多脱贫户就近就业，同时增加集体经济收入。</t>
  </si>
  <si>
    <t>叶县2021年仙台镇产业发展农机设备购置项目</t>
  </si>
  <si>
    <t>计划购置：1404拖拉机一台，大姜链轨收获机一台，200型加强型秸秆还田机一台，230型加强型高箱旋耕机一台，430型删条液压翻转犁一台。</t>
  </si>
  <si>
    <t>南庞庄村</t>
  </si>
  <si>
    <t>项目实施后，不仅可发展壮大村集体经济，所形成的资产归村集体所有。同时可有效带动本村及周边群众，惠及群众640人。</t>
  </si>
  <si>
    <t>项目实施后，可拓宽群众增收渠道，惠及脱贫群众347人。</t>
  </si>
  <si>
    <t>21、叶邑镇项目</t>
  </si>
  <si>
    <t>叶县2021年叶邑镇南大王庄村帅宇香菇种植基地</t>
  </si>
  <si>
    <t>建设30座骨架大棚，大棚7.5宽*45长*3.3高米  中间立柱间距4.0米香菇架：1.5高*0.8宽米 7层 15棚每个大棚里边设置三道长45米DN20 PE管,管道上每间隔1.5米设置DN25喷头一个。</t>
  </si>
  <si>
    <t>叶邑镇</t>
  </si>
  <si>
    <t>南大王庄</t>
  </si>
  <si>
    <t>叶邑镇政府</t>
  </si>
  <si>
    <t>项目实施后，不仅确保村集体经济年收益不低于财政投资8%，项目产权归村集体所有。同时，引导鼓励群众通过调整种植结构，拓宽增收渠道，惠及群众1297人。</t>
  </si>
  <si>
    <t>项目实施后，可引导扶持村内群众通过种植结构调整，拓宽增收渠道，可惠及村内脱贫群众112户，4100人。</t>
  </si>
  <si>
    <t>叶县2021年叶邑镇夏庄村阳光玫瑰葡萄种植</t>
  </si>
  <si>
    <t>计划建设塑料大棚283座，其中：长115米，宽2.8米，16座；长120米，宽2.8米，12座；长125米，宽2.8米，28座；长128米，宽2.8米，8座；长42米，宽2米，197座；长42米，宽3米，22座。灌溉系统：De32塑料给水管8750.69m。</t>
  </si>
  <si>
    <t>夏庄村</t>
  </si>
  <si>
    <t>项目实施后，不仅确保村集体经济年收益不低于财政投资8%，项目产权归村集体所有。同时，引导鼓励群众通过调整种植结构，拓宽增收渠道，惠及群众1310人。</t>
  </si>
  <si>
    <t>项目实施后，可引导扶持村内群众通过种植结构调整，拓宽增收渠道，可惠及村内脱贫群众27人。</t>
  </si>
  <si>
    <t>叶县2021年叶邑镇杜庄村村集体经济豆制品加工厂</t>
  </si>
  <si>
    <t>建设车间（钢结构）477平方米。购买远红外收缩机一台，污水处理机一台。</t>
  </si>
  <si>
    <t>杜庄</t>
  </si>
  <si>
    <t>项目实施后，预估年受益20万元，产权归村集体经济所有，在发展壮大村集体经济同时，引导扶持村内群众通过种植结构调整，拓宽增收渠道，惠及群众1815人。</t>
  </si>
  <si>
    <t>项目实施后，可引导扶持村内群众通过种植结构调整，拓宽增收渠道，可惠及村内脱贫群众491人。</t>
  </si>
  <si>
    <t>22、廉村镇项目</t>
  </si>
  <si>
    <t xml:space="preserve">叶县2021年廉村镇赫扬村村集体经济日光温室种植项目   </t>
  </si>
  <si>
    <t>计划新建温室大棚5座，每个长100米，宽12米，高4.5米（前墙1米,后墙4.5米）；建冷库一座宽17米长23米高5.0米。</t>
  </si>
  <si>
    <t>赫杨村</t>
  </si>
  <si>
    <t>项目实施后，不仅确保村集体经济年收益不低于财政投资8%，项目产权归村集体所有。同时，引导鼓励群众通过调整种植结构，拓宽增收渠道，惠及群众1120人。</t>
  </si>
  <si>
    <t>项目实施后，可引导扶持村内群众通过种植结构调整，拓宽增收渠道，可惠及村内脱贫群众35人。</t>
  </si>
  <si>
    <t>23、九龙街道项目</t>
  </si>
  <si>
    <t>叶县2021年九龙街道堤郑村村集体经济高效温室大棚种植项目</t>
  </si>
  <si>
    <t>计划建设高效温室大棚4座，单座跨度10米、长度80米、肩高2米、 脊高4米，总占地面积3200平方米。配套相关自动卷膜设备及灌溉设备，加温设备，电机水泵、大棚管理房。</t>
  </si>
  <si>
    <t>九龙街道办事处</t>
  </si>
  <si>
    <t>堤郑村</t>
  </si>
  <si>
    <t>该项目实施后，可有效增加本村集体收益5万元，项目资产归村集体经济所有。同时，通过调整种植结构，惠及脱贫群众655人。</t>
  </si>
  <si>
    <t>该项目实施后，可有效增加本村集体收益5万元，惠及脱贫群众27人。</t>
  </si>
</sst>
</file>

<file path=xl/styles.xml><?xml version="1.0" encoding="utf-8"?>
<styleSheet xmlns="http://schemas.openxmlformats.org/spreadsheetml/2006/main">
  <numFmts count="8">
    <numFmt numFmtId="176" formatCode="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0_);[Red]\(0\)"/>
    <numFmt numFmtId="178" formatCode="0.00_ "/>
    <numFmt numFmtId="179" formatCode="yyyy&quot;年&quot;m&quot;月&quot;d&quot;日&quot;;@"/>
  </numFmts>
  <fonts count="30">
    <font>
      <sz val="11"/>
      <color theme="1"/>
      <name val="宋体"/>
      <charset val="134"/>
      <scheme val="minor"/>
    </font>
    <font>
      <sz val="25"/>
      <name val="宋体"/>
      <charset val="134"/>
    </font>
    <font>
      <sz val="11"/>
      <name val="宋体"/>
      <charset val="134"/>
    </font>
    <font>
      <sz val="12"/>
      <color theme="1"/>
      <name val="宋体"/>
      <charset val="134"/>
    </font>
    <font>
      <sz val="20"/>
      <name val="黑体"/>
      <charset val="134"/>
    </font>
    <font>
      <sz val="30"/>
      <name val="方正小标宋简体"/>
      <charset val="134"/>
    </font>
    <font>
      <b/>
      <sz val="11"/>
      <name val="宋体"/>
      <charset val="134"/>
    </font>
    <font>
      <sz val="11"/>
      <name val="宋体"/>
      <charset val="134"/>
      <scheme val="minor"/>
    </font>
    <font>
      <sz val="11"/>
      <color theme="1"/>
      <name val="宋体"/>
      <charset val="134"/>
    </font>
    <font>
      <b/>
      <sz val="12"/>
      <name val="宋体"/>
      <charset val="134"/>
    </font>
    <font>
      <sz val="11"/>
      <color theme="1"/>
      <name val="宋体"/>
      <charset val="0"/>
      <scheme val="minor"/>
    </font>
    <font>
      <sz val="11"/>
      <color theme="0"/>
      <name val="宋体"/>
      <charset val="0"/>
      <scheme val="minor"/>
    </font>
    <font>
      <i/>
      <sz val="11"/>
      <color rgb="FF7F7F7F"/>
      <name val="宋体"/>
      <charset val="0"/>
      <scheme val="minor"/>
    </font>
    <font>
      <sz val="11"/>
      <color rgb="FF9C0006"/>
      <name val="宋体"/>
      <charset val="0"/>
      <scheme val="minor"/>
    </font>
    <font>
      <sz val="11"/>
      <color rgb="FF3F3F7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6"/>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theme="7"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4" fillId="1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8" applyNumberFormat="0" applyFont="0" applyAlignment="0" applyProtection="0">
      <alignment vertical="center"/>
    </xf>
    <xf numFmtId="0" fontId="11" fillId="23"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11" fillId="6" borderId="0" applyNumberFormat="0" applyBorder="0" applyAlignment="0" applyProtection="0">
      <alignment vertical="center"/>
    </xf>
    <xf numFmtId="0" fontId="18" fillId="0" borderId="11" applyNumberFormat="0" applyFill="0" applyAlignment="0" applyProtection="0">
      <alignment vertical="center"/>
    </xf>
    <xf numFmtId="0" fontId="11" fillId="22" borderId="0" applyNumberFormat="0" applyBorder="0" applyAlignment="0" applyProtection="0">
      <alignment vertical="center"/>
    </xf>
    <xf numFmtId="0" fontId="24" fillId="27" borderId="12" applyNumberFormat="0" applyAlignment="0" applyProtection="0">
      <alignment vertical="center"/>
    </xf>
    <xf numFmtId="0" fontId="25" fillId="27" borderId="7" applyNumberFormat="0" applyAlignment="0" applyProtection="0">
      <alignment vertical="center"/>
    </xf>
    <xf numFmtId="0" fontId="27" fillId="28" borderId="14" applyNumberFormat="0" applyAlignment="0" applyProtection="0">
      <alignment vertical="center"/>
    </xf>
    <xf numFmtId="0" fontId="10" fillId="30" borderId="0" applyNumberFormat="0" applyBorder="0" applyAlignment="0" applyProtection="0">
      <alignment vertical="center"/>
    </xf>
    <xf numFmtId="0" fontId="11" fillId="29" borderId="0" applyNumberFormat="0" applyBorder="0" applyAlignment="0" applyProtection="0">
      <alignment vertical="center"/>
    </xf>
    <xf numFmtId="0" fontId="22" fillId="0" borderId="10" applyNumberFormat="0" applyFill="0" applyAlignment="0" applyProtection="0">
      <alignment vertical="center"/>
    </xf>
    <xf numFmtId="0" fontId="26" fillId="0" borderId="13" applyNumberFormat="0" applyFill="0" applyAlignment="0" applyProtection="0">
      <alignment vertical="center"/>
    </xf>
    <xf numFmtId="0" fontId="23" fillId="26" borderId="0" applyNumberFormat="0" applyBorder="0" applyAlignment="0" applyProtection="0">
      <alignment vertical="center"/>
    </xf>
    <xf numFmtId="0" fontId="28" fillId="31" borderId="0" applyNumberFormat="0" applyBorder="0" applyAlignment="0" applyProtection="0">
      <alignment vertical="center"/>
    </xf>
    <xf numFmtId="0" fontId="10" fillId="19" borderId="0" applyNumberFormat="0" applyBorder="0" applyAlignment="0" applyProtection="0">
      <alignment vertical="center"/>
    </xf>
    <xf numFmtId="0" fontId="11" fillId="24" borderId="0" applyNumberFormat="0" applyBorder="0" applyAlignment="0" applyProtection="0">
      <alignment vertical="center"/>
    </xf>
    <xf numFmtId="0" fontId="10" fillId="9" borderId="0" applyNumberFormat="0" applyBorder="0" applyAlignment="0" applyProtection="0">
      <alignment vertical="center"/>
    </xf>
    <xf numFmtId="0" fontId="10" fillId="13" borderId="0" applyNumberFormat="0" applyBorder="0" applyAlignment="0" applyProtection="0">
      <alignment vertical="center"/>
    </xf>
    <xf numFmtId="0" fontId="10" fillId="12" borderId="0" applyNumberFormat="0" applyBorder="0" applyAlignment="0" applyProtection="0">
      <alignment vertical="center"/>
    </xf>
    <xf numFmtId="0" fontId="10" fillId="18" borderId="0" applyNumberFormat="0" applyBorder="0" applyAlignment="0" applyProtection="0">
      <alignment vertical="center"/>
    </xf>
    <xf numFmtId="0" fontId="11" fillId="21" borderId="0" applyNumberFormat="0" applyBorder="0" applyAlignment="0" applyProtection="0">
      <alignment vertical="center"/>
    </xf>
    <xf numFmtId="0" fontId="11" fillId="11" borderId="0" applyNumberFormat="0" applyBorder="0" applyAlignment="0" applyProtection="0">
      <alignment vertical="center"/>
    </xf>
    <xf numFmtId="0" fontId="10" fillId="25" borderId="0" applyNumberFormat="0" applyBorder="0" applyAlignment="0" applyProtection="0">
      <alignment vertical="center"/>
    </xf>
    <xf numFmtId="0" fontId="10" fillId="32" borderId="0" applyNumberFormat="0" applyBorder="0" applyAlignment="0" applyProtection="0">
      <alignment vertical="center"/>
    </xf>
    <xf numFmtId="0" fontId="11" fillId="5" borderId="0" applyNumberFormat="0" applyBorder="0" applyAlignment="0" applyProtection="0">
      <alignment vertical="center"/>
    </xf>
    <xf numFmtId="0" fontId="10" fillId="33" borderId="0" applyNumberFormat="0" applyBorder="0" applyAlignment="0" applyProtection="0">
      <alignment vertical="center"/>
    </xf>
    <xf numFmtId="0" fontId="11" fillId="8" borderId="0" applyNumberFormat="0" applyBorder="0" applyAlignment="0" applyProtection="0">
      <alignment vertical="center"/>
    </xf>
    <xf numFmtId="0" fontId="11" fillId="34" borderId="0" applyNumberFormat="0" applyBorder="0" applyAlignment="0" applyProtection="0">
      <alignment vertical="center"/>
    </xf>
    <xf numFmtId="0" fontId="10" fillId="4" borderId="0" applyNumberFormat="0" applyBorder="0" applyAlignment="0" applyProtection="0">
      <alignment vertical="center"/>
    </xf>
    <xf numFmtId="0" fontId="11" fillId="16" borderId="0" applyNumberFormat="0" applyBorder="0" applyAlignment="0" applyProtection="0">
      <alignment vertical="center"/>
    </xf>
    <xf numFmtId="0" fontId="29" fillId="0" borderId="0"/>
  </cellStyleXfs>
  <cellXfs count="84">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Border="1" applyAlignment="1">
      <alignment vertical="center" wrapText="1"/>
    </xf>
    <xf numFmtId="0" fontId="3" fillId="2" borderId="0" xfId="0" applyFont="1" applyFill="1" applyBorder="1" applyAlignment="1">
      <alignment vertical="center" wrapText="1"/>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177" fontId="2" fillId="0" borderId="1"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horizontal="left" vertical="center" wrapText="1"/>
    </xf>
    <xf numFmtId="177" fontId="7"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left"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0" fontId="6" fillId="0" borderId="6" xfId="49"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177" fontId="2" fillId="3" borderId="1" xfId="0" applyNumberFormat="1" applyFont="1" applyFill="1" applyBorder="1" applyAlignment="1" applyProtection="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3" borderId="1" xfId="0" applyNumberFormat="1" applyFont="1" applyFill="1" applyBorder="1" applyAlignment="1" applyProtection="1">
      <alignment horizontal="center" vertical="center" wrapText="1"/>
    </xf>
    <xf numFmtId="0" fontId="0" fillId="0" borderId="1" xfId="0" applyFont="1" applyFill="1" applyBorder="1" applyAlignment="1">
      <alignment vertical="center" wrapText="1"/>
    </xf>
    <xf numFmtId="0" fontId="7" fillId="0" borderId="1" xfId="0" applyNumberFormat="1" applyFont="1" applyFill="1" applyBorder="1" applyAlignment="1" applyProtection="1">
      <alignment horizontal="center" vertical="center" wrapText="1"/>
    </xf>
    <xf numFmtId="0" fontId="9"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8" fillId="0" borderId="0" xfId="0" applyFont="1" applyFill="1" applyAlignment="1">
      <alignment horizontal="justify" vertical="center"/>
    </xf>
    <xf numFmtId="0" fontId="7" fillId="0" borderId="1" xfId="0" applyFont="1" applyFill="1" applyBorder="1" applyAlignment="1">
      <alignment horizontal="center" vertical="center"/>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177" fontId="2" fillId="0" borderId="1" xfId="0" applyNumberFormat="1" applyFont="1" applyFill="1" applyBorder="1" applyAlignment="1" applyProtection="1">
      <alignment horizontal="justify" vertical="center" wrapText="1"/>
    </xf>
    <xf numFmtId="0" fontId="2" fillId="0" borderId="1" xfId="49" applyFont="1" applyFill="1" applyBorder="1" applyAlignment="1">
      <alignment horizontal="justify" vertical="center" wrapText="1"/>
    </xf>
    <xf numFmtId="0" fontId="7" fillId="3" borderId="1" xfId="49" applyFont="1" applyFill="1" applyBorder="1" applyAlignment="1">
      <alignment horizontal="center" vertical="center" wrapText="1"/>
    </xf>
    <xf numFmtId="0" fontId="7" fillId="3" borderId="1" xfId="0" applyFont="1" applyFill="1" applyBorder="1" applyAlignment="1">
      <alignment horizontal="center" vertical="center"/>
    </xf>
    <xf numFmtId="177" fontId="7" fillId="3" borderId="1" xfId="0" applyNumberFormat="1" applyFont="1" applyFill="1" applyBorder="1" applyAlignment="1" applyProtection="1">
      <alignment horizontal="center" vertical="center" wrapText="1"/>
    </xf>
    <xf numFmtId="177" fontId="7" fillId="3" borderId="1" xfId="0" applyNumberFormat="1" applyFont="1" applyFill="1" applyBorder="1" applyAlignment="1" applyProtection="1">
      <alignment horizontal="left" vertical="center" wrapText="1"/>
    </xf>
    <xf numFmtId="49" fontId="7" fillId="3" borderId="1" xfId="0" applyNumberFormat="1" applyFont="1" applyFill="1" applyBorder="1" applyAlignment="1" applyProtection="1">
      <alignment horizontal="center" vertical="center" wrapText="1"/>
    </xf>
    <xf numFmtId="0" fontId="2" fillId="0" borderId="1" xfId="49" applyFont="1" applyFill="1" applyBorder="1" applyAlignment="1" applyProtection="1">
      <alignment horizontal="center" vertical="center" wrapText="1"/>
    </xf>
    <xf numFmtId="0" fontId="2" fillId="0" borderId="1" xfId="0" applyFont="1" applyFill="1" applyBorder="1" applyAlignment="1">
      <alignment horizontal="justify" vertical="center" wrapText="1"/>
    </xf>
    <xf numFmtId="179" fontId="2" fillId="0" borderId="1" xfId="0" applyNumberFormat="1" applyFont="1" applyFill="1" applyBorder="1" applyAlignment="1">
      <alignment horizontal="center" vertical="center"/>
    </xf>
    <xf numFmtId="0" fontId="2" fillId="3" borderId="1" xfId="49" applyFont="1" applyFill="1" applyBorder="1" applyAlignment="1" applyProtection="1">
      <alignment horizontal="center" vertical="center" wrapText="1"/>
    </xf>
    <xf numFmtId="179" fontId="2" fillId="3" borderId="1" xfId="0" applyNumberFormat="1" applyFont="1" applyFill="1" applyBorder="1" applyAlignment="1">
      <alignment horizontal="center" vertical="center"/>
    </xf>
    <xf numFmtId="0" fontId="2" fillId="0" borderId="0" xfId="0" applyFont="1" applyFill="1" applyAlignment="1">
      <alignment horizontal="justify" vertical="center"/>
    </xf>
    <xf numFmtId="0" fontId="6" fillId="0" borderId="1" xfId="0" applyFont="1" applyFill="1" applyBorder="1" applyAlignment="1">
      <alignment horizontal="left" vertical="center"/>
    </xf>
    <xf numFmtId="0" fontId="6" fillId="0" borderId="1" xfId="0" applyFont="1" applyFill="1" applyBorder="1">
      <alignment vertical="center"/>
    </xf>
    <xf numFmtId="0" fontId="8" fillId="0" borderId="1" xfId="0" applyFont="1" applyFill="1" applyBorder="1" applyAlignment="1">
      <alignment horizontal="justify" vertical="center" wrapText="1"/>
    </xf>
    <xf numFmtId="176"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xf>
    <xf numFmtId="0" fontId="0"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3" borderId="1"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ill>
        <patternFill patternType="solid">
          <fgColor rgb="FFFFC000"/>
          <bgColor rgb="FF000000"/>
        </patternFill>
      </fill>
    </dxf>
  </dxfs>
  <tableStyles count="0" defaultTableStyle="TableStyleMedium2" defaultPivotStyle="PivotStyleLight16"/>
  <colors>
    <mruColors>
      <color rgb="00FFFF0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U136"/>
  <sheetViews>
    <sheetView tabSelected="1" zoomScale="70" zoomScaleNormal="70" topLeftCell="A113" workbookViewId="0">
      <selection activeCell="I45" sqref="I45:I124"/>
    </sheetView>
  </sheetViews>
  <sheetFormatPr defaultColWidth="9" defaultRowHeight="14.4"/>
  <cols>
    <col min="1" max="1" width="5.62962962962963" style="5" customWidth="1"/>
    <col min="2" max="2" width="16.6296296296296" style="5" customWidth="1"/>
    <col min="3" max="3" width="10.1296296296296" style="2" customWidth="1"/>
    <col min="4" max="4" width="16.6296296296296" style="2" customWidth="1"/>
    <col min="5" max="5" width="37.5" style="6" customWidth="1"/>
    <col min="6" max="6" width="10.1296296296296" style="7" customWidth="1"/>
    <col min="7" max="7" width="11.8796296296296" style="2" customWidth="1"/>
    <col min="8" max="8" width="15.8796296296296" style="5" customWidth="1"/>
    <col min="9" max="13" width="13.6296296296296" style="2" customWidth="1"/>
    <col min="14" max="14" width="14.5" style="7" customWidth="1"/>
    <col min="15" max="15" width="28.6296296296296" style="2" customWidth="1"/>
    <col min="16" max="16" width="24.3796296296296" style="2" customWidth="1"/>
    <col min="17" max="20" width="13.6296296296296" style="2" customWidth="1"/>
    <col min="21" max="21" width="13.1296296296296" style="2" customWidth="1"/>
    <col min="22" max="16384" width="9" style="5"/>
  </cols>
  <sheetData>
    <row r="1" ht="36.95" customHeight="1" spans="1:2">
      <c r="A1" s="8" t="s">
        <v>0</v>
      </c>
      <c r="B1" s="8"/>
    </row>
    <row r="2" s="1" customFormat="1" ht="39" hidden="1" spans="1:21">
      <c r="A2" s="9" t="s">
        <v>1</v>
      </c>
      <c r="B2" s="9"/>
      <c r="C2" s="9"/>
      <c r="D2" s="9"/>
      <c r="E2" s="10"/>
      <c r="F2" s="11"/>
      <c r="G2" s="9"/>
      <c r="H2" s="9"/>
      <c r="I2" s="9"/>
      <c r="J2" s="9"/>
      <c r="K2" s="9"/>
      <c r="L2" s="9"/>
      <c r="M2" s="9"/>
      <c r="N2" s="11"/>
      <c r="O2" s="9"/>
      <c r="P2" s="9"/>
      <c r="Q2" s="9"/>
      <c r="R2" s="9"/>
      <c r="S2" s="9"/>
      <c r="T2" s="9"/>
      <c r="U2" s="9"/>
    </row>
    <row r="3" ht="15.6" hidden="1" spans="1:21">
      <c r="A3" s="2"/>
      <c r="B3" s="2"/>
      <c r="T3" s="53" t="s">
        <v>2</v>
      </c>
      <c r="U3" s="53"/>
    </row>
    <row r="4" s="2" customFormat="1" ht="24.95" hidden="1" customHeight="1" spans="1:21">
      <c r="A4" s="12" t="s">
        <v>3</v>
      </c>
      <c r="B4" s="12" t="s">
        <v>4</v>
      </c>
      <c r="C4" s="12" t="s">
        <v>5</v>
      </c>
      <c r="D4" s="12" t="s">
        <v>6</v>
      </c>
      <c r="E4" s="13" t="s">
        <v>7</v>
      </c>
      <c r="F4" s="14" t="s">
        <v>8</v>
      </c>
      <c r="G4" s="12" t="s">
        <v>9</v>
      </c>
      <c r="H4" s="12"/>
      <c r="I4" s="12" t="s">
        <v>10</v>
      </c>
      <c r="J4" s="12"/>
      <c r="K4" s="12"/>
      <c r="L4" s="12"/>
      <c r="M4" s="12"/>
      <c r="N4" s="14" t="s">
        <v>11</v>
      </c>
      <c r="O4" s="12" t="s">
        <v>12</v>
      </c>
      <c r="P4" s="14" t="s">
        <v>13</v>
      </c>
      <c r="Q4" s="12" t="s">
        <v>14</v>
      </c>
      <c r="R4" s="12"/>
      <c r="S4" s="12"/>
      <c r="T4" s="12"/>
      <c r="U4" s="12" t="s">
        <v>15</v>
      </c>
    </row>
    <row r="5" s="2" customFormat="1" ht="24.95" hidden="1" customHeight="1" spans="1:21">
      <c r="A5" s="12"/>
      <c r="B5" s="12"/>
      <c r="C5" s="12"/>
      <c r="D5" s="12"/>
      <c r="E5" s="15"/>
      <c r="F5" s="14"/>
      <c r="G5" s="16" t="s">
        <v>16</v>
      </c>
      <c r="H5" s="12" t="s">
        <v>17</v>
      </c>
      <c r="I5" s="12" t="s">
        <v>18</v>
      </c>
      <c r="J5" s="12" t="s">
        <v>19</v>
      </c>
      <c r="K5" s="12" t="s">
        <v>20</v>
      </c>
      <c r="L5" s="12" t="s">
        <v>21</v>
      </c>
      <c r="M5" s="12" t="s">
        <v>22</v>
      </c>
      <c r="N5" s="14"/>
      <c r="O5" s="12"/>
      <c r="P5" s="12"/>
      <c r="Q5" s="14" t="s">
        <v>23</v>
      </c>
      <c r="R5" s="14" t="s">
        <v>24</v>
      </c>
      <c r="S5" s="14" t="s">
        <v>25</v>
      </c>
      <c r="T5" s="14" t="s">
        <v>26</v>
      </c>
      <c r="U5" s="12"/>
    </row>
    <row r="6" s="2" customFormat="1" ht="24.95" hidden="1" customHeight="1" spans="1:21">
      <c r="A6" s="12"/>
      <c r="B6" s="12"/>
      <c r="C6" s="12"/>
      <c r="D6" s="12"/>
      <c r="E6" s="17"/>
      <c r="F6" s="14"/>
      <c r="G6" s="18"/>
      <c r="H6" s="12"/>
      <c r="I6" s="12"/>
      <c r="J6" s="12"/>
      <c r="K6" s="12"/>
      <c r="L6" s="12"/>
      <c r="M6" s="12"/>
      <c r="N6" s="14"/>
      <c r="O6" s="12"/>
      <c r="P6" s="12"/>
      <c r="Q6" s="14"/>
      <c r="R6" s="14"/>
      <c r="S6" s="14"/>
      <c r="T6" s="14"/>
      <c r="U6" s="12"/>
    </row>
    <row r="7" ht="24.95" hidden="1" customHeight="1" spans="1:21">
      <c r="A7" s="12"/>
      <c r="B7" s="12"/>
      <c r="C7" s="12"/>
      <c r="D7" s="12"/>
      <c r="E7" s="19"/>
      <c r="F7" s="14"/>
      <c r="G7" s="18"/>
      <c r="H7" s="12" t="s">
        <v>27</v>
      </c>
      <c r="I7" s="18">
        <f t="shared" ref="I7:M7" si="0">I8+I40</f>
        <v>36400</v>
      </c>
      <c r="J7" s="18">
        <f t="shared" si="0"/>
        <v>2723</v>
      </c>
      <c r="K7" s="18">
        <f t="shared" si="0"/>
        <v>14500.324</v>
      </c>
      <c r="L7" s="18">
        <f t="shared" si="0"/>
        <v>7245.1</v>
      </c>
      <c r="M7" s="18">
        <f t="shared" si="0"/>
        <v>11931.576</v>
      </c>
      <c r="N7" s="14"/>
      <c r="O7" s="12"/>
      <c r="P7" s="12"/>
      <c r="Q7" s="14"/>
      <c r="R7" s="14"/>
      <c r="S7" s="14"/>
      <c r="T7" s="14"/>
      <c r="U7" s="12"/>
    </row>
    <row r="8" ht="24.95" hidden="1" customHeight="1" spans="1:21">
      <c r="A8" s="20" t="s">
        <v>28</v>
      </c>
      <c r="B8" s="21"/>
      <c r="C8" s="22"/>
      <c r="D8" s="22"/>
      <c r="E8" s="23"/>
      <c r="F8" s="24"/>
      <c r="G8" s="22"/>
      <c r="H8" s="25"/>
      <c r="I8" s="12">
        <f t="shared" ref="I8:M8" si="1">I9+I11+I16+I19+I22+I24+I26+I29+I33+I35+I37</f>
        <v>17475.115</v>
      </c>
      <c r="J8" s="12">
        <f t="shared" si="1"/>
        <v>800</v>
      </c>
      <c r="K8" s="12">
        <f t="shared" si="1"/>
        <v>7234.784</v>
      </c>
      <c r="L8" s="12">
        <f t="shared" si="1"/>
        <v>3484.9</v>
      </c>
      <c r="M8" s="12">
        <f t="shared" si="1"/>
        <v>5955.431</v>
      </c>
      <c r="N8" s="24"/>
      <c r="O8" s="22"/>
      <c r="P8" s="22"/>
      <c r="Q8" s="22"/>
      <c r="R8" s="22"/>
      <c r="S8" s="22"/>
      <c r="T8" s="22"/>
      <c r="U8" s="22"/>
    </row>
    <row r="9" ht="24.95" hidden="1" customHeight="1" spans="1:21">
      <c r="A9" s="26" t="s">
        <v>29</v>
      </c>
      <c r="B9" s="27"/>
      <c r="C9" s="22"/>
      <c r="D9" s="22"/>
      <c r="E9" s="23"/>
      <c r="F9" s="24"/>
      <c r="G9" s="22"/>
      <c r="H9" s="25"/>
      <c r="I9" s="12">
        <f t="shared" ref="I9:M9" si="2">SUM(I10)</f>
        <v>1032.844</v>
      </c>
      <c r="J9" s="12">
        <f t="shared" si="2"/>
        <v>0</v>
      </c>
      <c r="K9" s="12">
        <f t="shared" si="2"/>
        <v>832.844</v>
      </c>
      <c r="L9" s="12">
        <f t="shared" si="2"/>
        <v>200</v>
      </c>
      <c r="M9" s="12">
        <f t="shared" si="2"/>
        <v>0</v>
      </c>
      <c r="N9" s="24"/>
      <c r="O9" s="22"/>
      <c r="P9" s="22"/>
      <c r="Q9" s="22"/>
      <c r="R9" s="22"/>
      <c r="S9" s="22"/>
      <c r="T9" s="22"/>
      <c r="U9" s="22"/>
    </row>
    <row r="10" ht="153" hidden="1" customHeight="1" spans="1:21">
      <c r="A10" s="22">
        <v>1</v>
      </c>
      <c r="B10" s="22" t="s">
        <v>30</v>
      </c>
      <c r="C10" s="22" t="s">
        <v>31</v>
      </c>
      <c r="D10" s="24" t="s">
        <v>32</v>
      </c>
      <c r="E10" s="28" t="s">
        <v>33</v>
      </c>
      <c r="F10" s="24"/>
      <c r="G10" s="29" t="s">
        <v>34</v>
      </c>
      <c r="H10" s="30" t="s">
        <v>35</v>
      </c>
      <c r="I10" s="44">
        <v>1032.844</v>
      </c>
      <c r="J10" s="22"/>
      <c r="K10" s="22">
        <v>832.844</v>
      </c>
      <c r="L10" s="22">
        <v>200</v>
      </c>
      <c r="M10" s="22"/>
      <c r="N10" s="24" t="s">
        <v>36</v>
      </c>
      <c r="O10" s="24" t="s">
        <v>37</v>
      </c>
      <c r="P10" s="24" t="s">
        <v>38</v>
      </c>
      <c r="Q10" s="24" t="s">
        <v>39</v>
      </c>
      <c r="R10" s="24" t="s">
        <v>40</v>
      </c>
      <c r="S10" s="24" t="s">
        <v>41</v>
      </c>
      <c r="T10" s="54" t="s">
        <v>42</v>
      </c>
      <c r="U10" s="24"/>
    </row>
    <row r="11" ht="39.95" hidden="1" customHeight="1" spans="1:21">
      <c r="A11" s="26" t="s">
        <v>43</v>
      </c>
      <c r="B11" s="27"/>
      <c r="C11" s="22"/>
      <c r="D11" s="22"/>
      <c r="E11" s="23"/>
      <c r="F11" s="24"/>
      <c r="G11" s="22"/>
      <c r="H11" s="25"/>
      <c r="I11" s="12">
        <f t="shared" ref="I11:M11" si="3">SUM(I12:I15)</f>
        <v>2905.431</v>
      </c>
      <c r="J11" s="12">
        <f t="shared" si="3"/>
        <v>0</v>
      </c>
      <c r="K11" s="12">
        <f t="shared" si="3"/>
        <v>1100</v>
      </c>
      <c r="L11" s="12">
        <f t="shared" si="3"/>
        <v>200</v>
      </c>
      <c r="M11" s="12">
        <f t="shared" si="3"/>
        <v>1605.431</v>
      </c>
      <c r="N11" s="24"/>
      <c r="O11" s="22"/>
      <c r="P11" s="22"/>
      <c r="Q11" s="22"/>
      <c r="R11" s="22"/>
      <c r="S11" s="22"/>
      <c r="T11" s="22"/>
      <c r="U11" s="22"/>
    </row>
    <row r="12" ht="129.95" hidden="1" customHeight="1" spans="1:21">
      <c r="A12" s="22">
        <v>2</v>
      </c>
      <c r="B12" s="22" t="s">
        <v>30</v>
      </c>
      <c r="C12" s="22" t="s">
        <v>44</v>
      </c>
      <c r="D12" s="24" t="s">
        <v>45</v>
      </c>
      <c r="E12" s="28" t="s">
        <v>46</v>
      </c>
      <c r="F12" s="24"/>
      <c r="G12" s="22" t="s">
        <v>47</v>
      </c>
      <c r="H12" s="30" t="s">
        <v>48</v>
      </c>
      <c r="I12" s="44">
        <f t="shared" ref="I12:I15" si="4">J12+K12+L12+M12</f>
        <v>1500</v>
      </c>
      <c r="J12" s="22"/>
      <c r="K12" s="22">
        <v>800</v>
      </c>
      <c r="L12" s="22"/>
      <c r="M12" s="22">
        <v>700</v>
      </c>
      <c r="N12" s="24" t="s">
        <v>49</v>
      </c>
      <c r="O12" s="24" t="s">
        <v>50</v>
      </c>
      <c r="P12" s="24" t="s">
        <v>51</v>
      </c>
      <c r="Q12" s="24" t="s">
        <v>52</v>
      </c>
      <c r="R12" s="24" t="s">
        <v>41</v>
      </c>
      <c r="S12" s="24" t="s">
        <v>42</v>
      </c>
      <c r="T12" s="24" t="s">
        <v>53</v>
      </c>
      <c r="U12" s="24"/>
    </row>
    <row r="13" ht="57" hidden="1" customHeight="1" spans="1:21">
      <c r="A13" s="22">
        <v>3</v>
      </c>
      <c r="B13" s="22" t="s">
        <v>30</v>
      </c>
      <c r="C13" s="22" t="s">
        <v>44</v>
      </c>
      <c r="D13" s="24" t="s">
        <v>54</v>
      </c>
      <c r="E13" s="28" t="s">
        <v>55</v>
      </c>
      <c r="F13" s="24" t="s">
        <v>56</v>
      </c>
      <c r="G13" s="24" t="s">
        <v>57</v>
      </c>
      <c r="H13" s="30" t="s">
        <v>58</v>
      </c>
      <c r="I13" s="44">
        <f t="shared" si="4"/>
        <v>107.431</v>
      </c>
      <c r="J13" s="22"/>
      <c r="K13" s="22"/>
      <c r="L13" s="22"/>
      <c r="M13" s="22">
        <v>107.431</v>
      </c>
      <c r="N13" s="24" t="s">
        <v>49</v>
      </c>
      <c r="O13" s="24" t="s">
        <v>59</v>
      </c>
      <c r="P13" s="24" t="s">
        <v>60</v>
      </c>
      <c r="Q13" s="24" t="s">
        <v>61</v>
      </c>
      <c r="R13" s="24" t="s">
        <v>62</v>
      </c>
      <c r="S13" s="24" t="s">
        <v>63</v>
      </c>
      <c r="T13" s="24" t="s">
        <v>64</v>
      </c>
      <c r="U13" s="24"/>
    </row>
    <row r="14" ht="189" hidden="1" customHeight="1" spans="1:21">
      <c r="A14" s="22">
        <v>4</v>
      </c>
      <c r="B14" s="22" t="s">
        <v>30</v>
      </c>
      <c r="C14" s="22" t="s">
        <v>44</v>
      </c>
      <c r="D14" s="24" t="s">
        <v>65</v>
      </c>
      <c r="E14" s="28" t="s">
        <v>66</v>
      </c>
      <c r="F14" s="24"/>
      <c r="G14" s="24" t="s">
        <v>67</v>
      </c>
      <c r="H14" s="24" t="s">
        <v>68</v>
      </c>
      <c r="I14" s="44">
        <f t="shared" si="4"/>
        <v>1000</v>
      </c>
      <c r="J14" s="22"/>
      <c r="K14" s="22">
        <v>300</v>
      </c>
      <c r="L14" s="22">
        <v>200</v>
      </c>
      <c r="M14" s="22">
        <v>500</v>
      </c>
      <c r="N14" s="24" t="s">
        <v>49</v>
      </c>
      <c r="O14" s="24" t="s">
        <v>69</v>
      </c>
      <c r="P14" s="24" t="s">
        <v>70</v>
      </c>
      <c r="Q14" s="22" t="s">
        <v>52</v>
      </c>
      <c r="R14" s="22" t="s">
        <v>41</v>
      </c>
      <c r="S14" s="22" t="s">
        <v>42</v>
      </c>
      <c r="T14" s="22" t="s">
        <v>53</v>
      </c>
      <c r="U14" s="24"/>
    </row>
    <row r="15" ht="102.95" customHeight="1" spans="1:21">
      <c r="A15" s="22">
        <v>5</v>
      </c>
      <c r="B15" s="22" t="s">
        <v>30</v>
      </c>
      <c r="C15" s="22" t="s">
        <v>71</v>
      </c>
      <c r="D15" s="24" t="s">
        <v>72</v>
      </c>
      <c r="E15" s="28" t="s">
        <v>73</v>
      </c>
      <c r="F15" s="24"/>
      <c r="G15" s="24" t="s">
        <v>74</v>
      </c>
      <c r="H15" s="24" t="s">
        <v>75</v>
      </c>
      <c r="I15" s="31">
        <f t="shared" si="4"/>
        <v>298</v>
      </c>
      <c r="J15" s="22"/>
      <c r="K15" s="22"/>
      <c r="L15" s="22"/>
      <c r="M15" s="22">
        <v>298</v>
      </c>
      <c r="N15" s="24" t="s">
        <v>49</v>
      </c>
      <c r="O15" s="24" t="s">
        <v>76</v>
      </c>
      <c r="P15" s="24" t="s">
        <v>77</v>
      </c>
      <c r="Q15" s="22" t="s">
        <v>52</v>
      </c>
      <c r="R15" s="22" t="s">
        <v>41</v>
      </c>
      <c r="S15" s="22" t="s">
        <v>42</v>
      </c>
      <c r="T15" s="22" t="s">
        <v>53</v>
      </c>
      <c r="U15" s="24"/>
    </row>
    <row r="16" ht="30" hidden="1" customHeight="1" spans="1:21">
      <c r="A16" s="26" t="s">
        <v>78</v>
      </c>
      <c r="B16" s="27"/>
      <c r="C16" s="22"/>
      <c r="D16" s="22"/>
      <c r="E16" s="23"/>
      <c r="F16" s="24"/>
      <c r="G16" s="22"/>
      <c r="H16" s="25"/>
      <c r="I16" s="12">
        <f>SUM(I17:I18)</f>
        <v>11606.51</v>
      </c>
      <c r="J16" s="12">
        <f t="shared" ref="J16:M16" si="5">J17+J18</f>
        <v>800</v>
      </c>
      <c r="K16" s="12">
        <f t="shared" si="5"/>
        <v>4606.51</v>
      </c>
      <c r="L16" s="12">
        <f t="shared" si="5"/>
        <v>2000</v>
      </c>
      <c r="M16" s="12">
        <f t="shared" si="5"/>
        <v>4200</v>
      </c>
      <c r="N16" s="24"/>
      <c r="O16" s="22"/>
      <c r="P16" s="22"/>
      <c r="Q16" s="22"/>
      <c r="R16" s="22"/>
      <c r="S16" s="22"/>
      <c r="T16" s="22"/>
      <c r="U16" s="22"/>
    </row>
    <row r="17" ht="93.95" customHeight="1" spans="1:21">
      <c r="A17" s="22">
        <v>6</v>
      </c>
      <c r="B17" s="22" t="s">
        <v>30</v>
      </c>
      <c r="C17" s="22" t="s">
        <v>79</v>
      </c>
      <c r="D17" s="24" t="s">
        <v>80</v>
      </c>
      <c r="E17" s="28" t="s">
        <v>81</v>
      </c>
      <c r="F17" s="24"/>
      <c r="G17" s="24" t="s">
        <v>82</v>
      </c>
      <c r="H17" s="24" t="s">
        <v>83</v>
      </c>
      <c r="I17" s="31">
        <v>11000</v>
      </c>
      <c r="J17" s="22">
        <v>800</v>
      </c>
      <c r="K17" s="22">
        <v>4000</v>
      </c>
      <c r="L17" s="22">
        <v>2000</v>
      </c>
      <c r="M17" s="22">
        <v>4200</v>
      </c>
      <c r="N17" s="24" t="s">
        <v>84</v>
      </c>
      <c r="O17" s="24" t="s">
        <v>85</v>
      </c>
      <c r="P17" s="24" t="s">
        <v>86</v>
      </c>
      <c r="Q17" s="24" t="s">
        <v>87</v>
      </c>
      <c r="R17" s="24" t="s">
        <v>88</v>
      </c>
      <c r="S17" s="24" t="s">
        <v>89</v>
      </c>
      <c r="T17" s="24" t="s">
        <v>53</v>
      </c>
      <c r="U17" s="24"/>
    </row>
    <row r="18" ht="87.95" hidden="1" customHeight="1" spans="1:21">
      <c r="A18" s="22">
        <v>7</v>
      </c>
      <c r="B18" s="22" t="s">
        <v>30</v>
      </c>
      <c r="C18" s="22" t="s">
        <v>79</v>
      </c>
      <c r="D18" s="24" t="s">
        <v>90</v>
      </c>
      <c r="E18" s="28" t="s">
        <v>91</v>
      </c>
      <c r="F18" s="24"/>
      <c r="G18" s="24" t="s">
        <v>92</v>
      </c>
      <c r="H18" s="24" t="s">
        <v>93</v>
      </c>
      <c r="I18" s="22">
        <v>606.51</v>
      </c>
      <c r="J18" s="22"/>
      <c r="K18" s="22">
        <v>606.51</v>
      </c>
      <c r="L18" s="22"/>
      <c r="M18" s="22"/>
      <c r="N18" s="24" t="s">
        <v>84</v>
      </c>
      <c r="O18" s="45" t="s">
        <v>94</v>
      </c>
      <c r="P18" s="45" t="s">
        <v>95</v>
      </c>
      <c r="Q18" s="24" t="s">
        <v>41</v>
      </c>
      <c r="R18" s="24" t="s">
        <v>96</v>
      </c>
      <c r="S18" s="55" t="s">
        <v>97</v>
      </c>
      <c r="T18" s="24" t="s">
        <v>53</v>
      </c>
      <c r="U18" s="24"/>
    </row>
    <row r="19" ht="30" hidden="1" customHeight="1" spans="1:21">
      <c r="A19" s="20" t="s">
        <v>98</v>
      </c>
      <c r="B19" s="21"/>
      <c r="C19" s="22"/>
      <c r="D19" s="22"/>
      <c r="E19" s="23"/>
      <c r="F19" s="24"/>
      <c r="G19" s="22"/>
      <c r="H19" s="25"/>
      <c r="I19" s="12">
        <f>SUM(I20:I21)</f>
        <v>340</v>
      </c>
      <c r="J19" s="12">
        <f t="shared" ref="J19:M19" si="6">J20+J21</f>
        <v>0</v>
      </c>
      <c r="K19" s="12">
        <f t="shared" si="6"/>
        <v>340</v>
      </c>
      <c r="L19" s="12">
        <f t="shared" si="6"/>
        <v>0</v>
      </c>
      <c r="M19" s="12">
        <f t="shared" si="6"/>
        <v>0</v>
      </c>
      <c r="N19" s="24"/>
      <c r="O19" s="22"/>
      <c r="P19" s="22"/>
      <c r="Q19" s="22"/>
      <c r="R19" s="22"/>
      <c r="S19" s="22"/>
      <c r="T19" s="22"/>
      <c r="U19" s="22"/>
    </row>
    <row r="20" ht="84" hidden="1" customHeight="1" spans="1:21">
      <c r="A20" s="22">
        <v>8</v>
      </c>
      <c r="B20" s="22" t="s">
        <v>30</v>
      </c>
      <c r="C20" s="22" t="s">
        <v>79</v>
      </c>
      <c r="D20" s="24" t="s">
        <v>99</v>
      </c>
      <c r="E20" s="28" t="s">
        <v>100</v>
      </c>
      <c r="F20" s="24"/>
      <c r="G20" s="24" t="s">
        <v>101</v>
      </c>
      <c r="H20" s="24" t="s">
        <v>102</v>
      </c>
      <c r="I20" s="22">
        <f t="shared" ref="I20:I23" si="7">J20+K20+L20+M20</f>
        <v>190</v>
      </c>
      <c r="J20" s="22"/>
      <c r="K20" s="22">
        <v>190</v>
      </c>
      <c r="L20" s="22"/>
      <c r="M20" s="22"/>
      <c r="N20" s="24" t="s">
        <v>103</v>
      </c>
      <c r="O20" s="24" t="s">
        <v>104</v>
      </c>
      <c r="P20" s="24" t="s">
        <v>105</v>
      </c>
      <c r="Q20" s="22" t="s">
        <v>52</v>
      </c>
      <c r="R20" s="22" t="s">
        <v>41</v>
      </c>
      <c r="S20" s="22" t="s">
        <v>42</v>
      </c>
      <c r="T20" s="22" t="s">
        <v>53</v>
      </c>
      <c r="U20" s="24"/>
    </row>
    <row r="21" ht="81.95" hidden="1" customHeight="1" spans="1:21">
      <c r="A21" s="22">
        <v>9</v>
      </c>
      <c r="B21" s="22" t="s">
        <v>30</v>
      </c>
      <c r="C21" s="24" t="s">
        <v>44</v>
      </c>
      <c r="D21" s="24" t="s">
        <v>106</v>
      </c>
      <c r="E21" s="28" t="s">
        <v>107</v>
      </c>
      <c r="F21" s="24"/>
      <c r="G21" s="24" t="s">
        <v>108</v>
      </c>
      <c r="H21" s="24" t="s">
        <v>109</v>
      </c>
      <c r="I21" s="22">
        <f t="shared" si="7"/>
        <v>150</v>
      </c>
      <c r="J21" s="22"/>
      <c r="K21" s="22">
        <v>150</v>
      </c>
      <c r="L21" s="22"/>
      <c r="M21" s="22"/>
      <c r="N21" s="24" t="s">
        <v>103</v>
      </c>
      <c r="O21" s="24" t="s">
        <v>110</v>
      </c>
      <c r="P21" s="24" t="s">
        <v>111</v>
      </c>
      <c r="Q21" s="22" t="s">
        <v>52</v>
      </c>
      <c r="R21" s="22" t="s">
        <v>41</v>
      </c>
      <c r="S21" s="22" t="s">
        <v>42</v>
      </c>
      <c r="T21" s="22" t="s">
        <v>53</v>
      </c>
      <c r="U21" s="24"/>
    </row>
    <row r="22" ht="30" hidden="1" customHeight="1" spans="1:21">
      <c r="A22" s="20" t="s">
        <v>112</v>
      </c>
      <c r="B22" s="21"/>
      <c r="C22" s="22"/>
      <c r="D22" s="22"/>
      <c r="E22" s="23"/>
      <c r="F22" s="24"/>
      <c r="G22" s="22"/>
      <c r="H22" s="25"/>
      <c r="I22" s="12">
        <f>SUM(I23)</f>
        <v>208.82</v>
      </c>
      <c r="J22" s="12">
        <f t="shared" ref="J22:M22" si="8">J23</f>
        <v>0</v>
      </c>
      <c r="K22" s="12">
        <f t="shared" si="8"/>
        <v>208.82</v>
      </c>
      <c r="L22" s="12">
        <f t="shared" si="8"/>
        <v>0</v>
      </c>
      <c r="M22" s="12">
        <f t="shared" si="8"/>
        <v>0</v>
      </c>
      <c r="N22" s="24"/>
      <c r="O22" s="22"/>
      <c r="P22" s="22"/>
      <c r="Q22" s="22"/>
      <c r="R22" s="22"/>
      <c r="S22" s="22"/>
      <c r="T22" s="22"/>
      <c r="U22" s="22"/>
    </row>
    <row r="23" ht="180" hidden="1" customHeight="1" spans="1:21">
      <c r="A23" s="22">
        <v>10</v>
      </c>
      <c r="B23" s="22" t="s">
        <v>30</v>
      </c>
      <c r="C23" s="24" t="s">
        <v>79</v>
      </c>
      <c r="D23" s="24" t="s">
        <v>113</v>
      </c>
      <c r="E23" s="28" t="s">
        <v>114</v>
      </c>
      <c r="F23" s="24"/>
      <c r="G23" s="24" t="s">
        <v>115</v>
      </c>
      <c r="H23" s="24" t="s">
        <v>116</v>
      </c>
      <c r="I23" s="22">
        <f t="shared" si="7"/>
        <v>208.82</v>
      </c>
      <c r="J23" s="22"/>
      <c r="K23" s="22">
        <v>208.82</v>
      </c>
      <c r="L23" s="22"/>
      <c r="M23" s="22"/>
      <c r="N23" s="24" t="s">
        <v>117</v>
      </c>
      <c r="O23" s="24" t="s">
        <v>118</v>
      </c>
      <c r="P23" s="24" t="s">
        <v>119</v>
      </c>
      <c r="Q23" s="22" t="s">
        <v>52</v>
      </c>
      <c r="R23" s="22" t="s">
        <v>41</v>
      </c>
      <c r="S23" s="22" t="s">
        <v>42</v>
      </c>
      <c r="T23" s="22" t="s">
        <v>53</v>
      </c>
      <c r="U23" s="24"/>
    </row>
    <row r="24" ht="30" hidden="1" customHeight="1" spans="1:21">
      <c r="A24" s="26" t="s">
        <v>120</v>
      </c>
      <c r="B24" s="27"/>
      <c r="C24" s="22"/>
      <c r="D24" s="22"/>
      <c r="E24" s="23"/>
      <c r="F24" s="24"/>
      <c r="G24" s="22"/>
      <c r="H24" s="25"/>
      <c r="I24" s="12">
        <f>SUM(I25)</f>
        <v>52.24</v>
      </c>
      <c r="J24" s="12">
        <f t="shared" ref="J24:M24" si="9">J25</f>
        <v>0</v>
      </c>
      <c r="K24" s="12">
        <f t="shared" si="9"/>
        <v>52.24</v>
      </c>
      <c r="L24" s="12">
        <f t="shared" si="9"/>
        <v>0</v>
      </c>
      <c r="M24" s="12">
        <f t="shared" si="9"/>
        <v>0</v>
      </c>
      <c r="N24" s="24"/>
      <c r="O24" s="22"/>
      <c r="P24" s="22"/>
      <c r="Q24" s="22"/>
      <c r="R24" s="22"/>
      <c r="S24" s="22"/>
      <c r="T24" s="22"/>
      <c r="U24" s="22"/>
    </row>
    <row r="25" ht="63.95" customHeight="1" spans="1:21">
      <c r="A25" s="31">
        <v>11</v>
      </c>
      <c r="B25" s="31" t="s">
        <v>30</v>
      </c>
      <c r="C25" s="32" t="s">
        <v>79</v>
      </c>
      <c r="D25" s="32" t="s">
        <v>121</v>
      </c>
      <c r="E25" s="33" t="s">
        <v>122</v>
      </c>
      <c r="F25" s="32"/>
      <c r="G25" s="32" t="s">
        <v>123</v>
      </c>
      <c r="H25" s="32" t="s">
        <v>124</v>
      </c>
      <c r="I25" s="31">
        <f t="shared" ref="I25:I28" si="10">J25+K25+L25+M25</f>
        <v>52.24</v>
      </c>
      <c r="J25" s="31"/>
      <c r="K25" s="31">
        <v>52.24</v>
      </c>
      <c r="L25" s="31"/>
      <c r="M25" s="31"/>
      <c r="N25" s="32" t="s">
        <v>125</v>
      </c>
      <c r="O25" s="32" t="s">
        <v>126</v>
      </c>
      <c r="P25" s="32" t="s">
        <v>127</v>
      </c>
      <c r="Q25" s="31" t="s">
        <v>52</v>
      </c>
      <c r="R25" s="31" t="s">
        <v>41</v>
      </c>
      <c r="S25" s="31" t="s">
        <v>42</v>
      </c>
      <c r="T25" s="31" t="s">
        <v>53</v>
      </c>
      <c r="U25" s="32"/>
    </row>
    <row r="26" ht="30" hidden="1" customHeight="1" spans="1:21">
      <c r="A26" s="26" t="s">
        <v>128</v>
      </c>
      <c r="B26" s="27"/>
      <c r="C26" s="22"/>
      <c r="D26" s="22"/>
      <c r="E26" s="23"/>
      <c r="F26" s="24"/>
      <c r="G26" s="22"/>
      <c r="H26" s="25"/>
      <c r="I26" s="12">
        <f>SUM(I27:I28)</f>
        <v>177.25</v>
      </c>
      <c r="J26" s="12">
        <f t="shared" ref="J26:M26" si="11">J27+J28</f>
        <v>0</v>
      </c>
      <c r="K26" s="12">
        <f t="shared" si="11"/>
        <v>0</v>
      </c>
      <c r="L26" s="12">
        <f t="shared" si="11"/>
        <v>27.25</v>
      </c>
      <c r="M26" s="12">
        <f t="shared" si="11"/>
        <v>150</v>
      </c>
      <c r="N26" s="24"/>
      <c r="O26" s="22"/>
      <c r="P26" s="22"/>
      <c r="Q26" s="22"/>
      <c r="R26" s="22"/>
      <c r="S26" s="22"/>
      <c r="T26" s="22"/>
      <c r="U26" s="22"/>
    </row>
    <row r="27" ht="111" customHeight="1" spans="1:21">
      <c r="A27" s="31">
        <v>12</v>
      </c>
      <c r="B27" s="31" t="s">
        <v>30</v>
      </c>
      <c r="C27" s="31" t="s">
        <v>44</v>
      </c>
      <c r="D27" s="32" t="s">
        <v>129</v>
      </c>
      <c r="E27" s="33" t="s">
        <v>130</v>
      </c>
      <c r="F27" s="32"/>
      <c r="G27" s="34" t="s">
        <v>47</v>
      </c>
      <c r="H27" s="34" t="s">
        <v>131</v>
      </c>
      <c r="I27" s="31">
        <f t="shared" si="10"/>
        <v>150</v>
      </c>
      <c r="J27" s="31"/>
      <c r="K27" s="31"/>
      <c r="L27" s="31"/>
      <c r="M27" s="31">
        <v>150</v>
      </c>
      <c r="N27" s="34" t="s">
        <v>132</v>
      </c>
      <c r="O27" s="34" t="s">
        <v>50</v>
      </c>
      <c r="P27" s="34" t="s">
        <v>51</v>
      </c>
      <c r="Q27" s="31" t="s">
        <v>41</v>
      </c>
      <c r="R27" s="31" t="s">
        <v>133</v>
      </c>
      <c r="S27" s="31" t="s">
        <v>134</v>
      </c>
      <c r="T27" s="31" t="s">
        <v>53</v>
      </c>
      <c r="U27" s="32"/>
    </row>
    <row r="28" ht="77.1" customHeight="1" spans="1:21">
      <c r="A28" s="31">
        <v>13</v>
      </c>
      <c r="B28" s="31" t="s">
        <v>30</v>
      </c>
      <c r="C28" s="31" t="s">
        <v>135</v>
      </c>
      <c r="D28" s="32" t="s">
        <v>136</v>
      </c>
      <c r="E28" s="33" t="s">
        <v>137</v>
      </c>
      <c r="F28" s="32"/>
      <c r="G28" s="31" t="s">
        <v>47</v>
      </c>
      <c r="H28" s="32" t="s">
        <v>138</v>
      </c>
      <c r="I28" s="31">
        <f t="shared" si="10"/>
        <v>27.25</v>
      </c>
      <c r="J28" s="31"/>
      <c r="K28" s="31"/>
      <c r="L28" s="31">
        <v>27.25</v>
      </c>
      <c r="M28" s="31"/>
      <c r="N28" s="32" t="s">
        <v>132</v>
      </c>
      <c r="O28" s="46" t="s">
        <v>139</v>
      </c>
      <c r="P28" s="46" t="s">
        <v>140</v>
      </c>
      <c r="Q28" s="31" t="s">
        <v>52</v>
      </c>
      <c r="R28" s="31" t="s">
        <v>41</v>
      </c>
      <c r="S28" s="31" t="s">
        <v>42</v>
      </c>
      <c r="T28" s="31" t="s">
        <v>53</v>
      </c>
      <c r="U28" s="32"/>
    </row>
    <row r="29" ht="30" hidden="1" customHeight="1" spans="1:21">
      <c r="A29" s="14" t="s">
        <v>141</v>
      </c>
      <c r="B29" s="14"/>
      <c r="C29" s="22"/>
      <c r="D29" s="22"/>
      <c r="E29" s="23"/>
      <c r="F29" s="24"/>
      <c r="G29" s="22"/>
      <c r="H29" s="25"/>
      <c r="I29" s="12">
        <f t="shared" ref="I29:M29" si="12">SUM(I30:I32)</f>
        <v>324.37</v>
      </c>
      <c r="J29" s="12">
        <f t="shared" si="12"/>
        <v>0</v>
      </c>
      <c r="K29" s="12">
        <f t="shared" si="12"/>
        <v>94.37</v>
      </c>
      <c r="L29" s="12">
        <f t="shared" si="12"/>
        <v>230</v>
      </c>
      <c r="M29" s="12">
        <f t="shared" si="12"/>
        <v>0</v>
      </c>
      <c r="N29" s="24"/>
      <c r="O29" s="22"/>
      <c r="P29" s="22"/>
      <c r="Q29" s="22"/>
      <c r="R29" s="22"/>
      <c r="S29" s="22"/>
      <c r="T29" s="22"/>
      <c r="U29" s="22"/>
    </row>
    <row r="30" ht="69.95" hidden="1" customHeight="1" spans="1:21">
      <c r="A30" s="22">
        <v>14</v>
      </c>
      <c r="B30" s="22" t="s">
        <v>30</v>
      </c>
      <c r="C30" s="22" t="s">
        <v>135</v>
      </c>
      <c r="D30" s="24" t="s">
        <v>142</v>
      </c>
      <c r="E30" s="35" t="s">
        <v>143</v>
      </c>
      <c r="F30" s="24"/>
      <c r="G30" s="29" t="s">
        <v>144</v>
      </c>
      <c r="H30" s="29" t="s">
        <v>145</v>
      </c>
      <c r="I30" s="22">
        <f t="shared" ref="I30:I34" si="13">J30+K30+L30+M30</f>
        <v>20</v>
      </c>
      <c r="J30" s="22"/>
      <c r="K30" s="22">
        <v>20</v>
      </c>
      <c r="L30" s="22"/>
      <c r="M30" s="22"/>
      <c r="N30" s="29" t="s">
        <v>146</v>
      </c>
      <c r="O30" s="29" t="s">
        <v>147</v>
      </c>
      <c r="P30" s="29" t="s">
        <v>148</v>
      </c>
      <c r="Q30" s="22" t="s">
        <v>52</v>
      </c>
      <c r="R30" s="22" t="s">
        <v>41</v>
      </c>
      <c r="S30" s="22" t="s">
        <v>42</v>
      </c>
      <c r="T30" s="22" t="s">
        <v>53</v>
      </c>
      <c r="U30" s="24"/>
    </row>
    <row r="31" ht="81.95" hidden="1" customHeight="1" spans="1:21">
      <c r="A31" s="22">
        <v>15</v>
      </c>
      <c r="B31" s="22" t="s">
        <v>30</v>
      </c>
      <c r="C31" s="22" t="s">
        <v>79</v>
      </c>
      <c r="D31" s="24" t="s">
        <v>149</v>
      </c>
      <c r="E31" s="35" t="s">
        <v>150</v>
      </c>
      <c r="F31" s="24"/>
      <c r="G31" s="29" t="s">
        <v>144</v>
      </c>
      <c r="H31" s="29" t="s">
        <v>151</v>
      </c>
      <c r="I31" s="22">
        <f t="shared" si="13"/>
        <v>74.37</v>
      </c>
      <c r="J31" s="22"/>
      <c r="K31" s="22">
        <v>74.37</v>
      </c>
      <c r="L31" s="22"/>
      <c r="M31" s="22"/>
      <c r="N31" s="29" t="s">
        <v>146</v>
      </c>
      <c r="O31" s="24" t="s">
        <v>152</v>
      </c>
      <c r="P31" s="24" t="s">
        <v>153</v>
      </c>
      <c r="Q31" s="22" t="s">
        <v>52</v>
      </c>
      <c r="R31" s="22" t="s">
        <v>41</v>
      </c>
      <c r="S31" s="22" t="s">
        <v>42</v>
      </c>
      <c r="T31" s="22" t="s">
        <v>53</v>
      </c>
      <c r="U31" s="24"/>
    </row>
    <row r="32" ht="219.95" hidden="1" customHeight="1" spans="1:21">
      <c r="A32" s="22">
        <v>16</v>
      </c>
      <c r="B32" s="22" t="s">
        <v>30</v>
      </c>
      <c r="C32" s="22" t="s">
        <v>135</v>
      </c>
      <c r="D32" s="24" t="s">
        <v>154</v>
      </c>
      <c r="E32" s="35" t="s">
        <v>155</v>
      </c>
      <c r="F32" s="24"/>
      <c r="G32" s="29" t="s">
        <v>144</v>
      </c>
      <c r="H32" s="29" t="s">
        <v>156</v>
      </c>
      <c r="I32" s="22">
        <v>230</v>
      </c>
      <c r="J32" s="22"/>
      <c r="K32" s="22"/>
      <c r="L32" s="22">
        <v>230</v>
      </c>
      <c r="M32" s="22"/>
      <c r="N32" s="29" t="s">
        <v>146</v>
      </c>
      <c r="O32" s="24" t="s">
        <v>157</v>
      </c>
      <c r="P32" s="24" t="s">
        <v>158</v>
      </c>
      <c r="Q32" s="22" t="s">
        <v>52</v>
      </c>
      <c r="R32" s="22" t="s">
        <v>41</v>
      </c>
      <c r="S32" s="22" t="s">
        <v>134</v>
      </c>
      <c r="T32" s="22" t="s">
        <v>53</v>
      </c>
      <c r="U32" s="24"/>
    </row>
    <row r="33" ht="30" hidden="1" customHeight="1" spans="1:21">
      <c r="A33" s="26" t="s">
        <v>159</v>
      </c>
      <c r="B33" s="27"/>
      <c r="C33" s="22"/>
      <c r="D33" s="22"/>
      <c r="E33" s="23"/>
      <c r="F33" s="24"/>
      <c r="G33" s="22"/>
      <c r="H33" s="25"/>
      <c r="I33" s="12">
        <f t="shared" ref="I33:M33" si="14">I34</f>
        <v>60.8</v>
      </c>
      <c r="J33" s="12">
        <f t="shared" si="14"/>
        <v>0</v>
      </c>
      <c r="K33" s="12">
        <f t="shared" si="14"/>
        <v>0</v>
      </c>
      <c r="L33" s="12">
        <f t="shared" si="14"/>
        <v>60.8</v>
      </c>
      <c r="M33" s="12">
        <f t="shared" si="14"/>
        <v>0</v>
      </c>
      <c r="N33" s="24"/>
      <c r="O33" s="22"/>
      <c r="P33" s="22"/>
      <c r="Q33" s="22"/>
      <c r="R33" s="22"/>
      <c r="S33" s="22"/>
      <c r="T33" s="22"/>
      <c r="U33" s="22"/>
    </row>
    <row r="34" ht="87.95" hidden="1" customHeight="1" spans="1:21">
      <c r="A34" s="22">
        <v>17</v>
      </c>
      <c r="B34" s="22" t="s">
        <v>30</v>
      </c>
      <c r="C34" s="29" t="s">
        <v>44</v>
      </c>
      <c r="D34" s="29" t="s">
        <v>160</v>
      </c>
      <c r="E34" s="35" t="s">
        <v>161</v>
      </c>
      <c r="F34" s="24"/>
      <c r="G34" s="29" t="s">
        <v>162</v>
      </c>
      <c r="H34" s="29" t="s">
        <v>163</v>
      </c>
      <c r="I34" s="22">
        <f t="shared" si="13"/>
        <v>60.8</v>
      </c>
      <c r="J34" s="22"/>
      <c r="K34" s="22"/>
      <c r="L34" s="22">
        <v>60.8</v>
      </c>
      <c r="M34" s="22"/>
      <c r="N34" s="29" t="s">
        <v>164</v>
      </c>
      <c r="O34" s="29" t="s">
        <v>165</v>
      </c>
      <c r="P34" s="29" t="s">
        <v>166</v>
      </c>
      <c r="Q34" s="22" t="s">
        <v>52</v>
      </c>
      <c r="R34" s="22" t="s">
        <v>41</v>
      </c>
      <c r="S34" s="22" t="s">
        <v>134</v>
      </c>
      <c r="T34" s="22" t="s">
        <v>53</v>
      </c>
      <c r="U34" s="24"/>
    </row>
    <row r="35" ht="30" hidden="1" customHeight="1" spans="1:21">
      <c r="A35" s="26" t="s">
        <v>167</v>
      </c>
      <c r="B35" s="27"/>
      <c r="C35" s="22"/>
      <c r="D35" s="22"/>
      <c r="E35" s="23"/>
      <c r="F35" s="24"/>
      <c r="G35" s="22"/>
      <c r="H35" s="25"/>
      <c r="I35" s="12">
        <f>SUM(I36)</f>
        <v>197</v>
      </c>
      <c r="J35" s="12">
        <f t="shared" ref="J35:M35" si="15">SUM(J36)</f>
        <v>0</v>
      </c>
      <c r="K35" s="12">
        <f t="shared" si="15"/>
        <v>0</v>
      </c>
      <c r="L35" s="12">
        <f t="shared" si="15"/>
        <v>197</v>
      </c>
      <c r="M35" s="12">
        <f t="shared" si="15"/>
        <v>0</v>
      </c>
      <c r="N35" s="24"/>
      <c r="O35" s="22"/>
      <c r="P35" s="22"/>
      <c r="Q35" s="22"/>
      <c r="R35" s="22"/>
      <c r="S35" s="22"/>
      <c r="T35" s="22"/>
      <c r="U35" s="22"/>
    </row>
    <row r="36" s="3" customFormat="1" ht="91.5" customHeight="1" spans="1:21">
      <c r="A36" s="36">
        <v>18</v>
      </c>
      <c r="B36" s="22" t="s">
        <v>30</v>
      </c>
      <c r="C36" s="29" t="s">
        <v>44</v>
      </c>
      <c r="D36" s="36" t="s">
        <v>168</v>
      </c>
      <c r="E36" s="37" t="s">
        <v>169</v>
      </c>
      <c r="F36" s="36"/>
      <c r="G36" s="36" t="s">
        <v>170</v>
      </c>
      <c r="H36" s="36" t="s">
        <v>171</v>
      </c>
      <c r="I36" s="47">
        <v>197</v>
      </c>
      <c r="J36" s="48"/>
      <c r="K36" s="36"/>
      <c r="L36" s="49">
        <v>197</v>
      </c>
      <c r="M36" s="48"/>
      <c r="N36" s="36" t="s">
        <v>172</v>
      </c>
      <c r="O36" s="37" t="s">
        <v>173</v>
      </c>
      <c r="P36" s="37" t="s">
        <v>174</v>
      </c>
      <c r="Q36" s="49" t="s">
        <v>42</v>
      </c>
      <c r="R36" s="49" t="s">
        <v>53</v>
      </c>
      <c r="S36" s="49" t="s">
        <v>175</v>
      </c>
      <c r="T36" s="49" t="s">
        <v>176</v>
      </c>
      <c r="U36" s="48"/>
    </row>
    <row r="37" ht="30" hidden="1" customHeight="1" spans="1:21">
      <c r="A37" s="26" t="s">
        <v>177</v>
      </c>
      <c r="B37" s="27"/>
      <c r="C37" s="22"/>
      <c r="D37" s="22"/>
      <c r="E37" s="23"/>
      <c r="F37" s="24"/>
      <c r="G37" s="22"/>
      <c r="H37" s="25"/>
      <c r="I37" s="12">
        <f>SUM(I38:I39)</f>
        <v>569.85</v>
      </c>
      <c r="J37" s="12">
        <f t="shared" ref="J37:M37" si="16">SUM(J38:J39)</f>
        <v>0</v>
      </c>
      <c r="K37" s="12">
        <f t="shared" si="16"/>
        <v>0</v>
      </c>
      <c r="L37" s="12">
        <f t="shared" si="16"/>
        <v>569.85</v>
      </c>
      <c r="M37" s="12">
        <f t="shared" si="16"/>
        <v>0</v>
      </c>
      <c r="N37" s="24"/>
      <c r="O37" s="22"/>
      <c r="P37" s="22"/>
      <c r="Q37" s="22"/>
      <c r="R37" s="22"/>
      <c r="S37" s="22"/>
      <c r="T37" s="22"/>
      <c r="U37" s="22"/>
    </row>
    <row r="38" ht="101.25" customHeight="1" spans="1:21">
      <c r="A38" s="36">
        <v>19</v>
      </c>
      <c r="B38" s="22" t="s">
        <v>30</v>
      </c>
      <c r="C38" s="29" t="s">
        <v>44</v>
      </c>
      <c r="D38" s="38" t="s">
        <v>178</v>
      </c>
      <c r="E38" s="39" t="s">
        <v>179</v>
      </c>
      <c r="F38" s="38"/>
      <c r="G38" s="38" t="s">
        <v>180</v>
      </c>
      <c r="H38" s="38" t="s">
        <v>181</v>
      </c>
      <c r="I38" s="50">
        <v>267.78</v>
      </c>
      <c r="J38" s="51"/>
      <c r="K38" s="38"/>
      <c r="L38" s="52">
        <v>267.78</v>
      </c>
      <c r="M38" s="51"/>
      <c r="N38" s="38" t="s">
        <v>182</v>
      </c>
      <c r="O38" s="39" t="s">
        <v>183</v>
      </c>
      <c r="P38" s="39" t="s">
        <v>184</v>
      </c>
      <c r="Q38" s="49" t="s">
        <v>42</v>
      </c>
      <c r="R38" s="49" t="s">
        <v>53</v>
      </c>
      <c r="S38" s="49" t="s">
        <v>175</v>
      </c>
      <c r="T38" s="49" t="s">
        <v>176</v>
      </c>
      <c r="U38" s="48"/>
    </row>
    <row r="39" s="3" customFormat="1" ht="119.1" customHeight="1" spans="1:21">
      <c r="A39" s="36">
        <v>20</v>
      </c>
      <c r="B39" s="22" t="s">
        <v>30</v>
      </c>
      <c r="C39" s="29" t="s">
        <v>44</v>
      </c>
      <c r="D39" s="38" t="s">
        <v>185</v>
      </c>
      <c r="E39" s="39" t="s">
        <v>186</v>
      </c>
      <c r="F39" s="38"/>
      <c r="G39" s="38" t="s">
        <v>180</v>
      </c>
      <c r="H39" s="38" t="s">
        <v>187</v>
      </c>
      <c r="I39" s="50">
        <v>302.07</v>
      </c>
      <c r="J39" s="51"/>
      <c r="K39" s="38"/>
      <c r="L39" s="52">
        <v>302.07</v>
      </c>
      <c r="M39" s="51"/>
      <c r="N39" s="38" t="s">
        <v>182</v>
      </c>
      <c r="O39" s="39" t="s">
        <v>188</v>
      </c>
      <c r="P39" s="39" t="s">
        <v>189</v>
      </c>
      <c r="Q39" s="49" t="s">
        <v>42</v>
      </c>
      <c r="R39" s="49" t="s">
        <v>53</v>
      </c>
      <c r="S39" s="49" t="s">
        <v>175</v>
      </c>
      <c r="T39" s="49" t="s">
        <v>176</v>
      </c>
      <c r="U39" s="48"/>
    </row>
    <row r="40" ht="30" hidden="1" customHeight="1" spans="1:21">
      <c r="A40" s="20" t="s">
        <v>190</v>
      </c>
      <c r="B40" s="21"/>
      <c r="C40" s="22"/>
      <c r="D40" s="22"/>
      <c r="E40" s="23"/>
      <c r="F40" s="24"/>
      <c r="G40" s="22"/>
      <c r="H40" s="25"/>
      <c r="I40" s="12">
        <f t="shared" ref="I40:M40" si="17">I41+I47+I50+I53+I55+I57+I62+I64+I69+I74+I80+I83+I86+I90+I92+I96+I100+I104+I108+I112+I117++I121+I123</f>
        <v>18924.885</v>
      </c>
      <c r="J40" s="12">
        <f t="shared" si="17"/>
        <v>1923</v>
      </c>
      <c r="K40" s="12">
        <f t="shared" si="17"/>
        <v>7265.54</v>
      </c>
      <c r="L40" s="12">
        <f t="shared" si="17"/>
        <v>3760.2</v>
      </c>
      <c r="M40" s="12">
        <f t="shared" si="17"/>
        <v>5976.145</v>
      </c>
      <c r="N40" s="24"/>
      <c r="O40" s="22"/>
      <c r="P40" s="22"/>
      <c r="Q40" s="22"/>
      <c r="R40" s="22"/>
      <c r="S40" s="22"/>
      <c r="T40" s="22"/>
      <c r="U40" s="22"/>
    </row>
    <row r="41" ht="30" hidden="1" customHeight="1" spans="1:21">
      <c r="A41" s="40" t="s">
        <v>191</v>
      </c>
      <c r="B41" s="40"/>
      <c r="C41" s="22"/>
      <c r="D41" s="22"/>
      <c r="E41" s="23"/>
      <c r="F41" s="24"/>
      <c r="G41" s="22"/>
      <c r="H41" s="25"/>
      <c r="I41" s="12">
        <f t="shared" ref="I41:M41" si="18">SUM(I42:I46)</f>
        <v>6027.7</v>
      </c>
      <c r="J41" s="12">
        <f t="shared" si="18"/>
        <v>734</v>
      </c>
      <c r="K41" s="12">
        <f t="shared" si="18"/>
        <v>2919.7</v>
      </c>
      <c r="L41" s="12">
        <f t="shared" si="18"/>
        <v>650</v>
      </c>
      <c r="M41" s="12">
        <f t="shared" si="18"/>
        <v>1724</v>
      </c>
      <c r="N41" s="24"/>
      <c r="O41" s="22"/>
      <c r="P41" s="22"/>
      <c r="Q41" s="22"/>
      <c r="R41" s="22"/>
      <c r="S41" s="22"/>
      <c r="T41" s="22"/>
      <c r="U41" s="22"/>
    </row>
    <row r="42" ht="110.1" hidden="1" customHeight="1" spans="1:21">
      <c r="A42" s="22">
        <v>21</v>
      </c>
      <c r="B42" s="29" t="s">
        <v>192</v>
      </c>
      <c r="C42" s="29" t="s">
        <v>193</v>
      </c>
      <c r="D42" s="29" t="s">
        <v>194</v>
      </c>
      <c r="E42" s="35" t="s">
        <v>195</v>
      </c>
      <c r="F42" s="24"/>
      <c r="G42" s="29" t="s">
        <v>34</v>
      </c>
      <c r="H42" s="29" t="s">
        <v>196</v>
      </c>
      <c r="I42" s="22">
        <f t="shared" ref="I42:I44" si="19">J42+K42+L42+M42</f>
        <v>700</v>
      </c>
      <c r="J42" s="22">
        <v>500</v>
      </c>
      <c r="K42" s="22"/>
      <c r="L42" s="22"/>
      <c r="M42" s="22">
        <v>200</v>
      </c>
      <c r="N42" s="29" t="s">
        <v>49</v>
      </c>
      <c r="O42" s="29" t="s">
        <v>197</v>
      </c>
      <c r="P42" s="29" t="s">
        <v>198</v>
      </c>
      <c r="Q42" s="24" t="s">
        <v>61</v>
      </c>
      <c r="R42" s="24" t="s">
        <v>199</v>
      </c>
      <c r="S42" s="24" t="s">
        <v>42</v>
      </c>
      <c r="T42" s="24" t="s">
        <v>134</v>
      </c>
      <c r="U42" s="24"/>
    </row>
    <row r="43" ht="80.1" hidden="1" customHeight="1" spans="1:21">
      <c r="A43" s="22">
        <v>22</v>
      </c>
      <c r="B43" s="29" t="s">
        <v>192</v>
      </c>
      <c r="C43" s="22" t="s">
        <v>200</v>
      </c>
      <c r="D43" s="24" t="s">
        <v>201</v>
      </c>
      <c r="E43" s="28" t="s">
        <v>202</v>
      </c>
      <c r="F43" s="24" t="s">
        <v>203</v>
      </c>
      <c r="G43" s="24" t="s">
        <v>204</v>
      </c>
      <c r="H43" s="24" t="s">
        <v>205</v>
      </c>
      <c r="I43" s="22">
        <f t="shared" si="19"/>
        <v>2219.7</v>
      </c>
      <c r="J43" s="22">
        <v>234</v>
      </c>
      <c r="K43" s="22">
        <v>919.7</v>
      </c>
      <c r="L43" s="22">
        <v>200</v>
      </c>
      <c r="M43" s="22">
        <v>866</v>
      </c>
      <c r="N43" s="29" t="s">
        <v>49</v>
      </c>
      <c r="O43" s="24" t="s">
        <v>206</v>
      </c>
      <c r="P43" s="24" t="s">
        <v>207</v>
      </c>
      <c r="Q43" s="24" t="s">
        <v>61</v>
      </c>
      <c r="R43" s="24" t="s">
        <v>208</v>
      </c>
      <c r="S43" s="24" t="s">
        <v>209</v>
      </c>
      <c r="T43" s="24"/>
      <c r="U43" s="24"/>
    </row>
    <row r="44" ht="80.1" hidden="1" customHeight="1" spans="1:21">
      <c r="A44" s="22">
        <v>23</v>
      </c>
      <c r="B44" s="29" t="s">
        <v>192</v>
      </c>
      <c r="C44" s="22" t="s">
        <v>210</v>
      </c>
      <c r="D44" s="24" t="s">
        <v>211</v>
      </c>
      <c r="E44" s="28" t="s">
        <v>212</v>
      </c>
      <c r="F44" s="24"/>
      <c r="G44" s="24" t="s">
        <v>213</v>
      </c>
      <c r="H44" s="30" t="s">
        <v>214</v>
      </c>
      <c r="I44" s="44">
        <f t="shared" si="19"/>
        <v>2450</v>
      </c>
      <c r="J44" s="22"/>
      <c r="K44" s="22">
        <v>2000</v>
      </c>
      <c r="L44" s="22">
        <v>450</v>
      </c>
      <c r="M44" s="22"/>
      <c r="N44" s="29" t="s">
        <v>49</v>
      </c>
      <c r="O44" s="24" t="s">
        <v>215</v>
      </c>
      <c r="P44" s="24" t="s">
        <v>216</v>
      </c>
      <c r="Q44" s="24" t="s">
        <v>41</v>
      </c>
      <c r="R44" s="24" t="s">
        <v>133</v>
      </c>
      <c r="S44" s="24" t="s">
        <v>217</v>
      </c>
      <c r="T44" s="24" t="s">
        <v>218</v>
      </c>
      <c r="U44" s="24"/>
    </row>
    <row r="45" ht="140.1" customHeight="1" spans="1:21">
      <c r="A45" s="22">
        <v>24</v>
      </c>
      <c r="B45" s="29" t="s">
        <v>192</v>
      </c>
      <c r="C45" s="22" t="s">
        <v>210</v>
      </c>
      <c r="D45" s="24" t="s">
        <v>219</v>
      </c>
      <c r="E45" s="28" t="s">
        <v>220</v>
      </c>
      <c r="F45" s="24"/>
      <c r="G45" s="24" t="s">
        <v>221</v>
      </c>
      <c r="H45" s="24" t="s">
        <v>222</v>
      </c>
      <c r="I45" s="31">
        <v>198</v>
      </c>
      <c r="J45" s="22"/>
      <c r="K45" s="22"/>
      <c r="L45" s="22"/>
      <c r="M45" s="22">
        <v>198</v>
      </c>
      <c r="N45" s="29" t="s">
        <v>49</v>
      </c>
      <c r="O45" s="24" t="s">
        <v>223</v>
      </c>
      <c r="P45" s="24" t="s">
        <v>224</v>
      </c>
      <c r="Q45" s="24" t="s">
        <v>225</v>
      </c>
      <c r="R45" s="24" t="s">
        <v>226</v>
      </c>
      <c r="S45" s="24" t="s">
        <v>227</v>
      </c>
      <c r="T45" s="24" t="s">
        <v>41</v>
      </c>
      <c r="U45" s="24"/>
    </row>
    <row r="46" ht="164.1" customHeight="1" spans="1:21">
      <c r="A46" s="22">
        <v>25</v>
      </c>
      <c r="B46" s="29" t="s">
        <v>192</v>
      </c>
      <c r="C46" s="22" t="s">
        <v>210</v>
      </c>
      <c r="D46" s="24" t="s">
        <v>228</v>
      </c>
      <c r="E46" s="28" t="s">
        <v>229</v>
      </c>
      <c r="F46" s="24"/>
      <c r="G46" s="24" t="s">
        <v>230</v>
      </c>
      <c r="H46" s="24" t="s">
        <v>231</v>
      </c>
      <c r="I46" s="31">
        <v>460</v>
      </c>
      <c r="J46" s="22"/>
      <c r="K46" s="22"/>
      <c r="L46" s="22"/>
      <c r="M46" s="22">
        <v>460</v>
      </c>
      <c r="N46" s="29" t="s">
        <v>49</v>
      </c>
      <c r="O46" s="24" t="s">
        <v>232</v>
      </c>
      <c r="P46" s="24" t="s">
        <v>233</v>
      </c>
      <c r="Q46" s="24" t="s">
        <v>52</v>
      </c>
      <c r="R46" s="24" t="s">
        <v>234</v>
      </c>
      <c r="S46" s="24" t="s">
        <v>235</v>
      </c>
      <c r="T46" s="24" t="s">
        <v>53</v>
      </c>
      <c r="U46" s="24"/>
    </row>
    <row r="47" ht="30" hidden="1" customHeight="1" spans="1:21">
      <c r="A47" s="40" t="s">
        <v>236</v>
      </c>
      <c r="B47" s="40"/>
      <c r="C47" s="22"/>
      <c r="D47" s="22"/>
      <c r="E47" s="23"/>
      <c r="F47" s="24"/>
      <c r="G47" s="22"/>
      <c r="H47" s="25"/>
      <c r="I47" s="12">
        <f>SUM(I48:I49)</f>
        <v>3081.55</v>
      </c>
      <c r="J47" s="12">
        <f t="shared" ref="J47:M47" si="20">J48+J49</f>
        <v>0</v>
      </c>
      <c r="K47" s="12">
        <f t="shared" si="20"/>
        <v>0</v>
      </c>
      <c r="L47" s="12">
        <f t="shared" si="20"/>
        <v>2081.55</v>
      </c>
      <c r="M47" s="12">
        <f t="shared" si="20"/>
        <v>1000</v>
      </c>
      <c r="N47" s="24"/>
      <c r="O47" s="22"/>
      <c r="P47" s="22"/>
      <c r="Q47" s="22"/>
      <c r="R47" s="22"/>
      <c r="S47" s="22"/>
      <c r="T47" s="22"/>
      <c r="U47" s="22"/>
    </row>
    <row r="48" ht="110.1" hidden="1" customHeight="1" spans="1:21">
      <c r="A48" s="22">
        <v>26</v>
      </c>
      <c r="B48" s="29" t="s">
        <v>192</v>
      </c>
      <c r="C48" s="29" t="s">
        <v>237</v>
      </c>
      <c r="D48" s="29" t="s">
        <v>238</v>
      </c>
      <c r="E48" s="35" t="s">
        <v>239</v>
      </c>
      <c r="F48" s="24"/>
      <c r="G48" s="29" t="s">
        <v>240</v>
      </c>
      <c r="H48" s="29" t="s">
        <v>241</v>
      </c>
      <c r="I48" s="22">
        <f t="shared" ref="I48:I51" si="21">J48+K48+L48+M48</f>
        <v>3000</v>
      </c>
      <c r="J48" s="22"/>
      <c r="K48" s="22"/>
      <c r="L48" s="22">
        <v>2000</v>
      </c>
      <c r="M48" s="22">
        <v>1000</v>
      </c>
      <c r="N48" s="29" t="s">
        <v>242</v>
      </c>
      <c r="O48" s="29" t="s">
        <v>243</v>
      </c>
      <c r="P48" s="29" t="s">
        <v>244</v>
      </c>
      <c r="Q48" s="24" t="s">
        <v>245</v>
      </c>
      <c r="R48" s="24" t="s">
        <v>42</v>
      </c>
      <c r="S48" s="24" t="s">
        <v>246</v>
      </c>
      <c r="T48" s="24" t="s">
        <v>176</v>
      </c>
      <c r="U48" s="24"/>
    </row>
    <row r="49" ht="90" customHeight="1" spans="1:21">
      <c r="A49" s="22">
        <v>27</v>
      </c>
      <c r="B49" s="29" t="s">
        <v>192</v>
      </c>
      <c r="C49" s="22" t="s">
        <v>210</v>
      </c>
      <c r="D49" s="24" t="s">
        <v>247</v>
      </c>
      <c r="E49" s="28" t="s">
        <v>248</v>
      </c>
      <c r="F49" s="24"/>
      <c r="G49" s="24" t="s">
        <v>249</v>
      </c>
      <c r="H49" s="24" t="s">
        <v>250</v>
      </c>
      <c r="I49" s="31">
        <f t="shared" si="21"/>
        <v>81.55</v>
      </c>
      <c r="J49" s="22"/>
      <c r="K49" s="22"/>
      <c r="L49" s="22">
        <v>81.55</v>
      </c>
      <c r="M49" s="22"/>
      <c r="N49" s="29" t="s">
        <v>242</v>
      </c>
      <c r="O49" s="24" t="s">
        <v>251</v>
      </c>
      <c r="P49" s="24" t="s">
        <v>252</v>
      </c>
      <c r="Q49" s="24" t="s">
        <v>61</v>
      </c>
      <c r="R49" s="24" t="s">
        <v>253</v>
      </c>
      <c r="S49" s="24" t="s">
        <v>254</v>
      </c>
      <c r="T49" s="24" t="s">
        <v>255</v>
      </c>
      <c r="U49" s="24"/>
    </row>
    <row r="50" ht="30" hidden="1" customHeight="1" spans="1:21">
      <c r="A50" s="41" t="s">
        <v>256</v>
      </c>
      <c r="B50" s="42"/>
      <c r="C50" s="22"/>
      <c r="D50" s="22"/>
      <c r="E50" s="23"/>
      <c r="F50" s="24"/>
      <c r="G50" s="22"/>
      <c r="H50" s="25"/>
      <c r="I50" s="12">
        <f>SUM(I51:I52)</f>
        <v>139</v>
      </c>
      <c r="J50" s="12">
        <f t="shared" ref="J50:M50" si="22">SUM(J51:J52)</f>
        <v>0</v>
      </c>
      <c r="K50" s="12">
        <f t="shared" si="22"/>
        <v>0</v>
      </c>
      <c r="L50" s="12">
        <f t="shared" si="22"/>
        <v>139</v>
      </c>
      <c r="M50" s="12">
        <f t="shared" si="22"/>
        <v>0</v>
      </c>
      <c r="N50" s="24"/>
      <c r="O50" s="22"/>
      <c r="P50" s="22"/>
      <c r="Q50" s="22"/>
      <c r="R50" s="22"/>
      <c r="S50" s="22"/>
      <c r="T50" s="22"/>
      <c r="U50" s="22"/>
    </row>
    <row r="51" ht="114.95" hidden="1" customHeight="1" spans="1:21">
      <c r="A51" s="22">
        <v>28</v>
      </c>
      <c r="B51" s="29" t="s">
        <v>192</v>
      </c>
      <c r="C51" s="22" t="s">
        <v>210</v>
      </c>
      <c r="D51" s="24" t="s">
        <v>257</v>
      </c>
      <c r="E51" s="28" t="s">
        <v>258</v>
      </c>
      <c r="F51" s="24" t="s">
        <v>259</v>
      </c>
      <c r="G51" s="24" t="s">
        <v>260</v>
      </c>
      <c r="H51" s="24" t="s">
        <v>261</v>
      </c>
      <c r="I51" s="22">
        <f t="shared" si="21"/>
        <v>60</v>
      </c>
      <c r="J51" s="22"/>
      <c r="K51" s="22"/>
      <c r="L51" s="22">
        <v>60</v>
      </c>
      <c r="M51" s="22"/>
      <c r="N51" s="29" t="s">
        <v>262</v>
      </c>
      <c r="O51" s="24" t="s">
        <v>263</v>
      </c>
      <c r="P51" s="24" t="s">
        <v>264</v>
      </c>
      <c r="Q51" s="24" t="s">
        <v>265</v>
      </c>
      <c r="R51" s="24" t="s">
        <v>266</v>
      </c>
      <c r="S51" s="24" t="s">
        <v>227</v>
      </c>
      <c r="T51" s="24" t="s">
        <v>41</v>
      </c>
      <c r="U51" s="24"/>
    </row>
    <row r="52" ht="114.95" hidden="1" customHeight="1" spans="1:21">
      <c r="A52" s="43">
        <v>29</v>
      </c>
      <c r="B52" s="29" t="s">
        <v>192</v>
      </c>
      <c r="C52" s="22" t="s">
        <v>267</v>
      </c>
      <c r="D52" s="24" t="s">
        <v>268</v>
      </c>
      <c r="E52" s="24" t="s">
        <v>269</v>
      </c>
      <c r="F52" s="24" t="s">
        <v>270</v>
      </c>
      <c r="G52" s="24" t="s">
        <v>271</v>
      </c>
      <c r="H52" s="24" t="s">
        <v>272</v>
      </c>
      <c r="I52" s="22">
        <v>79</v>
      </c>
      <c r="J52" s="22"/>
      <c r="K52" s="22"/>
      <c r="L52" s="22">
        <v>79</v>
      </c>
      <c r="M52" s="22"/>
      <c r="N52" s="29" t="s">
        <v>262</v>
      </c>
      <c r="O52" s="24" t="s">
        <v>273</v>
      </c>
      <c r="P52" s="24" t="s">
        <v>274</v>
      </c>
      <c r="Q52" s="24" t="s">
        <v>61</v>
      </c>
      <c r="R52" s="24" t="s">
        <v>275</v>
      </c>
      <c r="S52" s="24" t="s">
        <v>209</v>
      </c>
      <c r="T52" s="24"/>
      <c r="U52" s="24"/>
    </row>
    <row r="53" ht="30" hidden="1" customHeight="1" spans="1:21">
      <c r="A53" s="41" t="s">
        <v>276</v>
      </c>
      <c r="B53" s="42"/>
      <c r="C53" s="22"/>
      <c r="D53" s="22"/>
      <c r="E53" s="23"/>
      <c r="F53" s="24"/>
      <c r="G53" s="22"/>
      <c r="H53" s="25"/>
      <c r="I53" s="12">
        <f>SUM(I54)</f>
        <v>120.6</v>
      </c>
      <c r="J53" s="12">
        <f t="shared" ref="J53:M53" si="23">J54</f>
        <v>120.6</v>
      </c>
      <c r="K53" s="12">
        <f t="shared" si="23"/>
        <v>0</v>
      </c>
      <c r="L53" s="12">
        <f t="shared" si="23"/>
        <v>0</v>
      </c>
      <c r="M53" s="12">
        <f t="shared" si="23"/>
        <v>0</v>
      </c>
      <c r="N53" s="24"/>
      <c r="O53" s="22"/>
      <c r="P53" s="22"/>
      <c r="Q53" s="22"/>
      <c r="R53" s="22"/>
      <c r="S53" s="22"/>
      <c r="T53" s="22"/>
      <c r="U53" s="22"/>
    </row>
    <row r="54" ht="84.95" hidden="1" customHeight="1" spans="1:21">
      <c r="A54" s="22">
        <v>30</v>
      </c>
      <c r="B54" s="29" t="s">
        <v>192</v>
      </c>
      <c r="C54" s="22" t="s">
        <v>200</v>
      </c>
      <c r="D54" s="24" t="s">
        <v>277</v>
      </c>
      <c r="E54" s="28" t="s">
        <v>278</v>
      </c>
      <c r="F54" s="24" t="s">
        <v>279</v>
      </c>
      <c r="G54" s="24" t="s">
        <v>204</v>
      </c>
      <c r="H54" s="24" t="s">
        <v>205</v>
      </c>
      <c r="I54" s="22">
        <f>J54+K54+L54+M54</f>
        <v>120.6</v>
      </c>
      <c r="J54" s="22">
        <v>120.6</v>
      </c>
      <c r="K54" s="22"/>
      <c r="L54" s="22"/>
      <c r="M54" s="22"/>
      <c r="N54" s="24" t="s">
        <v>280</v>
      </c>
      <c r="O54" s="24" t="s">
        <v>281</v>
      </c>
      <c r="P54" s="24" t="s">
        <v>282</v>
      </c>
      <c r="Q54" s="24" t="s">
        <v>61</v>
      </c>
      <c r="R54" s="24" t="s">
        <v>283</v>
      </c>
      <c r="S54" s="24" t="s">
        <v>176</v>
      </c>
      <c r="T54" s="24"/>
      <c r="U54" s="24"/>
    </row>
    <row r="55" ht="38.25" hidden="1" customHeight="1" spans="1:21">
      <c r="A55" s="41" t="s">
        <v>284</v>
      </c>
      <c r="B55" s="42"/>
      <c r="C55" s="22"/>
      <c r="D55" s="24"/>
      <c r="E55" s="28"/>
      <c r="F55" s="24"/>
      <c r="G55" s="24"/>
      <c r="H55" s="24"/>
      <c r="I55" s="12">
        <f t="shared" ref="I55:M55" si="24">SUM(I56)</f>
        <v>54</v>
      </c>
      <c r="J55" s="12">
        <f t="shared" si="24"/>
        <v>0</v>
      </c>
      <c r="K55" s="12">
        <f t="shared" si="24"/>
        <v>0</v>
      </c>
      <c r="L55" s="12">
        <f t="shared" si="24"/>
        <v>0</v>
      </c>
      <c r="M55" s="12">
        <f t="shared" si="24"/>
        <v>54</v>
      </c>
      <c r="N55" s="24"/>
      <c r="O55" s="24"/>
      <c r="P55" s="24"/>
      <c r="Q55" s="24"/>
      <c r="R55" s="24"/>
      <c r="S55" s="24"/>
      <c r="T55" s="24"/>
      <c r="U55" s="24"/>
    </row>
    <row r="56" ht="84.95" hidden="1" customHeight="1" spans="1:21">
      <c r="A56" s="22">
        <v>31</v>
      </c>
      <c r="B56" s="29" t="s">
        <v>192</v>
      </c>
      <c r="C56" s="22" t="s">
        <v>200</v>
      </c>
      <c r="D56" s="24" t="s">
        <v>285</v>
      </c>
      <c r="E56" s="28" t="s">
        <v>286</v>
      </c>
      <c r="F56" s="24" t="s">
        <v>287</v>
      </c>
      <c r="G56" s="24" t="s">
        <v>288</v>
      </c>
      <c r="H56" s="24" t="s">
        <v>289</v>
      </c>
      <c r="I56" s="22">
        <f>J56+K56+L56+M56</f>
        <v>54</v>
      </c>
      <c r="J56" s="22"/>
      <c r="K56" s="22"/>
      <c r="L56" s="22"/>
      <c r="M56" s="22">
        <v>54</v>
      </c>
      <c r="N56" s="24" t="s">
        <v>290</v>
      </c>
      <c r="O56" s="24" t="s">
        <v>291</v>
      </c>
      <c r="P56" s="24" t="s">
        <v>292</v>
      </c>
      <c r="Q56" s="24" t="s">
        <v>61</v>
      </c>
      <c r="R56" s="24" t="s">
        <v>293</v>
      </c>
      <c r="S56" s="24" t="s">
        <v>226</v>
      </c>
      <c r="T56" s="24"/>
      <c r="U56" s="24"/>
    </row>
    <row r="57" ht="30" hidden="1" customHeight="1" spans="1:21">
      <c r="A57" s="12" t="s">
        <v>294</v>
      </c>
      <c r="B57" s="12"/>
      <c r="C57" s="22"/>
      <c r="D57" s="22"/>
      <c r="E57" s="23"/>
      <c r="F57" s="24"/>
      <c r="G57" s="22"/>
      <c r="H57" s="25"/>
      <c r="I57" s="12">
        <f>SUM(I58:I61)</f>
        <v>468.4</v>
      </c>
      <c r="J57" s="12">
        <f t="shared" ref="J57:M57" si="25">J58+J59+J60+J61</f>
        <v>468.4</v>
      </c>
      <c r="K57" s="12">
        <f t="shared" si="25"/>
        <v>0</v>
      </c>
      <c r="L57" s="12">
        <f t="shared" si="25"/>
        <v>0</v>
      </c>
      <c r="M57" s="12">
        <f t="shared" si="25"/>
        <v>0</v>
      </c>
      <c r="N57" s="24"/>
      <c r="O57" s="22"/>
      <c r="P57" s="22"/>
      <c r="Q57" s="22"/>
      <c r="R57" s="22"/>
      <c r="S57" s="22"/>
      <c r="T57" s="22"/>
      <c r="U57" s="22"/>
    </row>
    <row r="58" ht="69.95" hidden="1" customHeight="1" spans="1:21">
      <c r="A58" s="22">
        <v>32</v>
      </c>
      <c r="B58" s="29" t="s">
        <v>192</v>
      </c>
      <c r="C58" s="29" t="s">
        <v>295</v>
      </c>
      <c r="D58" s="29" t="s">
        <v>296</v>
      </c>
      <c r="E58" s="35" t="s">
        <v>297</v>
      </c>
      <c r="F58" s="24" t="s">
        <v>298</v>
      </c>
      <c r="G58" s="29" t="s">
        <v>34</v>
      </c>
      <c r="H58" s="29" t="s">
        <v>299</v>
      </c>
      <c r="I58" s="22">
        <v>52.55</v>
      </c>
      <c r="J58" s="22">
        <v>52.55</v>
      </c>
      <c r="K58" s="22"/>
      <c r="L58" s="22"/>
      <c r="M58" s="22"/>
      <c r="N58" s="29" t="s">
        <v>300</v>
      </c>
      <c r="O58" s="29" t="s">
        <v>301</v>
      </c>
      <c r="P58" s="29" t="s">
        <v>302</v>
      </c>
      <c r="Q58" s="24" t="s">
        <v>61</v>
      </c>
      <c r="R58" s="24" t="s">
        <v>303</v>
      </c>
      <c r="S58" s="24" t="s">
        <v>304</v>
      </c>
      <c r="T58" s="24"/>
      <c r="U58" s="24"/>
    </row>
    <row r="59" ht="69.95" hidden="1" customHeight="1" spans="1:21">
      <c r="A59" s="22">
        <v>33</v>
      </c>
      <c r="B59" s="29" t="s">
        <v>192</v>
      </c>
      <c r="C59" s="29" t="s">
        <v>295</v>
      </c>
      <c r="D59" s="29" t="s">
        <v>305</v>
      </c>
      <c r="E59" s="35" t="s">
        <v>306</v>
      </c>
      <c r="F59" s="24" t="s">
        <v>307</v>
      </c>
      <c r="G59" s="29" t="s">
        <v>34</v>
      </c>
      <c r="H59" s="29" t="s">
        <v>299</v>
      </c>
      <c r="I59" s="22">
        <v>172.95</v>
      </c>
      <c r="J59" s="22">
        <v>172.95</v>
      </c>
      <c r="K59" s="22"/>
      <c r="L59" s="22"/>
      <c r="M59" s="22"/>
      <c r="N59" s="29" t="s">
        <v>300</v>
      </c>
      <c r="O59" s="29" t="s">
        <v>308</v>
      </c>
      <c r="P59" s="29" t="s">
        <v>308</v>
      </c>
      <c r="Q59" s="24" t="s">
        <v>61</v>
      </c>
      <c r="R59" s="24" t="s">
        <v>309</v>
      </c>
      <c r="S59" s="24" t="s">
        <v>310</v>
      </c>
      <c r="T59" s="24"/>
      <c r="U59" s="24"/>
    </row>
    <row r="60" ht="69.95" hidden="1" customHeight="1" spans="1:21">
      <c r="A60" s="22">
        <v>34</v>
      </c>
      <c r="B60" s="29" t="s">
        <v>192</v>
      </c>
      <c r="C60" s="29" t="s">
        <v>295</v>
      </c>
      <c r="D60" s="29" t="s">
        <v>311</v>
      </c>
      <c r="E60" s="35" t="s">
        <v>312</v>
      </c>
      <c r="F60" s="24" t="s">
        <v>298</v>
      </c>
      <c r="G60" s="29" t="s">
        <v>34</v>
      </c>
      <c r="H60" s="29" t="s">
        <v>299</v>
      </c>
      <c r="I60" s="22">
        <v>71.6</v>
      </c>
      <c r="J60" s="22">
        <v>71.6</v>
      </c>
      <c r="K60" s="22"/>
      <c r="L60" s="22"/>
      <c r="M60" s="22"/>
      <c r="N60" s="29" t="s">
        <v>300</v>
      </c>
      <c r="O60" s="29" t="s">
        <v>313</v>
      </c>
      <c r="P60" s="29" t="s">
        <v>313</v>
      </c>
      <c r="Q60" s="24" t="s">
        <v>61</v>
      </c>
      <c r="R60" s="24" t="s">
        <v>253</v>
      </c>
      <c r="S60" s="24" t="s">
        <v>314</v>
      </c>
      <c r="T60" s="24"/>
      <c r="U60" s="24"/>
    </row>
    <row r="61" ht="69.95" hidden="1" customHeight="1" spans="1:21">
      <c r="A61" s="22">
        <v>35</v>
      </c>
      <c r="B61" s="29" t="s">
        <v>192</v>
      </c>
      <c r="C61" s="29" t="s">
        <v>295</v>
      </c>
      <c r="D61" s="29" t="s">
        <v>315</v>
      </c>
      <c r="E61" s="35" t="s">
        <v>316</v>
      </c>
      <c r="F61" s="24" t="s">
        <v>307</v>
      </c>
      <c r="G61" s="29" t="s">
        <v>34</v>
      </c>
      <c r="H61" s="29" t="s">
        <v>299</v>
      </c>
      <c r="I61" s="22">
        <v>171.3</v>
      </c>
      <c r="J61" s="22">
        <v>171.3</v>
      </c>
      <c r="K61" s="22"/>
      <c r="L61" s="22"/>
      <c r="M61" s="22"/>
      <c r="N61" s="29" t="s">
        <v>300</v>
      </c>
      <c r="O61" s="29" t="s">
        <v>317</v>
      </c>
      <c r="P61" s="29" t="s">
        <v>317</v>
      </c>
      <c r="Q61" s="24" t="s">
        <v>61</v>
      </c>
      <c r="R61" s="24" t="s">
        <v>318</v>
      </c>
      <c r="S61" s="24" t="s">
        <v>41</v>
      </c>
      <c r="T61" s="24"/>
      <c r="U61" s="24"/>
    </row>
    <row r="62" ht="30" hidden="1" customHeight="1" spans="1:21">
      <c r="A62" s="20" t="s">
        <v>319</v>
      </c>
      <c r="B62" s="21"/>
      <c r="C62" s="14"/>
      <c r="D62" s="22"/>
      <c r="E62" s="23"/>
      <c r="F62" s="24"/>
      <c r="G62" s="22"/>
      <c r="H62" s="25"/>
      <c r="I62" s="12">
        <f>SUM(I63)</f>
        <v>600</v>
      </c>
      <c r="J62" s="12">
        <f t="shared" ref="J62:M62" si="26">J63</f>
        <v>600</v>
      </c>
      <c r="K62" s="12">
        <f t="shared" si="26"/>
        <v>0</v>
      </c>
      <c r="L62" s="12">
        <f t="shared" si="26"/>
        <v>0</v>
      </c>
      <c r="M62" s="12">
        <f t="shared" si="26"/>
        <v>0</v>
      </c>
      <c r="N62" s="24"/>
      <c r="O62" s="22"/>
      <c r="P62" s="22"/>
      <c r="Q62" s="22"/>
      <c r="R62" s="22"/>
      <c r="S62" s="22"/>
      <c r="T62" s="22"/>
      <c r="U62" s="22"/>
    </row>
    <row r="63" ht="50.1" hidden="1" customHeight="1" spans="1:21">
      <c r="A63" s="22">
        <v>36</v>
      </c>
      <c r="B63" s="29" t="s">
        <v>192</v>
      </c>
      <c r="C63" s="29" t="s">
        <v>320</v>
      </c>
      <c r="D63" s="29" t="s">
        <v>321</v>
      </c>
      <c r="E63" s="35" t="s">
        <v>322</v>
      </c>
      <c r="F63" s="24"/>
      <c r="G63" s="29" t="s">
        <v>34</v>
      </c>
      <c r="H63" s="29" t="s">
        <v>196</v>
      </c>
      <c r="I63" s="22">
        <f>J63+K63+L63+M63</f>
        <v>600</v>
      </c>
      <c r="J63" s="22">
        <v>600</v>
      </c>
      <c r="K63" s="22"/>
      <c r="L63" s="22"/>
      <c r="M63" s="22"/>
      <c r="N63" s="29" t="s">
        <v>323</v>
      </c>
      <c r="O63" s="29" t="s">
        <v>324</v>
      </c>
      <c r="P63" s="29" t="s">
        <v>325</v>
      </c>
      <c r="Q63" s="24" t="s">
        <v>61</v>
      </c>
      <c r="R63" s="24" t="s">
        <v>326</v>
      </c>
      <c r="S63" s="24" t="s">
        <v>327</v>
      </c>
      <c r="T63" s="24"/>
      <c r="U63" s="24"/>
    </row>
    <row r="64" ht="30" hidden="1" customHeight="1" spans="1:21">
      <c r="A64" s="40" t="s">
        <v>328</v>
      </c>
      <c r="B64" s="40"/>
      <c r="C64" s="22"/>
      <c r="D64" s="22"/>
      <c r="E64" s="23"/>
      <c r="F64" s="24"/>
      <c r="G64" s="22"/>
      <c r="H64" s="25"/>
      <c r="I64" s="12">
        <f t="shared" ref="I64:M64" si="27">SUM(I65:I68)</f>
        <v>1767</v>
      </c>
      <c r="J64" s="12">
        <f t="shared" si="27"/>
        <v>0</v>
      </c>
      <c r="K64" s="12">
        <f t="shared" si="27"/>
        <v>260</v>
      </c>
      <c r="L64" s="12">
        <f t="shared" si="27"/>
        <v>300</v>
      </c>
      <c r="M64" s="12">
        <f t="shared" si="27"/>
        <v>1207</v>
      </c>
      <c r="N64" s="24"/>
      <c r="O64" s="22"/>
      <c r="P64" s="22"/>
      <c r="Q64" s="22"/>
      <c r="R64" s="22"/>
      <c r="S64" s="22"/>
      <c r="T64" s="22"/>
      <c r="U64" s="22"/>
    </row>
    <row r="65" ht="108.95" hidden="1" customHeight="1" spans="1:21">
      <c r="A65" s="22">
        <v>37</v>
      </c>
      <c r="B65" s="29" t="s">
        <v>192</v>
      </c>
      <c r="C65" s="22" t="s">
        <v>210</v>
      </c>
      <c r="D65" s="24" t="s">
        <v>329</v>
      </c>
      <c r="E65" s="28" t="s">
        <v>330</v>
      </c>
      <c r="F65" s="24"/>
      <c r="G65" s="22" t="s">
        <v>331</v>
      </c>
      <c r="H65" s="24" t="s">
        <v>332</v>
      </c>
      <c r="I65" s="22">
        <f>J65+K65+L65+M65</f>
        <v>150</v>
      </c>
      <c r="J65" s="22"/>
      <c r="K65" s="22">
        <v>150</v>
      </c>
      <c r="L65" s="22"/>
      <c r="M65" s="22"/>
      <c r="N65" s="24" t="s">
        <v>333</v>
      </c>
      <c r="O65" s="76" t="s">
        <v>334</v>
      </c>
      <c r="P65" s="45" t="s">
        <v>335</v>
      </c>
      <c r="Q65" s="24" t="s">
        <v>41</v>
      </c>
      <c r="R65" s="24" t="s">
        <v>133</v>
      </c>
      <c r="S65" s="24" t="s">
        <v>53</v>
      </c>
      <c r="T65" s="24" t="s">
        <v>246</v>
      </c>
      <c r="U65" s="24"/>
    </row>
    <row r="66" ht="110.1" customHeight="1" spans="1:21">
      <c r="A66" s="22">
        <v>38</v>
      </c>
      <c r="B66" s="29" t="s">
        <v>192</v>
      </c>
      <c r="C66" s="22" t="s">
        <v>210</v>
      </c>
      <c r="D66" s="24" t="s">
        <v>336</v>
      </c>
      <c r="E66" s="28" t="s">
        <v>337</v>
      </c>
      <c r="F66" s="24"/>
      <c r="G66" s="29" t="s">
        <v>331</v>
      </c>
      <c r="H66" s="24" t="s">
        <v>338</v>
      </c>
      <c r="I66" s="31">
        <f>J66+K66+L66+M66</f>
        <v>110</v>
      </c>
      <c r="J66" s="22"/>
      <c r="K66" s="22">
        <v>110</v>
      </c>
      <c r="L66" s="22"/>
      <c r="M66" s="22"/>
      <c r="N66" s="24" t="s">
        <v>333</v>
      </c>
      <c r="O66" s="76" t="s">
        <v>339</v>
      </c>
      <c r="P66" s="45" t="s">
        <v>340</v>
      </c>
      <c r="Q66" s="24" t="s">
        <v>41</v>
      </c>
      <c r="R66" s="24" t="s">
        <v>133</v>
      </c>
      <c r="S66" s="24" t="s">
        <v>53</v>
      </c>
      <c r="T66" s="24" t="s">
        <v>246</v>
      </c>
      <c r="U66" s="24"/>
    </row>
    <row r="67" ht="89.1" hidden="1" customHeight="1" spans="1:21">
      <c r="A67" s="22">
        <v>39</v>
      </c>
      <c r="B67" s="29" t="s">
        <v>192</v>
      </c>
      <c r="C67" s="22" t="s">
        <v>341</v>
      </c>
      <c r="D67" s="24" t="s">
        <v>342</v>
      </c>
      <c r="E67" s="28" t="s">
        <v>343</v>
      </c>
      <c r="F67" s="24"/>
      <c r="G67" s="29" t="s">
        <v>331</v>
      </c>
      <c r="H67" s="24" t="s">
        <v>344</v>
      </c>
      <c r="I67" s="22">
        <v>1000</v>
      </c>
      <c r="J67" s="22"/>
      <c r="K67" s="22"/>
      <c r="L67" s="22">
        <v>300</v>
      </c>
      <c r="M67" s="22">
        <v>700</v>
      </c>
      <c r="N67" s="24" t="s">
        <v>333</v>
      </c>
      <c r="O67" s="76" t="s">
        <v>345</v>
      </c>
      <c r="P67" s="45" t="s">
        <v>346</v>
      </c>
      <c r="Q67" s="24" t="s">
        <v>41</v>
      </c>
      <c r="R67" s="24" t="s">
        <v>133</v>
      </c>
      <c r="S67" s="24" t="s">
        <v>53</v>
      </c>
      <c r="T67" s="24" t="s">
        <v>246</v>
      </c>
      <c r="U67" s="24"/>
    </row>
    <row r="68" ht="140.1" hidden="1" customHeight="1" spans="1:21">
      <c r="A68" s="22">
        <v>40</v>
      </c>
      <c r="B68" s="29" t="s">
        <v>192</v>
      </c>
      <c r="C68" s="22" t="s">
        <v>341</v>
      </c>
      <c r="D68" s="24" t="s">
        <v>347</v>
      </c>
      <c r="E68" s="28" t="s">
        <v>348</v>
      </c>
      <c r="F68" s="24"/>
      <c r="G68" s="29" t="s">
        <v>331</v>
      </c>
      <c r="H68" s="24" t="s">
        <v>349</v>
      </c>
      <c r="I68" s="22">
        <v>507</v>
      </c>
      <c r="J68" s="22"/>
      <c r="K68" s="22"/>
      <c r="L68" s="22"/>
      <c r="M68" s="22">
        <v>507</v>
      </c>
      <c r="N68" s="24" t="s">
        <v>333</v>
      </c>
      <c r="O68" s="76" t="s">
        <v>350</v>
      </c>
      <c r="P68" s="45" t="s">
        <v>351</v>
      </c>
      <c r="Q68" s="24" t="s">
        <v>41</v>
      </c>
      <c r="R68" s="24" t="s">
        <v>133</v>
      </c>
      <c r="S68" s="24" t="s">
        <v>53</v>
      </c>
      <c r="T68" s="24" t="s">
        <v>246</v>
      </c>
      <c r="U68" s="24"/>
    </row>
    <row r="69" ht="30" hidden="1" customHeight="1" spans="1:21">
      <c r="A69" s="40" t="s">
        <v>352</v>
      </c>
      <c r="B69" s="40"/>
      <c r="C69" s="22"/>
      <c r="D69" s="22"/>
      <c r="E69" s="23"/>
      <c r="F69" s="24"/>
      <c r="G69" s="22"/>
      <c r="H69" s="25"/>
      <c r="I69" s="12">
        <f t="shared" ref="I69:M69" si="28">SUM(I70:I73)</f>
        <v>741.5</v>
      </c>
      <c r="J69" s="12">
        <f t="shared" si="28"/>
        <v>0</v>
      </c>
      <c r="K69" s="12">
        <f t="shared" si="28"/>
        <v>354</v>
      </c>
      <c r="L69" s="12">
        <f t="shared" si="28"/>
        <v>190</v>
      </c>
      <c r="M69" s="12">
        <f t="shared" si="28"/>
        <v>197.5</v>
      </c>
      <c r="N69" s="24"/>
      <c r="O69" s="22"/>
      <c r="P69" s="22"/>
      <c r="Q69" s="22"/>
      <c r="R69" s="22"/>
      <c r="S69" s="22"/>
      <c r="T69" s="22"/>
      <c r="U69" s="22"/>
    </row>
    <row r="70" ht="114" customHeight="1" spans="1:21">
      <c r="A70" s="22">
        <v>41</v>
      </c>
      <c r="B70" s="29" t="s">
        <v>192</v>
      </c>
      <c r="C70" s="24" t="s">
        <v>193</v>
      </c>
      <c r="D70" s="24" t="s">
        <v>353</v>
      </c>
      <c r="E70" s="28" t="s">
        <v>354</v>
      </c>
      <c r="F70" s="24"/>
      <c r="G70" s="24" t="s">
        <v>144</v>
      </c>
      <c r="H70" s="24" t="s">
        <v>355</v>
      </c>
      <c r="I70" s="31">
        <f t="shared" ref="I70:I76" si="29">J70+K70+L70+M70</f>
        <v>204</v>
      </c>
      <c r="J70" s="22"/>
      <c r="K70" s="22">
        <v>204</v>
      </c>
      <c r="L70" s="22"/>
      <c r="M70" s="22"/>
      <c r="N70" s="24" t="s">
        <v>146</v>
      </c>
      <c r="O70" s="45" t="s">
        <v>356</v>
      </c>
      <c r="P70" s="45" t="s">
        <v>357</v>
      </c>
      <c r="Q70" s="24" t="s">
        <v>41</v>
      </c>
      <c r="R70" s="24" t="s">
        <v>133</v>
      </c>
      <c r="S70" s="24" t="s">
        <v>53</v>
      </c>
      <c r="T70" s="24" t="s">
        <v>246</v>
      </c>
      <c r="U70" s="24"/>
    </row>
    <row r="71" ht="81" hidden="1" customHeight="1" spans="1:21">
      <c r="A71" s="22">
        <v>42</v>
      </c>
      <c r="B71" s="29" t="s">
        <v>192</v>
      </c>
      <c r="C71" s="22" t="s">
        <v>210</v>
      </c>
      <c r="D71" s="24" t="s">
        <v>358</v>
      </c>
      <c r="E71" s="28" t="s">
        <v>359</v>
      </c>
      <c r="F71" s="24"/>
      <c r="G71" s="24" t="s">
        <v>144</v>
      </c>
      <c r="H71" s="24" t="s">
        <v>360</v>
      </c>
      <c r="I71" s="22">
        <f t="shared" si="29"/>
        <v>150</v>
      </c>
      <c r="J71" s="22"/>
      <c r="K71" s="22">
        <v>150</v>
      </c>
      <c r="L71" s="22"/>
      <c r="M71" s="22"/>
      <c r="N71" s="24" t="s">
        <v>146</v>
      </c>
      <c r="O71" s="24" t="s">
        <v>361</v>
      </c>
      <c r="P71" s="24" t="s">
        <v>362</v>
      </c>
      <c r="Q71" s="24" t="s">
        <v>41</v>
      </c>
      <c r="R71" s="24" t="s">
        <v>133</v>
      </c>
      <c r="S71" s="24" t="s">
        <v>53</v>
      </c>
      <c r="T71" s="24" t="s">
        <v>246</v>
      </c>
      <c r="U71" s="24"/>
    </row>
    <row r="72" ht="135.95" hidden="1" customHeight="1" spans="1:21">
      <c r="A72" s="22">
        <v>43</v>
      </c>
      <c r="B72" s="29" t="s">
        <v>192</v>
      </c>
      <c r="C72" s="22" t="s">
        <v>363</v>
      </c>
      <c r="D72" s="24" t="s">
        <v>364</v>
      </c>
      <c r="E72" s="28" t="s">
        <v>365</v>
      </c>
      <c r="F72" s="24"/>
      <c r="G72" s="24" t="s">
        <v>144</v>
      </c>
      <c r="H72" s="24" t="s">
        <v>366</v>
      </c>
      <c r="I72" s="22">
        <v>197.5</v>
      </c>
      <c r="J72" s="22"/>
      <c r="K72" s="22"/>
      <c r="L72" s="22"/>
      <c r="M72" s="22">
        <v>197.5</v>
      </c>
      <c r="N72" s="24" t="s">
        <v>146</v>
      </c>
      <c r="O72" s="24" t="s">
        <v>367</v>
      </c>
      <c r="P72" s="24" t="s">
        <v>368</v>
      </c>
      <c r="Q72" s="24" t="s">
        <v>41</v>
      </c>
      <c r="R72" s="24" t="s">
        <v>133</v>
      </c>
      <c r="S72" s="24" t="s">
        <v>53</v>
      </c>
      <c r="T72" s="24" t="s">
        <v>246</v>
      </c>
      <c r="U72" s="24"/>
    </row>
    <row r="73" ht="221.1" hidden="1" customHeight="1" spans="1:21">
      <c r="A73" s="22">
        <v>44</v>
      </c>
      <c r="B73" s="29" t="s">
        <v>192</v>
      </c>
      <c r="C73" s="22" t="s">
        <v>237</v>
      </c>
      <c r="D73" s="24" t="s">
        <v>369</v>
      </c>
      <c r="E73" s="28" t="s">
        <v>370</v>
      </c>
      <c r="F73" s="24"/>
      <c r="G73" s="24" t="s">
        <v>144</v>
      </c>
      <c r="H73" s="24" t="s">
        <v>371</v>
      </c>
      <c r="I73" s="22">
        <v>190</v>
      </c>
      <c r="J73" s="22"/>
      <c r="K73" s="22"/>
      <c r="L73" s="22">
        <v>190</v>
      </c>
      <c r="M73" s="22"/>
      <c r="N73" s="24" t="s">
        <v>146</v>
      </c>
      <c r="O73" s="24" t="s">
        <v>372</v>
      </c>
      <c r="P73" s="24" t="s">
        <v>373</v>
      </c>
      <c r="Q73" s="24" t="s">
        <v>41</v>
      </c>
      <c r="R73" s="24" t="s">
        <v>133</v>
      </c>
      <c r="S73" s="24" t="s">
        <v>53</v>
      </c>
      <c r="T73" s="24" t="s">
        <v>246</v>
      </c>
      <c r="U73" s="24"/>
    </row>
    <row r="74" ht="30" hidden="1" customHeight="1" spans="1:21">
      <c r="A74" s="40" t="s">
        <v>374</v>
      </c>
      <c r="B74" s="40"/>
      <c r="C74" s="22"/>
      <c r="D74" s="22"/>
      <c r="E74" s="23"/>
      <c r="F74" s="24"/>
      <c r="G74" s="22"/>
      <c r="H74" s="25"/>
      <c r="I74" s="12">
        <f t="shared" ref="I74:M74" si="30">SUM(I75:I79)</f>
        <v>1584.5</v>
      </c>
      <c r="J74" s="12">
        <f t="shared" si="30"/>
        <v>0</v>
      </c>
      <c r="K74" s="12">
        <f t="shared" si="30"/>
        <v>574.5</v>
      </c>
      <c r="L74" s="12">
        <f t="shared" si="30"/>
        <v>0</v>
      </c>
      <c r="M74" s="12">
        <f t="shared" si="30"/>
        <v>1010</v>
      </c>
      <c r="N74" s="24"/>
      <c r="O74" s="22"/>
      <c r="P74" s="22"/>
      <c r="Q74" s="22"/>
      <c r="R74" s="22"/>
      <c r="S74" s="22"/>
      <c r="T74" s="22"/>
      <c r="U74" s="22"/>
    </row>
    <row r="75" ht="99.95" customHeight="1" spans="1:21">
      <c r="A75" s="22">
        <v>45</v>
      </c>
      <c r="B75" s="29" t="s">
        <v>192</v>
      </c>
      <c r="C75" s="29" t="s">
        <v>193</v>
      </c>
      <c r="D75" s="24" t="s">
        <v>375</v>
      </c>
      <c r="E75" s="56" t="s">
        <v>376</v>
      </c>
      <c r="F75" s="29"/>
      <c r="G75" s="29" t="s">
        <v>162</v>
      </c>
      <c r="H75" s="24" t="s">
        <v>377</v>
      </c>
      <c r="I75" s="31">
        <f t="shared" si="29"/>
        <v>149.5</v>
      </c>
      <c r="J75" s="22"/>
      <c r="K75" s="22">
        <v>149.5</v>
      </c>
      <c r="L75" s="22"/>
      <c r="M75" s="22"/>
      <c r="N75" s="24" t="s">
        <v>164</v>
      </c>
      <c r="O75" s="45" t="s">
        <v>378</v>
      </c>
      <c r="P75" s="45" t="s">
        <v>379</v>
      </c>
      <c r="Q75" s="24" t="s">
        <v>41</v>
      </c>
      <c r="R75" s="24" t="s">
        <v>133</v>
      </c>
      <c r="S75" s="24" t="s">
        <v>53</v>
      </c>
      <c r="T75" s="24" t="s">
        <v>246</v>
      </c>
      <c r="U75" s="24"/>
    </row>
    <row r="76" ht="108.95" customHeight="1" spans="1:21">
      <c r="A76" s="22">
        <v>46</v>
      </c>
      <c r="B76" s="29" t="s">
        <v>192</v>
      </c>
      <c r="C76" s="24" t="s">
        <v>193</v>
      </c>
      <c r="D76" s="24" t="s">
        <v>380</v>
      </c>
      <c r="E76" s="28" t="s">
        <v>381</v>
      </c>
      <c r="F76" s="24"/>
      <c r="G76" s="24" t="s">
        <v>162</v>
      </c>
      <c r="H76" s="24" t="s">
        <v>382</v>
      </c>
      <c r="I76" s="31">
        <f t="shared" si="29"/>
        <v>195</v>
      </c>
      <c r="J76" s="22"/>
      <c r="K76" s="22">
        <v>195</v>
      </c>
      <c r="L76" s="22"/>
      <c r="M76" s="22"/>
      <c r="N76" s="24" t="s">
        <v>164</v>
      </c>
      <c r="O76" s="24" t="s">
        <v>383</v>
      </c>
      <c r="P76" s="24" t="s">
        <v>384</v>
      </c>
      <c r="Q76" s="24" t="s">
        <v>41</v>
      </c>
      <c r="R76" s="24" t="s">
        <v>133</v>
      </c>
      <c r="S76" s="24" t="s">
        <v>53</v>
      </c>
      <c r="T76" s="24" t="s">
        <v>246</v>
      </c>
      <c r="U76" s="24"/>
    </row>
    <row r="77" ht="189.95" customHeight="1" spans="1:21">
      <c r="A77" s="22">
        <v>47</v>
      </c>
      <c r="B77" s="29" t="s">
        <v>192</v>
      </c>
      <c r="C77" s="24" t="s">
        <v>193</v>
      </c>
      <c r="D77" s="24" t="s">
        <v>385</v>
      </c>
      <c r="E77" s="24" t="s">
        <v>386</v>
      </c>
      <c r="F77" s="24"/>
      <c r="G77" s="24" t="s">
        <v>162</v>
      </c>
      <c r="H77" s="24" t="s">
        <v>387</v>
      </c>
      <c r="I77" s="31">
        <v>230</v>
      </c>
      <c r="J77" s="22"/>
      <c r="K77" s="22">
        <v>230</v>
      </c>
      <c r="L77" s="22"/>
      <c r="M77" s="22"/>
      <c r="N77" s="24" t="s">
        <v>164</v>
      </c>
      <c r="O77" s="24" t="s">
        <v>388</v>
      </c>
      <c r="P77" s="24" t="s">
        <v>389</v>
      </c>
      <c r="Q77" s="24" t="s">
        <v>41</v>
      </c>
      <c r="R77" s="24" t="s">
        <v>133</v>
      </c>
      <c r="S77" s="24" t="s">
        <v>53</v>
      </c>
      <c r="T77" s="24" t="s">
        <v>246</v>
      </c>
      <c r="U77" s="24"/>
    </row>
    <row r="78" s="3" customFormat="1" ht="111.95" customHeight="1" spans="1:21">
      <c r="A78" s="57">
        <v>48</v>
      </c>
      <c r="B78" s="58" t="s">
        <v>192</v>
      </c>
      <c r="C78" s="59" t="s">
        <v>193</v>
      </c>
      <c r="D78" s="38" t="s">
        <v>390</v>
      </c>
      <c r="E78" s="39" t="s">
        <v>391</v>
      </c>
      <c r="F78" s="38"/>
      <c r="G78" s="38" t="s">
        <v>162</v>
      </c>
      <c r="H78" s="38" t="s">
        <v>392</v>
      </c>
      <c r="I78" s="64">
        <v>750</v>
      </c>
      <c r="J78" s="51"/>
      <c r="K78" s="38"/>
      <c r="L78" s="51"/>
      <c r="M78" s="51">
        <v>750</v>
      </c>
      <c r="N78" s="38" t="s">
        <v>164</v>
      </c>
      <c r="O78" s="39" t="s">
        <v>393</v>
      </c>
      <c r="P78" s="38" t="s">
        <v>394</v>
      </c>
      <c r="Q78" s="59" t="s">
        <v>41</v>
      </c>
      <c r="R78" s="59" t="s">
        <v>133</v>
      </c>
      <c r="S78" s="59" t="s">
        <v>53</v>
      </c>
      <c r="T78" s="59" t="s">
        <v>246</v>
      </c>
      <c r="U78" s="82"/>
    </row>
    <row r="79" s="3" customFormat="1" ht="90" customHeight="1" spans="1:21">
      <c r="A79" s="57">
        <v>49</v>
      </c>
      <c r="B79" s="58" t="s">
        <v>192</v>
      </c>
      <c r="C79" s="59" t="s">
        <v>193</v>
      </c>
      <c r="D79" s="38" t="s">
        <v>395</v>
      </c>
      <c r="E79" s="39" t="s">
        <v>396</v>
      </c>
      <c r="F79" s="38"/>
      <c r="G79" s="38" t="s">
        <v>162</v>
      </c>
      <c r="H79" s="38" t="s">
        <v>397</v>
      </c>
      <c r="I79" s="64">
        <v>260</v>
      </c>
      <c r="J79" s="51"/>
      <c r="K79" s="38"/>
      <c r="L79" s="51"/>
      <c r="M79" s="51">
        <v>260</v>
      </c>
      <c r="N79" s="38" t="s">
        <v>164</v>
      </c>
      <c r="O79" s="39" t="s">
        <v>398</v>
      </c>
      <c r="P79" s="38" t="s">
        <v>399</v>
      </c>
      <c r="Q79" s="59" t="s">
        <v>41</v>
      </c>
      <c r="R79" s="59" t="s">
        <v>133</v>
      </c>
      <c r="S79" s="59" t="s">
        <v>53</v>
      </c>
      <c r="T79" s="59" t="s">
        <v>246</v>
      </c>
      <c r="U79" s="82"/>
    </row>
    <row r="80" ht="30" hidden="1" customHeight="1" spans="1:21">
      <c r="A80" s="40" t="s">
        <v>400</v>
      </c>
      <c r="B80" s="40"/>
      <c r="C80" s="22"/>
      <c r="D80" s="22"/>
      <c r="E80" s="23"/>
      <c r="F80" s="24"/>
      <c r="G80" s="22"/>
      <c r="H80" s="25"/>
      <c r="I80" s="12">
        <f t="shared" ref="I80:M80" si="31">SUM(I81:I82)</f>
        <v>700</v>
      </c>
      <c r="J80" s="12">
        <f t="shared" si="31"/>
        <v>0</v>
      </c>
      <c r="K80" s="12">
        <f t="shared" si="31"/>
        <v>700</v>
      </c>
      <c r="L80" s="12">
        <f t="shared" si="31"/>
        <v>0</v>
      </c>
      <c r="M80" s="12">
        <f t="shared" si="31"/>
        <v>0</v>
      </c>
      <c r="N80" s="24"/>
      <c r="O80" s="22"/>
      <c r="P80" s="22"/>
      <c r="Q80" s="22"/>
      <c r="R80" s="22"/>
      <c r="S80" s="22"/>
      <c r="T80" s="22"/>
      <c r="U80" s="22"/>
    </row>
    <row r="81" ht="99.95" hidden="1" customHeight="1" spans="1:21">
      <c r="A81" s="22">
        <v>50</v>
      </c>
      <c r="B81" s="29" t="s">
        <v>192</v>
      </c>
      <c r="C81" s="36" t="s">
        <v>193</v>
      </c>
      <c r="D81" s="36" t="s">
        <v>401</v>
      </c>
      <c r="E81" s="60" t="s">
        <v>402</v>
      </c>
      <c r="F81" s="24"/>
      <c r="G81" s="36" t="s">
        <v>403</v>
      </c>
      <c r="H81" s="36" t="s">
        <v>404</v>
      </c>
      <c r="I81" s="22">
        <f t="shared" ref="I81:I85" si="32">J81+K81+L81+M81</f>
        <v>400</v>
      </c>
      <c r="J81" s="22"/>
      <c r="K81" s="22">
        <v>400</v>
      </c>
      <c r="L81" s="22"/>
      <c r="M81" s="22"/>
      <c r="N81" s="36" t="s">
        <v>405</v>
      </c>
      <c r="O81" s="36" t="s">
        <v>406</v>
      </c>
      <c r="P81" s="36" t="s">
        <v>407</v>
      </c>
      <c r="Q81" s="24" t="s">
        <v>41</v>
      </c>
      <c r="R81" s="24" t="s">
        <v>133</v>
      </c>
      <c r="S81" s="24" t="s">
        <v>53</v>
      </c>
      <c r="T81" s="24" t="s">
        <v>246</v>
      </c>
      <c r="U81" s="24"/>
    </row>
    <row r="82" ht="194.1" hidden="1" customHeight="1" spans="1:21">
      <c r="A82" s="22">
        <v>51</v>
      </c>
      <c r="B82" s="29" t="s">
        <v>192</v>
      </c>
      <c r="C82" s="36" t="s">
        <v>193</v>
      </c>
      <c r="D82" s="36" t="s">
        <v>408</v>
      </c>
      <c r="E82" s="37" t="s">
        <v>409</v>
      </c>
      <c r="F82" s="24"/>
      <c r="G82" s="36" t="s">
        <v>403</v>
      </c>
      <c r="H82" s="36" t="s">
        <v>410</v>
      </c>
      <c r="I82" s="22">
        <f t="shared" si="32"/>
        <v>300</v>
      </c>
      <c r="J82" s="22"/>
      <c r="K82" s="22">
        <v>300</v>
      </c>
      <c r="L82" s="22"/>
      <c r="M82" s="22"/>
      <c r="N82" s="36" t="s">
        <v>405</v>
      </c>
      <c r="O82" s="36" t="s">
        <v>411</v>
      </c>
      <c r="P82" s="36" t="s">
        <v>412</v>
      </c>
      <c r="Q82" s="24" t="s">
        <v>41</v>
      </c>
      <c r="R82" s="24" t="s">
        <v>133</v>
      </c>
      <c r="S82" s="24" t="s">
        <v>53</v>
      </c>
      <c r="T82" s="24" t="s">
        <v>246</v>
      </c>
      <c r="U82" s="24"/>
    </row>
    <row r="83" ht="30" hidden="1" customHeight="1" spans="1:21">
      <c r="A83" s="40" t="s">
        <v>413</v>
      </c>
      <c r="B83" s="40"/>
      <c r="C83" s="22"/>
      <c r="D83" s="22"/>
      <c r="E83" s="23"/>
      <c r="F83" s="24"/>
      <c r="G83" s="22"/>
      <c r="H83" s="25"/>
      <c r="I83" s="12">
        <f t="shared" ref="I83:M83" si="33">SUM(I84:I85)</f>
        <v>384.91</v>
      </c>
      <c r="J83" s="12">
        <f t="shared" si="33"/>
        <v>0</v>
      </c>
      <c r="K83" s="12">
        <f t="shared" si="33"/>
        <v>384.91</v>
      </c>
      <c r="L83" s="12">
        <f t="shared" si="33"/>
        <v>0</v>
      </c>
      <c r="M83" s="12">
        <f t="shared" si="33"/>
        <v>0</v>
      </c>
      <c r="N83" s="24"/>
      <c r="O83" s="22"/>
      <c r="P83" s="22"/>
      <c r="Q83" s="22"/>
      <c r="R83" s="22"/>
      <c r="S83" s="22"/>
      <c r="T83" s="22"/>
      <c r="U83" s="22"/>
    </row>
    <row r="84" ht="120" hidden="1" customHeight="1" spans="1:21">
      <c r="A84" s="22">
        <v>52</v>
      </c>
      <c r="B84" s="29" t="s">
        <v>192</v>
      </c>
      <c r="C84" s="29" t="s">
        <v>363</v>
      </c>
      <c r="D84" s="29" t="s">
        <v>414</v>
      </c>
      <c r="E84" s="61" t="s">
        <v>415</v>
      </c>
      <c r="F84" s="24"/>
      <c r="G84" s="29" t="s">
        <v>101</v>
      </c>
      <c r="H84" s="29" t="s">
        <v>102</v>
      </c>
      <c r="I84" s="22">
        <v>175.36</v>
      </c>
      <c r="J84" s="22"/>
      <c r="K84" s="22">
        <v>175.36</v>
      </c>
      <c r="L84" s="22"/>
      <c r="M84" s="22"/>
      <c r="N84" s="29" t="s">
        <v>416</v>
      </c>
      <c r="O84" s="29" t="s">
        <v>417</v>
      </c>
      <c r="P84" s="29" t="s">
        <v>418</v>
      </c>
      <c r="Q84" s="24" t="s">
        <v>41</v>
      </c>
      <c r="R84" s="24" t="s">
        <v>133</v>
      </c>
      <c r="S84" s="24" t="s">
        <v>53</v>
      </c>
      <c r="T84" s="24" t="s">
        <v>246</v>
      </c>
      <c r="U84" s="24"/>
    </row>
    <row r="85" ht="213" hidden="1" customHeight="1" spans="1:21">
      <c r="A85" s="22">
        <v>53</v>
      </c>
      <c r="B85" s="29" t="s">
        <v>192</v>
      </c>
      <c r="C85" s="29" t="s">
        <v>237</v>
      </c>
      <c r="D85" s="29" t="s">
        <v>419</v>
      </c>
      <c r="E85" s="35" t="s">
        <v>420</v>
      </c>
      <c r="F85" s="24"/>
      <c r="G85" s="29" t="s">
        <v>101</v>
      </c>
      <c r="H85" s="29" t="s">
        <v>421</v>
      </c>
      <c r="I85" s="22">
        <f t="shared" si="32"/>
        <v>209.55</v>
      </c>
      <c r="J85" s="22"/>
      <c r="K85" s="22">
        <v>209.55</v>
      </c>
      <c r="L85" s="22"/>
      <c r="M85" s="22"/>
      <c r="N85" s="29" t="s">
        <v>416</v>
      </c>
      <c r="O85" s="29" t="s">
        <v>422</v>
      </c>
      <c r="P85" s="29" t="s">
        <v>423</v>
      </c>
      <c r="Q85" s="24" t="s">
        <v>41</v>
      </c>
      <c r="R85" s="24" t="s">
        <v>133</v>
      </c>
      <c r="S85" s="24" t="s">
        <v>53</v>
      </c>
      <c r="T85" s="24" t="s">
        <v>246</v>
      </c>
      <c r="U85" s="24"/>
    </row>
    <row r="86" ht="30" hidden="1" customHeight="1" spans="1:21">
      <c r="A86" s="40" t="s">
        <v>424</v>
      </c>
      <c r="B86" s="40"/>
      <c r="C86" s="22"/>
      <c r="D86" s="22"/>
      <c r="E86" s="23"/>
      <c r="F86" s="24"/>
      <c r="G86" s="22"/>
      <c r="H86" s="25"/>
      <c r="I86" s="12">
        <f t="shared" ref="I86:M86" si="34">SUM(I87:I89)</f>
        <v>200</v>
      </c>
      <c r="J86" s="12">
        <f t="shared" si="34"/>
        <v>0</v>
      </c>
      <c r="K86" s="12">
        <f t="shared" si="34"/>
        <v>200</v>
      </c>
      <c r="L86" s="12">
        <f t="shared" si="34"/>
        <v>0</v>
      </c>
      <c r="M86" s="12">
        <f t="shared" si="34"/>
        <v>0</v>
      </c>
      <c r="N86" s="24"/>
      <c r="O86" s="22"/>
      <c r="P86" s="22"/>
      <c r="Q86" s="22"/>
      <c r="R86" s="22"/>
      <c r="S86" s="22"/>
      <c r="T86" s="22"/>
      <c r="U86" s="22"/>
    </row>
    <row r="87" ht="131.1" hidden="1" customHeight="1" spans="1:21">
      <c r="A87" s="22">
        <v>54</v>
      </c>
      <c r="B87" s="29" t="s">
        <v>192</v>
      </c>
      <c r="C87" s="29" t="s">
        <v>363</v>
      </c>
      <c r="D87" s="24" t="s">
        <v>425</v>
      </c>
      <c r="E87" s="28" t="s">
        <v>426</v>
      </c>
      <c r="F87" s="24"/>
      <c r="G87" s="24" t="s">
        <v>427</v>
      </c>
      <c r="H87" s="24" t="s">
        <v>428</v>
      </c>
      <c r="I87" s="44">
        <f t="shared" ref="I87:I89" si="35">J87+K87+L87+M87</f>
        <v>100</v>
      </c>
      <c r="J87" s="22"/>
      <c r="K87" s="22">
        <v>100</v>
      </c>
      <c r="L87" s="22"/>
      <c r="M87" s="22"/>
      <c r="N87" s="24" t="s">
        <v>429</v>
      </c>
      <c r="O87" s="24" t="s">
        <v>430</v>
      </c>
      <c r="P87" s="24" t="s">
        <v>431</v>
      </c>
      <c r="Q87" s="24" t="s">
        <v>41</v>
      </c>
      <c r="R87" s="24" t="s">
        <v>133</v>
      </c>
      <c r="S87" s="24" t="s">
        <v>53</v>
      </c>
      <c r="T87" s="24" t="s">
        <v>246</v>
      </c>
      <c r="U87" s="24"/>
    </row>
    <row r="88" ht="69.95" customHeight="1" spans="1:21">
      <c r="A88" s="22">
        <v>55</v>
      </c>
      <c r="B88" s="29" t="s">
        <v>192</v>
      </c>
      <c r="C88" s="22" t="s">
        <v>210</v>
      </c>
      <c r="D88" s="24" t="s">
        <v>432</v>
      </c>
      <c r="E88" s="28" t="s">
        <v>433</v>
      </c>
      <c r="F88" s="24"/>
      <c r="G88" s="24" t="s">
        <v>427</v>
      </c>
      <c r="H88" s="24" t="s">
        <v>434</v>
      </c>
      <c r="I88" s="31">
        <f t="shared" si="35"/>
        <v>50</v>
      </c>
      <c r="J88" s="22"/>
      <c r="K88" s="22">
        <v>50</v>
      </c>
      <c r="L88" s="22"/>
      <c r="M88" s="22"/>
      <c r="N88" s="24" t="s">
        <v>429</v>
      </c>
      <c r="O88" s="24" t="s">
        <v>435</v>
      </c>
      <c r="P88" s="24" t="s">
        <v>436</v>
      </c>
      <c r="Q88" s="24" t="s">
        <v>41</v>
      </c>
      <c r="R88" s="24" t="s">
        <v>133</v>
      </c>
      <c r="S88" s="24" t="s">
        <v>53</v>
      </c>
      <c r="T88" s="24" t="s">
        <v>246</v>
      </c>
      <c r="U88" s="24"/>
    </row>
    <row r="89" ht="69.95" customHeight="1" spans="1:21">
      <c r="A89" s="22">
        <v>56</v>
      </c>
      <c r="B89" s="29" t="s">
        <v>192</v>
      </c>
      <c r="C89" s="22" t="s">
        <v>210</v>
      </c>
      <c r="D89" s="24" t="s">
        <v>437</v>
      </c>
      <c r="E89" s="28" t="s">
        <v>438</v>
      </c>
      <c r="F89" s="24"/>
      <c r="G89" s="24" t="s">
        <v>427</v>
      </c>
      <c r="H89" s="24" t="s">
        <v>439</v>
      </c>
      <c r="I89" s="31">
        <f t="shared" si="35"/>
        <v>50</v>
      </c>
      <c r="J89" s="22"/>
      <c r="K89" s="22">
        <v>50</v>
      </c>
      <c r="L89" s="22"/>
      <c r="M89" s="22"/>
      <c r="N89" s="24" t="s">
        <v>429</v>
      </c>
      <c r="O89" s="24" t="s">
        <v>440</v>
      </c>
      <c r="P89" s="24" t="s">
        <v>441</v>
      </c>
      <c r="Q89" s="24" t="s">
        <v>41</v>
      </c>
      <c r="R89" s="24" t="s">
        <v>133</v>
      </c>
      <c r="S89" s="24" t="s">
        <v>53</v>
      </c>
      <c r="T89" s="24" t="s">
        <v>246</v>
      </c>
      <c r="U89" s="24"/>
    </row>
    <row r="90" ht="30" hidden="1" customHeight="1" spans="1:21">
      <c r="A90" s="40" t="s">
        <v>442</v>
      </c>
      <c r="B90" s="40"/>
      <c r="C90" s="22"/>
      <c r="D90" s="22"/>
      <c r="E90" s="23"/>
      <c r="F90" s="24"/>
      <c r="G90" s="22"/>
      <c r="H90" s="25"/>
      <c r="I90" s="12">
        <f t="shared" ref="I90:M90" si="36">SUM(I91:I91)</f>
        <v>49</v>
      </c>
      <c r="J90" s="12">
        <f t="shared" si="36"/>
        <v>0</v>
      </c>
      <c r="K90" s="12">
        <f t="shared" si="36"/>
        <v>49</v>
      </c>
      <c r="L90" s="12">
        <f t="shared" si="36"/>
        <v>0</v>
      </c>
      <c r="M90" s="12">
        <f t="shared" si="36"/>
        <v>0</v>
      </c>
      <c r="N90" s="24"/>
      <c r="O90" s="22"/>
      <c r="P90" s="22"/>
      <c r="Q90" s="22"/>
      <c r="R90" s="22"/>
      <c r="S90" s="22"/>
      <c r="T90" s="22"/>
      <c r="U90" s="22"/>
    </row>
    <row r="91" ht="99.95" hidden="1" customHeight="1" spans="1:21">
      <c r="A91" s="22">
        <v>57</v>
      </c>
      <c r="B91" s="29" t="s">
        <v>192</v>
      </c>
      <c r="C91" s="29" t="s">
        <v>193</v>
      </c>
      <c r="D91" s="29" t="s">
        <v>443</v>
      </c>
      <c r="E91" s="35" t="s">
        <v>444</v>
      </c>
      <c r="F91" s="24"/>
      <c r="G91" s="29" t="s">
        <v>445</v>
      </c>
      <c r="H91" s="29" t="s">
        <v>446</v>
      </c>
      <c r="I91" s="22">
        <v>49</v>
      </c>
      <c r="J91" s="22"/>
      <c r="K91" s="22">
        <v>49</v>
      </c>
      <c r="L91" s="22"/>
      <c r="M91" s="22"/>
      <c r="N91" s="29" t="s">
        <v>447</v>
      </c>
      <c r="O91" s="29" t="s">
        <v>448</v>
      </c>
      <c r="P91" s="29" t="s">
        <v>449</v>
      </c>
      <c r="Q91" s="24" t="s">
        <v>41</v>
      </c>
      <c r="R91" s="24" t="s">
        <v>133</v>
      </c>
      <c r="S91" s="24" t="s">
        <v>53</v>
      </c>
      <c r="T91" s="24" t="s">
        <v>246</v>
      </c>
      <c r="U91" s="24"/>
    </row>
    <row r="92" ht="30" hidden="1" customHeight="1" spans="1:21">
      <c r="A92" s="40" t="s">
        <v>450</v>
      </c>
      <c r="B92" s="40"/>
      <c r="C92" s="22"/>
      <c r="D92" s="22"/>
      <c r="E92" s="23"/>
      <c r="F92" s="24"/>
      <c r="G92" s="22"/>
      <c r="H92" s="25"/>
      <c r="I92" s="12">
        <f t="shared" ref="I92:M92" si="37">SUM(I93:I95)</f>
        <v>537</v>
      </c>
      <c r="J92" s="12">
        <f t="shared" si="37"/>
        <v>0</v>
      </c>
      <c r="K92" s="12">
        <f t="shared" si="37"/>
        <v>537</v>
      </c>
      <c r="L92" s="12">
        <f t="shared" si="37"/>
        <v>0</v>
      </c>
      <c r="M92" s="12">
        <f t="shared" si="37"/>
        <v>0</v>
      </c>
      <c r="N92" s="24"/>
      <c r="O92" s="22"/>
      <c r="P92" s="22"/>
      <c r="Q92" s="22"/>
      <c r="R92" s="22"/>
      <c r="S92" s="22"/>
      <c r="T92" s="22"/>
      <c r="U92" s="22"/>
    </row>
    <row r="93" ht="93.95" customHeight="1" spans="1:21">
      <c r="A93" s="22">
        <v>58</v>
      </c>
      <c r="B93" s="29" t="s">
        <v>192</v>
      </c>
      <c r="C93" s="29" t="s">
        <v>193</v>
      </c>
      <c r="D93" s="29" t="s">
        <v>451</v>
      </c>
      <c r="E93" s="61" t="s">
        <v>452</v>
      </c>
      <c r="F93" s="24"/>
      <c r="G93" s="29" t="s">
        <v>170</v>
      </c>
      <c r="H93" s="29" t="s">
        <v>453</v>
      </c>
      <c r="I93" s="31">
        <f t="shared" ref="I93:I95" si="38">J93+K93+L93+M93</f>
        <v>82</v>
      </c>
      <c r="J93" s="22"/>
      <c r="K93" s="22">
        <v>82</v>
      </c>
      <c r="L93" s="22"/>
      <c r="M93" s="22"/>
      <c r="N93" s="29" t="s">
        <v>172</v>
      </c>
      <c r="O93" s="29" t="s">
        <v>454</v>
      </c>
      <c r="P93" s="29" t="s">
        <v>455</v>
      </c>
      <c r="Q93" s="24" t="s">
        <v>41</v>
      </c>
      <c r="R93" s="24" t="s">
        <v>133</v>
      </c>
      <c r="S93" s="24" t="s">
        <v>53</v>
      </c>
      <c r="T93" s="24" t="s">
        <v>246</v>
      </c>
      <c r="U93" s="24"/>
    </row>
    <row r="94" ht="87.95" customHeight="1" spans="1:21">
      <c r="A94" s="22">
        <v>59</v>
      </c>
      <c r="B94" s="29" t="s">
        <v>192</v>
      </c>
      <c r="C94" s="29" t="s">
        <v>237</v>
      </c>
      <c r="D94" s="29" t="s">
        <v>456</v>
      </c>
      <c r="E94" s="61" t="s">
        <v>457</v>
      </c>
      <c r="F94" s="24"/>
      <c r="G94" s="29" t="s">
        <v>170</v>
      </c>
      <c r="H94" s="29" t="s">
        <v>458</v>
      </c>
      <c r="I94" s="31">
        <f t="shared" si="38"/>
        <v>150</v>
      </c>
      <c r="J94" s="22"/>
      <c r="K94" s="22">
        <v>150</v>
      </c>
      <c r="L94" s="22"/>
      <c r="M94" s="22"/>
      <c r="N94" s="29" t="s">
        <v>172</v>
      </c>
      <c r="O94" s="29" t="s">
        <v>459</v>
      </c>
      <c r="P94" s="29" t="s">
        <v>460</v>
      </c>
      <c r="Q94" s="24" t="s">
        <v>41</v>
      </c>
      <c r="R94" s="24" t="s">
        <v>133</v>
      </c>
      <c r="S94" s="24" t="s">
        <v>53</v>
      </c>
      <c r="T94" s="24" t="s">
        <v>246</v>
      </c>
      <c r="U94" s="24"/>
    </row>
    <row r="95" ht="123.95" hidden="1" customHeight="1" spans="1:21">
      <c r="A95" s="22">
        <v>60</v>
      </c>
      <c r="B95" s="29" t="s">
        <v>192</v>
      </c>
      <c r="C95" s="29" t="s">
        <v>193</v>
      </c>
      <c r="D95" s="29" t="s">
        <v>461</v>
      </c>
      <c r="E95" s="61" t="s">
        <v>462</v>
      </c>
      <c r="F95" s="24"/>
      <c r="G95" s="29" t="s">
        <v>170</v>
      </c>
      <c r="H95" s="29" t="s">
        <v>463</v>
      </c>
      <c r="I95" s="22">
        <f t="shared" si="38"/>
        <v>305</v>
      </c>
      <c r="J95" s="22"/>
      <c r="K95" s="22">
        <v>305</v>
      </c>
      <c r="L95" s="22"/>
      <c r="M95" s="22"/>
      <c r="N95" s="29" t="s">
        <v>172</v>
      </c>
      <c r="O95" s="29" t="s">
        <v>464</v>
      </c>
      <c r="P95" s="29" t="s">
        <v>465</v>
      </c>
      <c r="Q95" s="24" t="s">
        <v>41</v>
      </c>
      <c r="R95" s="24" t="s">
        <v>133</v>
      </c>
      <c r="S95" s="24" t="s">
        <v>53</v>
      </c>
      <c r="T95" s="24" t="s">
        <v>246</v>
      </c>
      <c r="U95" s="24"/>
    </row>
    <row r="96" ht="30" hidden="1" customHeight="1" spans="1:21">
      <c r="A96" s="40" t="s">
        <v>466</v>
      </c>
      <c r="B96" s="40"/>
      <c r="C96" s="22"/>
      <c r="D96" s="22"/>
      <c r="E96" s="23"/>
      <c r="F96" s="24"/>
      <c r="G96" s="22"/>
      <c r="H96" s="25"/>
      <c r="I96" s="12">
        <f t="shared" ref="I96:M96" si="39">SUM(I97:I99)</f>
        <v>383.93</v>
      </c>
      <c r="J96" s="12">
        <f t="shared" si="39"/>
        <v>0</v>
      </c>
      <c r="K96" s="12">
        <f t="shared" si="39"/>
        <v>383.93</v>
      </c>
      <c r="L96" s="12">
        <f t="shared" si="39"/>
        <v>0</v>
      </c>
      <c r="M96" s="12">
        <f t="shared" si="39"/>
        <v>0</v>
      </c>
      <c r="N96" s="24"/>
      <c r="O96" s="22"/>
      <c r="P96" s="22"/>
      <c r="Q96" s="22"/>
      <c r="R96" s="22"/>
      <c r="S96" s="22"/>
      <c r="T96" s="22"/>
      <c r="U96" s="22"/>
    </row>
    <row r="97" ht="113.1" customHeight="1" spans="1:21">
      <c r="A97" s="22">
        <v>61</v>
      </c>
      <c r="B97" s="29" t="s">
        <v>192</v>
      </c>
      <c r="C97" s="29" t="s">
        <v>363</v>
      </c>
      <c r="D97" s="29" t="s">
        <v>467</v>
      </c>
      <c r="E97" s="35" t="s">
        <v>468</v>
      </c>
      <c r="F97" s="24"/>
      <c r="G97" s="29" t="s">
        <v>469</v>
      </c>
      <c r="H97" s="24" t="s">
        <v>470</v>
      </c>
      <c r="I97" s="31">
        <f t="shared" ref="I97:I102" si="40">J97+K97+L97+M97</f>
        <v>135</v>
      </c>
      <c r="J97" s="22"/>
      <c r="K97" s="22">
        <v>135</v>
      </c>
      <c r="L97" s="22"/>
      <c r="M97" s="22"/>
      <c r="N97" s="29" t="s">
        <v>471</v>
      </c>
      <c r="O97" s="29" t="s">
        <v>472</v>
      </c>
      <c r="P97" s="29" t="s">
        <v>473</v>
      </c>
      <c r="Q97" s="24" t="s">
        <v>41</v>
      </c>
      <c r="R97" s="24" t="s">
        <v>133</v>
      </c>
      <c r="S97" s="24" t="s">
        <v>53</v>
      </c>
      <c r="T97" s="24" t="s">
        <v>246</v>
      </c>
      <c r="U97" s="24"/>
    </row>
    <row r="98" ht="114" customHeight="1" spans="1:21">
      <c r="A98" s="22">
        <v>62</v>
      </c>
      <c r="B98" s="29" t="s">
        <v>192</v>
      </c>
      <c r="C98" s="29" t="s">
        <v>193</v>
      </c>
      <c r="D98" s="29" t="s">
        <v>474</v>
      </c>
      <c r="E98" s="35" t="s">
        <v>475</v>
      </c>
      <c r="F98" s="24"/>
      <c r="G98" s="29" t="s">
        <v>469</v>
      </c>
      <c r="H98" s="24" t="s">
        <v>476</v>
      </c>
      <c r="I98" s="31">
        <f t="shared" si="40"/>
        <v>60</v>
      </c>
      <c r="J98" s="22"/>
      <c r="K98" s="22">
        <v>60</v>
      </c>
      <c r="L98" s="22"/>
      <c r="M98" s="22"/>
      <c r="N98" s="29" t="s">
        <v>471</v>
      </c>
      <c r="O98" s="29" t="s">
        <v>477</v>
      </c>
      <c r="P98" s="29" t="s">
        <v>478</v>
      </c>
      <c r="Q98" s="24" t="s">
        <v>41</v>
      </c>
      <c r="R98" s="24" t="s">
        <v>133</v>
      </c>
      <c r="S98" s="24" t="s">
        <v>53</v>
      </c>
      <c r="T98" s="24" t="s">
        <v>246</v>
      </c>
      <c r="U98" s="24"/>
    </row>
    <row r="99" ht="123" customHeight="1" spans="1:21">
      <c r="A99" s="22">
        <v>63</v>
      </c>
      <c r="B99" s="29" t="s">
        <v>192</v>
      </c>
      <c r="C99" s="29" t="s">
        <v>237</v>
      </c>
      <c r="D99" s="24" t="s">
        <v>479</v>
      </c>
      <c r="E99" s="35" t="s">
        <v>480</v>
      </c>
      <c r="F99" s="24"/>
      <c r="G99" s="24" t="s">
        <v>469</v>
      </c>
      <c r="H99" s="29" t="s">
        <v>481</v>
      </c>
      <c r="I99" s="31">
        <v>188.93</v>
      </c>
      <c r="J99" s="22"/>
      <c r="K99" s="22">
        <v>188.93</v>
      </c>
      <c r="L99" s="22"/>
      <c r="M99" s="22"/>
      <c r="N99" s="29" t="s">
        <v>471</v>
      </c>
      <c r="O99" s="54" t="s">
        <v>482</v>
      </c>
      <c r="P99" s="45" t="s">
        <v>483</v>
      </c>
      <c r="Q99" s="24" t="s">
        <v>41</v>
      </c>
      <c r="R99" s="24" t="s">
        <v>133</v>
      </c>
      <c r="S99" s="24" t="s">
        <v>53</v>
      </c>
      <c r="T99" s="24" t="s">
        <v>246</v>
      </c>
      <c r="U99" s="24"/>
    </row>
    <row r="100" ht="30" hidden="1" customHeight="1" spans="1:21">
      <c r="A100" s="40" t="s">
        <v>484</v>
      </c>
      <c r="B100" s="40"/>
      <c r="C100" s="22"/>
      <c r="D100" s="22"/>
      <c r="E100" s="23"/>
      <c r="F100" s="24"/>
      <c r="G100" s="22"/>
      <c r="H100" s="25"/>
      <c r="I100" s="12">
        <f t="shared" ref="I100:M100" si="41">SUM(I101:I103)</f>
        <v>689.19</v>
      </c>
      <c r="J100" s="12">
        <f t="shared" si="41"/>
        <v>0</v>
      </c>
      <c r="K100" s="12">
        <f t="shared" si="41"/>
        <v>200</v>
      </c>
      <c r="L100" s="12">
        <f t="shared" si="41"/>
        <v>0</v>
      </c>
      <c r="M100" s="12">
        <f t="shared" si="41"/>
        <v>489.19</v>
      </c>
      <c r="N100" s="24"/>
      <c r="O100" s="22"/>
      <c r="P100" s="22"/>
      <c r="Q100" s="22"/>
      <c r="R100" s="22"/>
      <c r="S100" s="22"/>
      <c r="T100" s="22"/>
      <c r="U100" s="22"/>
    </row>
    <row r="101" ht="107.1" customHeight="1" spans="1:21">
      <c r="A101" s="22">
        <v>64</v>
      </c>
      <c r="B101" s="29" t="s">
        <v>192</v>
      </c>
      <c r="C101" s="22" t="s">
        <v>237</v>
      </c>
      <c r="D101" s="24" t="s">
        <v>485</v>
      </c>
      <c r="E101" s="24" t="s">
        <v>486</v>
      </c>
      <c r="F101" s="24"/>
      <c r="G101" s="24" t="s">
        <v>487</v>
      </c>
      <c r="H101" s="24" t="s">
        <v>488</v>
      </c>
      <c r="I101" s="31">
        <f t="shared" si="40"/>
        <v>150</v>
      </c>
      <c r="J101" s="22"/>
      <c r="K101" s="22">
        <v>150</v>
      </c>
      <c r="L101" s="22"/>
      <c r="M101" s="22"/>
      <c r="N101" s="24" t="s">
        <v>489</v>
      </c>
      <c r="O101" s="77" t="s">
        <v>490</v>
      </c>
      <c r="P101" s="24" t="s">
        <v>491</v>
      </c>
      <c r="Q101" s="24" t="s">
        <v>41</v>
      </c>
      <c r="R101" s="24" t="s">
        <v>133</v>
      </c>
      <c r="S101" s="24" t="s">
        <v>53</v>
      </c>
      <c r="T101" s="24" t="s">
        <v>246</v>
      </c>
      <c r="U101" s="24"/>
    </row>
    <row r="102" ht="90.95" customHeight="1" spans="1:21">
      <c r="A102" s="22">
        <v>65</v>
      </c>
      <c r="B102" s="29" t="s">
        <v>192</v>
      </c>
      <c r="C102" s="24" t="s">
        <v>193</v>
      </c>
      <c r="D102" s="24" t="s">
        <v>492</v>
      </c>
      <c r="E102" s="24" t="s">
        <v>493</v>
      </c>
      <c r="F102" s="24"/>
      <c r="G102" s="24" t="s">
        <v>487</v>
      </c>
      <c r="H102" s="24" t="s">
        <v>494</v>
      </c>
      <c r="I102" s="31">
        <f t="shared" si="40"/>
        <v>50</v>
      </c>
      <c r="J102" s="22"/>
      <c r="K102" s="22">
        <v>50</v>
      </c>
      <c r="L102" s="22"/>
      <c r="M102" s="22"/>
      <c r="N102" s="24" t="s">
        <v>489</v>
      </c>
      <c r="O102" s="77" t="s">
        <v>495</v>
      </c>
      <c r="P102" s="24" t="s">
        <v>496</v>
      </c>
      <c r="Q102" s="24" t="s">
        <v>41</v>
      </c>
      <c r="R102" s="24" t="s">
        <v>133</v>
      </c>
      <c r="S102" s="24" t="s">
        <v>53</v>
      </c>
      <c r="T102" s="24" t="s">
        <v>246</v>
      </c>
      <c r="U102" s="24"/>
    </row>
    <row r="103" ht="110.1" customHeight="1" spans="1:21">
      <c r="A103" s="22">
        <v>66</v>
      </c>
      <c r="B103" s="29" t="s">
        <v>192</v>
      </c>
      <c r="C103" s="24" t="s">
        <v>193</v>
      </c>
      <c r="D103" s="24" t="s">
        <v>497</v>
      </c>
      <c r="E103" s="24" t="s">
        <v>498</v>
      </c>
      <c r="F103" s="24"/>
      <c r="G103" s="24" t="s">
        <v>487</v>
      </c>
      <c r="H103" s="24" t="s">
        <v>499</v>
      </c>
      <c r="I103" s="31">
        <v>489.19</v>
      </c>
      <c r="J103" s="22"/>
      <c r="K103" s="22"/>
      <c r="L103" s="22"/>
      <c r="M103" s="22">
        <v>489.19</v>
      </c>
      <c r="N103" s="24" t="s">
        <v>489</v>
      </c>
      <c r="O103" s="77" t="s">
        <v>500</v>
      </c>
      <c r="P103" s="24" t="s">
        <v>501</v>
      </c>
      <c r="Q103" s="24" t="s">
        <v>41</v>
      </c>
      <c r="R103" s="24" t="s">
        <v>133</v>
      </c>
      <c r="S103" s="24" t="s">
        <v>53</v>
      </c>
      <c r="T103" s="24" t="s">
        <v>246</v>
      </c>
      <c r="U103" s="24"/>
    </row>
    <row r="104" ht="30" hidden="1" customHeight="1" spans="1:21">
      <c r="A104" s="40" t="s">
        <v>502</v>
      </c>
      <c r="B104" s="40"/>
      <c r="C104" s="22"/>
      <c r="D104" s="22"/>
      <c r="E104" s="23"/>
      <c r="F104" s="24"/>
      <c r="G104" s="22"/>
      <c r="H104" s="25"/>
      <c r="I104" s="12">
        <f t="shared" ref="I104:M104" si="42">SUM(I105:I107)</f>
        <v>200</v>
      </c>
      <c r="J104" s="12">
        <f t="shared" si="42"/>
        <v>0</v>
      </c>
      <c r="K104" s="12">
        <f t="shared" si="42"/>
        <v>0</v>
      </c>
      <c r="L104" s="12">
        <f t="shared" si="42"/>
        <v>0</v>
      </c>
      <c r="M104" s="12">
        <f t="shared" si="42"/>
        <v>200</v>
      </c>
      <c r="N104" s="24"/>
      <c r="O104" s="22"/>
      <c r="P104" s="22"/>
      <c r="Q104" s="22"/>
      <c r="R104" s="22"/>
      <c r="S104" s="22"/>
      <c r="T104" s="22"/>
      <c r="U104" s="22"/>
    </row>
    <row r="105" ht="90" customHeight="1" spans="1:21">
      <c r="A105" s="22">
        <v>67</v>
      </c>
      <c r="B105" s="29" t="s">
        <v>192</v>
      </c>
      <c r="C105" s="24" t="s">
        <v>193</v>
      </c>
      <c r="D105" s="24" t="s">
        <v>503</v>
      </c>
      <c r="E105" s="28" t="s">
        <v>504</v>
      </c>
      <c r="F105" s="24"/>
      <c r="G105" s="24" t="s">
        <v>505</v>
      </c>
      <c r="H105" s="24" t="s">
        <v>506</v>
      </c>
      <c r="I105" s="31">
        <v>75</v>
      </c>
      <c r="J105" s="22"/>
      <c r="K105" s="22"/>
      <c r="L105" s="22"/>
      <c r="M105" s="22">
        <v>75</v>
      </c>
      <c r="N105" s="24" t="s">
        <v>505</v>
      </c>
      <c r="O105" s="24" t="s">
        <v>507</v>
      </c>
      <c r="P105" s="24" t="s">
        <v>508</v>
      </c>
      <c r="Q105" s="24" t="s">
        <v>41</v>
      </c>
      <c r="R105" s="24" t="s">
        <v>133</v>
      </c>
      <c r="S105" s="24" t="s">
        <v>53</v>
      </c>
      <c r="T105" s="24" t="s">
        <v>246</v>
      </c>
      <c r="U105" s="24"/>
    </row>
    <row r="106" ht="90" customHeight="1" spans="1:21">
      <c r="A106" s="22">
        <v>68</v>
      </c>
      <c r="B106" s="29" t="s">
        <v>192</v>
      </c>
      <c r="C106" s="24" t="s">
        <v>193</v>
      </c>
      <c r="D106" s="24" t="s">
        <v>509</v>
      </c>
      <c r="E106" s="28" t="s">
        <v>510</v>
      </c>
      <c r="F106" s="24"/>
      <c r="G106" s="24" t="s">
        <v>505</v>
      </c>
      <c r="H106" s="24" t="s">
        <v>511</v>
      </c>
      <c r="I106" s="31">
        <v>100</v>
      </c>
      <c r="J106" s="22"/>
      <c r="K106" s="22"/>
      <c r="L106" s="22"/>
      <c r="M106" s="22">
        <v>100</v>
      </c>
      <c r="N106" s="24" t="s">
        <v>505</v>
      </c>
      <c r="O106" s="24" t="s">
        <v>512</v>
      </c>
      <c r="P106" s="24" t="s">
        <v>513</v>
      </c>
      <c r="Q106" s="24" t="s">
        <v>41</v>
      </c>
      <c r="R106" s="24" t="s">
        <v>133</v>
      </c>
      <c r="S106" s="24" t="s">
        <v>53</v>
      </c>
      <c r="T106" s="24" t="s">
        <v>246</v>
      </c>
      <c r="U106" s="24"/>
    </row>
    <row r="107" s="4" customFormat="1" ht="138" customHeight="1" spans="1:21">
      <c r="A107" s="22">
        <v>69</v>
      </c>
      <c r="B107" s="24" t="s">
        <v>192</v>
      </c>
      <c r="C107" s="24" t="s">
        <v>193</v>
      </c>
      <c r="D107" s="24" t="s">
        <v>514</v>
      </c>
      <c r="E107" s="28" t="s">
        <v>515</v>
      </c>
      <c r="F107" s="24"/>
      <c r="G107" s="24" t="s">
        <v>516</v>
      </c>
      <c r="H107" s="24" t="s">
        <v>517</v>
      </c>
      <c r="I107" s="32">
        <v>25</v>
      </c>
      <c r="J107" s="24"/>
      <c r="K107" s="24"/>
      <c r="L107" s="24"/>
      <c r="M107" s="24">
        <v>25</v>
      </c>
      <c r="N107" s="24" t="s">
        <v>505</v>
      </c>
      <c r="O107" s="24" t="s">
        <v>518</v>
      </c>
      <c r="P107" s="24" t="s">
        <v>519</v>
      </c>
      <c r="Q107" s="24" t="s">
        <v>41</v>
      </c>
      <c r="R107" s="24" t="s">
        <v>133</v>
      </c>
      <c r="S107" s="24" t="s">
        <v>53</v>
      </c>
      <c r="T107" s="24" t="s">
        <v>246</v>
      </c>
      <c r="U107" s="24"/>
    </row>
    <row r="108" ht="30" hidden="1" customHeight="1" spans="1:21">
      <c r="A108" s="40" t="s">
        <v>520</v>
      </c>
      <c r="B108" s="40"/>
      <c r="C108" s="22"/>
      <c r="D108" s="22"/>
      <c r="E108" s="23"/>
      <c r="F108" s="24"/>
      <c r="G108" s="22"/>
      <c r="H108" s="25"/>
      <c r="I108" s="12">
        <f t="shared" ref="I108:M108" si="43">SUM(I109:I111)</f>
        <v>415</v>
      </c>
      <c r="J108" s="12">
        <f t="shared" si="43"/>
        <v>0</v>
      </c>
      <c r="K108" s="12">
        <f t="shared" si="43"/>
        <v>415</v>
      </c>
      <c r="L108" s="12">
        <f t="shared" si="43"/>
        <v>0</v>
      </c>
      <c r="M108" s="12">
        <f t="shared" si="43"/>
        <v>0</v>
      </c>
      <c r="N108" s="24"/>
      <c r="O108" s="22"/>
      <c r="P108" s="22"/>
      <c r="Q108" s="22"/>
      <c r="R108" s="22"/>
      <c r="S108" s="22"/>
      <c r="T108" s="22"/>
      <c r="U108" s="22"/>
    </row>
    <row r="109" ht="104.1" customHeight="1" spans="1:21">
      <c r="A109" s="22">
        <v>70</v>
      </c>
      <c r="B109" s="29" t="s">
        <v>192</v>
      </c>
      <c r="C109" s="29" t="s">
        <v>237</v>
      </c>
      <c r="D109" s="24" t="s">
        <v>521</v>
      </c>
      <c r="E109" s="28" t="s">
        <v>522</v>
      </c>
      <c r="F109" s="24"/>
      <c r="G109" s="24" t="s">
        <v>523</v>
      </c>
      <c r="H109" s="24" t="s">
        <v>524</v>
      </c>
      <c r="I109" s="31">
        <f t="shared" ref="I109:I115" si="44">J109+K109+L109+M109</f>
        <v>120</v>
      </c>
      <c r="J109" s="22"/>
      <c r="K109" s="22">
        <v>120</v>
      </c>
      <c r="L109" s="22"/>
      <c r="M109" s="22"/>
      <c r="N109" s="24" t="s">
        <v>525</v>
      </c>
      <c r="O109" s="45" t="s">
        <v>526</v>
      </c>
      <c r="P109" s="45" t="s">
        <v>527</v>
      </c>
      <c r="Q109" s="24" t="s">
        <v>41</v>
      </c>
      <c r="R109" s="24" t="s">
        <v>133</v>
      </c>
      <c r="S109" s="24" t="s">
        <v>53</v>
      </c>
      <c r="T109" s="24" t="s">
        <v>246</v>
      </c>
      <c r="U109" s="24"/>
    </row>
    <row r="110" ht="153" customHeight="1" spans="1:21">
      <c r="A110" s="22">
        <v>71</v>
      </c>
      <c r="B110" s="29" t="s">
        <v>192</v>
      </c>
      <c r="C110" s="22" t="s">
        <v>237</v>
      </c>
      <c r="D110" s="24" t="s">
        <v>528</v>
      </c>
      <c r="E110" s="28" t="s">
        <v>529</v>
      </c>
      <c r="F110" s="24"/>
      <c r="G110" s="29" t="s">
        <v>523</v>
      </c>
      <c r="H110" s="24" t="s">
        <v>530</v>
      </c>
      <c r="I110" s="31">
        <f t="shared" si="44"/>
        <v>100</v>
      </c>
      <c r="J110" s="22"/>
      <c r="K110" s="22">
        <v>100</v>
      </c>
      <c r="L110" s="22"/>
      <c r="M110" s="22"/>
      <c r="N110" s="24" t="s">
        <v>525</v>
      </c>
      <c r="O110" s="45" t="s">
        <v>531</v>
      </c>
      <c r="P110" s="45" t="s">
        <v>532</v>
      </c>
      <c r="Q110" s="24" t="s">
        <v>41</v>
      </c>
      <c r="R110" s="24" t="s">
        <v>133</v>
      </c>
      <c r="S110" s="24" t="s">
        <v>53</v>
      </c>
      <c r="T110" s="24" t="s">
        <v>246</v>
      </c>
      <c r="U110" s="24"/>
    </row>
    <row r="111" ht="153" customHeight="1" spans="1:21">
      <c r="A111" s="22">
        <v>72</v>
      </c>
      <c r="B111" s="29" t="s">
        <v>192</v>
      </c>
      <c r="C111" s="22" t="s">
        <v>237</v>
      </c>
      <c r="D111" s="24" t="s">
        <v>533</v>
      </c>
      <c r="E111" s="28" t="s">
        <v>534</v>
      </c>
      <c r="F111" s="24"/>
      <c r="G111" s="29" t="s">
        <v>523</v>
      </c>
      <c r="H111" s="24" t="s">
        <v>535</v>
      </c>
      <c r="I111" s="31">
        <v>195</v>
      </c>
      <c r="J111" s="22"/>
      <c r="K111" s="22">
        <v>195</v>
      </c>
      <c r="L111" s="22"/>
      <c r="M111" s="22"/>
      <c r="N111" s="24" t="s">
        <v>525</v>
      </c>
      <c r="O111" s="45" t="s">
        <v>536</v>
      </c>
      <c r="P111" s="45" t="s">
        <v>537</v>
      </c>
      <c r="Q111" s="24" t="s">
        <v>41</v>
      </c>
      <c r="R111" s="24" t="s">
        <v>133</v>
      </c>
      <c r="S111" s="24" t="s">
        <v>53</v>
      </c>
      <c r="T111" s="24" t="s">
        <v>246</v>
      </c>
      <c r="U111" s="24"/>
    </row>
    <row r="112" ht="30" hidden="1" customHeight="1" spans="1:21">
      <c r="A112" s="40" t="s">
        <v>538</v>
      </c>
      <c r="B112" s="40"/>
      <c r="C112" s="22"/>
      <c r="D112" s="22"/>
      <c r="E112" s="23"/>
      <c r="F112" s="24"/>
      <c r="G112" s="22"/>
      <c r="H112" s="25"/>
      <c r="I112" s="12">
        <f t="shared" ref="I112:M112" si="45">SUM(I113:I116)</f>
        <v>244.105</v>
      </c>
      <c r="J112" s="12">
        <f t="shared" si="45"/>
        <v>0</v>
      </c>
      <c r="K112" s="12">
        <f t="shared" si="45"/>
        <v>0</v>
      </c>
      <c r="L112" s="12">
        <f t="shared" si="45"/>
        <v>199.65</v>
      </c>
      <c r="M112" s="12">
        <f t="shared" si="45"/>
        <v>44.455</v>
      </c>
      <c r="N112" s="24"/>
      <c r="O112" s="22"/>
      <c r="P112" s="22"/>
      <c r="Q112" s="22"/>
      <c r="R112" s="22"/>
      <c r="S112" s="22"/>
      <c r="T112" s="22"/>
      <c r="U112" s="22"/>
    </row>
    <row r="113" ht="120" customHeight="1" spans="1:21">
      <c r="A113" s="22">
        <v>73</v>
      </c>
      <c r="B113" s="29" t="s">
        <v>192</v>
      </c>
      <c r="C113" s="24" t="s">
        <v>363</v>
      </c>
      <c r="D113" s="24" t="s">
        <v>539</v>
      </c>
      <c r="E113" s="28" t="s">
        <v>540</v>
      </c>
      <c r="F113" s="24"/>
      <c r="G113" s="24" t="s">
        <v>47</v>
      </c>
      <c r="H113" s="24" t="s">
        <v>541</v>
      </c>
      <c r="I113" s="31">
        <v>144.65</v>
      </c>
      <c r="J113" s="22"/>
      <c r="K113" s="22"/>
      <c r="L113" s="22">
        <v>144.65</v>
      </c>
      <c r="M113" s="22"/>
      <c r="N113" s="24" t="s">
        <v>132</v>
      </c>
      <c r="O113" s="45" t="s">
        <v>542</v>
      </c>
      <c r="P113" s="45" t="s">
        <v>543</v>
      </c>
      <c r="Q113" s="24" t="s">
        <v>41</v>
      </c>
      <c r="R113" s="24" t="s">
        <v>133</v>
      </c>
      <c r="S113" s="24" t="s">
        <v>53</v>
      </c>
      <c r="T113" s="24" t="s">
        <v>246</v>
      </c>
      <c r="U113" s="24"/>
    </row>
    <row r="114" ht="96.95" customHeight="1" spans="1:21">
      <c r="A114" s="22">
        <v>74</v>
      </c>
      <c r="B114" s="29" t="s">
        <v>192</v>
      </c>
      <c r="C114" s="24" t="s">
        <v>237</v>
      </c>
      <c r="D114" s="24" t="s">
        <v>544</v>
      </c>
      <c r="E114" s="28" t="s">
        <v>545</v>
      </c>
      <c r="F114" s="24"/>
      <c r="G114" s="24" t="s">
        <v>47</v>
      </c>
      <c r="H114" s="24" t="s">
        <v>546</v>
      </c>
      <c r="I114" s="31">
        <f t="shared" si="44"/>
        <v>55</v>
      </c>
      <c r="J114" s="22"/>
      <c r="K114" s="22"/>
      <c r="L114" s="22">
        <v>55</v>
      </c>
      <c r="M114" s="22"/>
      <c r="N114" s="24" t="s">
        <v>132</v>
      </c>
      <c r="O114" s="45" t="s">
        <v>547</v>
      </c>
      <c r="P114" s="45" t="s">
        <v>548</v>
      </c>
      <c r="Q114" s="24" t="s">
        <v>41</v>
      </c>
      <c r="R114" s="24" t="s">
        <v>133</v>
      </c>
      <c r="S114" s="24" t="s">
        <v>53</v>
      </c>
      <c r="T114" s="24" t="s">
        <v>246</v>
      </c>
      <c r="U114" s="24"/>
    </row>
    <row r="115" ht="95.1" hidden="1" customHeight="1" spans="1:21">
      <c r="A115" s="31">
        <v>75</v>
      </c>
      <c r="B115" s="34" t="s">
        <v>192</v>
      </c>
      <c r="C115" s="31" t="s">
        <v>210</v>
      </c>
      <c r="D115" s="32" t="s">
        <v>549</v>
      </c>
      <c r="E115" s="33" t="s">
        <v>550</v>
      </c>
      <c r="F115" s="32"/>
      <c r="G115" s="32" t="s">
        <v>47</v>
      </c>
      <c r="H115" s="32" t="s">
        <v>551</v>
      </c>
      <c r="I115" s="44">
        <f t="shared" si="44"/>
        <v>25.485</v>
      </c>
      <c r="J115" s="31"/>
      <c r="K115" s="31"/>
      <c r="L115" s="31"/>
      <c r="M115" s="31">
        <v>25.485</v>
      </c>
      <c r="N115" s="32" t="s">
        <v>132</v>
      </c>
      <c r="O115" s="32" t="s">
        <v>552</v>
      </c>
      <c r="P115" s="32" t="s">
        <v>553</v>
      </c>
      <c r="Q115" s="32" t="s">
        <v>41</v>
      </c>
      <c r="R115" s="32" t="s">
        <v>133</v>
      </c>
      <c r="S115" s="32" t="s">
        <v>53</v>
      </c>
      <c r="T115" s="32" t="s">
        <v>246</v>
      </c>
      <c r="U115" s="32"/>
    </row>
    <row r="116" s="4" customFormat="1" ht="123" hidden="1" customHeight="1" spans="1:21">
      <c r="A116" s="31">
        <v>76</v>
      </c>
      <c r="B116" s="62" t="s">
        <v>192</v>
      </c>
      <c r="C116" s="63" t="s">
        <v>210</v>
      </c>
      <c r="D116" s="64" t="s">
        <v>554</v>
      </c>
      <c r="E116" s="65" t="s">
        <v>555</v>
      </c>
      <c r="F116" s="66"/>
      <c r="G116" s="64" t="s">
        <v>47</v>
      </c>
      <c r="H116" s="64" t="s">
        <v>556</v>
      </c>
      <c r="I116" s="78">
        <v>18.97</v>
      </c>
      <c r="J116" s="79"/>
      <c r="K116" s="80"/>
      <c r="L116" s="79"/>
      <c r="M116" s="79">
        <v>18.97</v>
      </c>
      <c r="N116" s="64" t="s">
        <v>132</v>
      </c>
      <c r="O116" s="65" t="s">
        <v>557</v>
      </c>
      <c r="P116" s="65" t="s">
        <v>558</v>
      </c>
      <c r="Q116" s="80" t="s">
        <v>41</v>
      </c>
      <c r="R116" s="80" t="s">
        <v>133</v>
      </c>
      <c r="S116" s="80" t="s">
        <v>53</v>
      </c>
      <c r="T116" s="80" t="s">
        <v>246</v>
      </c>
      <c r="U116" s="83"/>
    </row>
    <row r="117" ht="30" hidden="1" customHeight="1" spans="1:21">
      <c r="A117" s="40" t="s">
        <v>559</v>
      </c>
      <c r="B117" s="40"/>
      <c r="C117" s="22"/>
      <c r="D117" s="22"/>
      <c r="E117" s="23"/>
      <c r="F117" s="24"/>
      <c r="G117" s="22"/>
      <c r="H117" s="25"/>
      <c r="I117" s="12">
        <f>SUM(I118:I120)</f>
        <v>287.5</v>
      </c>
      <c r="J117" s="12">
        <f t="shared" ref="J117:M117" si="46">J118+J119+J120</f>
        <v>0</v>
      </c>
      <c r="K117" s="12">
        <f t="shared" si="46"/>
        <v>287.5</v>
      </c>
      <c r="L117" s="12">
        <f t="shared" si="46"/>
        <v>0</v>
      </c>
      <c r="M117" s="12">
        <f t="shared" si="46"/>
        <v>0</v>
      </c>
      <c r="N117" s="24"/>
      <c r="O117" s="22"/>
      <c r="P117" s="22"/>
      <c r="Q117" s="22"/>
      <c r="R117" s="22"/>
      <c r="S117" s="22"/>
      <c r="T117" s="22"/>
      <c r="U117" s="22"/>
    </row>
    <row r="118" ht="99.95" hidden="1" customHeight="1" spans="1:21">
      <c r="A118" s="22">
        <v>77</v>
      </c>
      <c r="B118" s="29" t="s">
        <v>192</v>
      </c>
      <c r="C118" s="22" t="s">
        <v>193</v>
      </c>
      <c r="D118" s="67" t="s">
        <v>560</v>
      </c>
      <c r="E118" s="68" t="s">
        <v>561</v>
      </c>
      <c r="F118" s="24"/>
      <c r="G118" s="24" t="s">
        <v>562</v>
      </c>
      <c r="H118" s="69" t="s">
        <v>563</v>
      </c>
      <c r="I118" s="81">
        <f t="shared" ref="I118:I120" si="47">J118+K118+L118+M118</f>
        <v>122.5</v>
      </c>
      <c r="J118" s="22"/>
      <c r="K118" s="22">
        <v>122.5</v>
      </c>
      <c r="L118" s="22"/>
      <c r="M118" s="22"/>
      <c r="N118" s="24" t="s">
        <v>564</v>
      </c>
      <c r="O118" s="24" t="s">
        <v>565</v>
      </c>
      <c r="P118" s="45" t="s">
        <v>566</v>
      </c>
      <c r="Q118" s="24" t="s">
        <v>41</v>
      </c>
      <c r="R118" s="24" t="s">
        <v>133</v>
      </c>
      <c r="S118" s="24" t="s">
        <v>53</v>
      </c>
      <c r="T118" s="24" t="s">
        <v>246</v>
      </c>
      <c r="U118" s="24"/>
    </row>
    <row r="119" ht="99.95" hidden="1" customHeight="1" spans="1:21">
      <c r="A119" s="31">
        <v>78</v>
      </c>
      <c r="B119" s="34" t="s">
        <v>192</v>
      </c>
      <c r="C119" s="31" t="s">
        <v>193</v>
      </c>
      <c r="D119" s="70" t="s">
        <v>567</v>
      </c>
      <c r="E119" s="33" t="s">
        <v>568</v>
      </c>
      <c r="F119" s="32"/>
      <c r="G119" s="32" t="s">
        <v>562</v>
      </c>
      <c r="H119" s="71" t="s">
        <v>569</v>
      </c>
      <c r="I119" s="44">
        <f t="shared" si="47"/>
        <v>100</v>
      </c>
      <c r="J119" s="31"/>
      <c r="K119" s="31">
        <v>100</v>
      </c>
      <c r="L119" s="31"/>
      <c r="M119" s="31"/>
      <c r="N119" s="32" t="s">
        <v>564</v>
      </c>
      <c r="O119" s="32" t="s">
        <v>570</v>
      </c>
      <c r="P119" s="46" t="s">
        <v>571</v>
      </c>
      <c r="Q119" s="32" t="s">
        <v>41</v>
      </c>
      <c r="R119" s="32" t="s">
        <v>133</v>
      </c>
      <c r="S119" s="32" t="s">
        <v>53</v>
      </c>
      <c r="T119" s="32" t="s">
        <v>246</v>
      </c>
      <c r="U119" s="32"/>
    </row>
    <row r="120" ht="144" hidden="1" customHeight="1" spans="1:21">
      <c r="A120" s="22">
        <v>79</v>
      </c>
      <c r="B120" s="29" t="s">
        <v>192</v>
      </c>
      <c r="C120" s="22" t="s">
        <v>237</v>
      </c>
      <c r="D120" s="67" t="s">
        <v>572</v>
      </c>
      <c r="E120" s="72" t="s">
        <v>573</v>
      </c>
      <c r="F120" s="24"/>
      <c r="G120" s="24" t="s">
        <v>562</v>
      </c>
      <c r="H120" s="24" t="s">
        <v>574</v>
      </c>
      <c r="I120" s="81">
        <f t="shared" si="47"/>
        <v>65</v>
      </c>
      <c r="J120" s="22"/>
      <c r="K120" s="22">
        <v>65</v>
      </c>
      <c r="L120" s="22"/>
      <c r="M120" s="22"/>
      <c r="N120" s="24" t="s">
        <v>564</v>
      </c>
      <c r="O120" s="45" t="s">
        <v>575</v>
      </c>
      <c r="P120" s="45" t="s">
        <v>576</v>
      </c>
      <c r="Q120" s="24" t="s">
        <v>41</v>
      </c>
      <c r="R120" s="24" t="s">
        <v>133</v>
      </c>
      <c r="S120" s="24" t="s">
        <v>53</v>
      </c>
      <c r="T120" s="24" t="s">
        <v>246</v>
      </c>
      <c r="U120" s="24"/>
    </row>
    <row r="121" ht="30" hidden="1" customHeight="1" spans="1:21">
      <c r="A121" s="26" t="s">
        <v>577</v>
      </c>
      <c r="B121" s="27"/>
      <c r="C121" s="12"/>
      <c r="D121" s="12"/>
      <c r="E121" s="73"/>
      <c r="F121" s="14"/>
      <c r="G121" s="12"/>
      <c r="H121" s="74"/>
      <c r="I121" s="12">
        <f t="shared" ref="I121:M121" si="48">SUM(I122)</f>
        <v>200</v>
      </c>
      <c r="J121" s="12">
        <f t="shared" si="48"/>
        <v>0</v>
      </c>
      <c r="K121" s="12">
        <f t="shared" si="48"/>
        <v>0</v>
      </c>
      <c r="L121" s="12">
        <f t="shared" si="48"/>
        <v>200</v>
      </c>
      <c r="M121" s="12">
        <f t="shared" si="48"/>
        <v>0</v>
      </c>
      <c r="N121" s="24"/>
      <c r="O121" s="22"/>
      <c r="P121" s="22"/>
      <c r="Q121" s="22"/>
      <c r="R121" s="22"/>
      <c r="S121" s="22"/>
      <c r="T121" s="22"/>
      <c r="U121" s="22"/>
    </row>
    <row r="122" s="2" customFormat="1" ht="108.95" customHeight="1" spans="1:21">
      <c r="A122" s="22">
        <v>80</v>
      </c>
      <c r="B122" s="22" t="s">
        <v>192</v>
      </c>
      <c r="C122" s="22" t="s">
        <v>193</v>
      </c>
      <c r="D122" s="24" t="s">
        <v>578</v>
      </c>
      <c r="E122" s="75" t="s">
        <v>579</v>
      </c>
      <c r="F122" s="24"/>
      <c r="G122" s="22" t="s">
        <v>123</v>
      </c>
      <c r="H122" s="22" t="s">
        <v>580</v>
      </c>
      <c r="I122" s="31">
        <v>200</v>
      </c>
      <c r="J122" s="22"/>
      <c r="K122" s="22"/>
      <c r="L122" s="22">
        <v>200</v>
      </c>
      <c r="M122" s="22"/>
      <c r="N122" s="24" t="s">
        <v>125</v>
      </c>
      <c r="O122" s="28" t="s">
        <v>581</v>
      </c>
      <c r="P122" s="45" t="s">
        <v>582</v>
      </c>
      <c r="Q122" s="24" t="s">
        <v>41</v>
      </c>
      <c r="R122" s="24" t="s">
        <v>133</v>
      </c>
      <c r="S122" s="24" t="s">
        <v>53</v>
      </c>
      <c r="T122" s="24" t="s">
        <v>246</v>
      </c>
      <c r="U122" s="22"/>
    </row>
    <row r="123" ht="30" hidden="1" customHeight="1" spans="1:21">
      <c r="A123" s="40" t="s">
        <v>583</v>
      </c>
      <c r="B123" s="40"/>
      <c r="C123" s="22"/>
      <c r="D123" s="22"/>
      <c r="E123" s="23"/>
      <c r="F123" s="24"/>
      <c r="G123" s="22"/>
      <c r="H123" s="25"/>
      <c r="I123" s="12">
        <f t="shared" ref="I123:M123" si="49">I124</f>
        <v>50</v>
      </c>
      <c r="J123" s="12">
        <f t="shared" si="49"/>
        <v>0</v>
      </c>
      <c r="K123" s="12">
        <f t="shared" si="49"/>
        <v>0</v>
      </c>
      <c r="L123" s="12">
        <f t="shared" si="49"/>
        <v>0</v>
      </c>
      <c r="M123" s="12">
        <f t="shared" si="49"/>
        <v>50</v>
      </c>
      <c r="N123" s="24"/>
      <c r="O123" s="22"/>
      <c r="P123" s="22"/>
      <c r="Q123" s="22"/>
      <c r="R123" s="22"/>
      <c r="S123" s="22"/>
      <c r="T123" s="22"/>
      <c r="U123" s="22"/>
    </row>
    <row r="124" ht="99.95" customHeight="1" spans="1:21">
      <c r="A124" s="22">
        <v>81</v>
      </c>
      <c r="B124" s="29" t="s">
        <v>192</v>
      </c>
      <c r="C124" s="24" t="s">
        <v>193</v>
      </c>
      <c r="D124" s="24" t="s">
        <v>584</v>
      </c>
      <c r="E124" s="28" t="s">
        <v>585</v>
      </c>
      <c r="F124" s="24"/>
      <c r="G124" s="24" t="s">
        <v>586</v>
      </c>
      <c r="H124" s="24" t="s">
        <v>587</v>
      </c>
      <c r="I124" s="31">
        <f>J124+K124+L124+M124</f>
        <v>50</v>
      </c>
      <c r="J124" s="22"/>
      <c r="K124" s="22"/>
      <c r="L124" s="22"/>
      <c r="M124" s="22">
        <v>50</v>
      </c>
      <c r="N124" s="24" t="s">
        <v>586</v>
      </c>
      <c r="O124" s="24" t="s">
        <v>588</v>
      </c>
      <c r="P124" s="24" t="s">
        <v>589</v>
      </c>
      <c r="Q124" s="24" t="s">
        <v>41</v>
      </c>
      <c r="R124" s="24" t="s">
        <v>133</v>
      </c>
      <c r="S124" s="24" t="s">
        <v>53</v>
      </c>
      <c r="T124" s="24" t="s">
        <v>246</v>
      </c>
      <c r="U124" s="24"/>
    </row>
    <row r="125" ht="30" hidden="1" customHeight="1"/>
    <row r="126" ht="30" hidden="1" customHeight="1"/>
    <row r="127" ht="30" hidden="1" customHeight="1"/>
    <row r="128" ht="30" hidden="1" customHeight="1"/>
    <row r="129" ht="30" hidden="1" customHeight="1"/>
    <row r="130" ht="30" hidden="1" customHeight="1"/>
    <row r="131" ht="30" hidden="1" customHeight="1"/>
    <row r="132" ht="30" hidden="1" customHeight="1"/>
    <row r="133" ht="30" hidden="1" customHeight="1"/>
    <row r="134" ht="30" hidden="1" customHeight="1"/>
    <row r="135" ht="30" hidden="1" customHeight="1"/>
    <row r="136" ht="30" hidden="1" customHeight="1"/>
  </sheetData>
  <autoFilter ref="A1:U136">
    <filterColumn colId="8">
      <colorFilter dxfId="0"/>
    </filterColumn>
    <extLst/>
  </autoFilter>
  <mergeCells count="63">
    <mergeCell ref="A1:B1"/>
    <mergeCell ref="A2:U2"/>
    <mergeCell ref="T3:U3"/>
    <mergeCell ref="G4:H4"/>
    <mergeCell ref="I4:M4"/>
    <mergeCell ref="Q4:T4"/>
    <mergeCell ref="A8:B8"/>
    <mergeCell ref="A9:B9"/>
    <mergeCell ref="A11:B11"/>
    <mergeCell ref="A16:B16"/>
    <mergeCell ref="A19:B19"/>
    <mergeCell ref="A22:B22"/>
    <mergeCell ref="A24:B24"/>
    <mergeCell ref="A26:B26"/>
    <mergeCell ref="A29:B29"/>
    <mergeCell ref="A33:B33"/>
    <mergeCell ref="A35:B35"/>
    <mergeCell ref="A37:B37"/>
    <mergeCell ref="A40:B40"/>
    <mergeCell ref="A41:B41"/>
    <mergeCell ref="A47:B47"/>
    <mergeCell ref="A50:B50"/>
    <mergeCell ref="A53:B53"/>
    <mergeCell ref="A55:B55"/>
    <mergeCell ref="A57:B57"/>
    <mergeCell ref="A62:B62"/>
    <mergeCell ref="A64:B64"/>
    <mergeCell ref="A69:B69"/>
    <mergeCell ref="A74:B74"/>
    <mergeCell ref="A80:B80"/>
    <mergeCell ref="A83:B83"/>
    <mergeCell ref="A86:B86"/>
    <mergeCell ref="A90:B90"/>
    <mergeCell ref="A92:B92"/>
    <mergeCell ref="A96:B96"/>
    <mergeCell ref="A100:B100"/>
    <mergeCell ref="A104:B104"/>
    <mergeCell ref="A108:B108"/>
    <mergeCell ref="A112:B112"/>
    <mergeCell ref="A117:B117"/>
    <mergeCell ref="A121:B121"/>
    <mergeCell ref="A123:B123"/>
    <mergeCell ref="A4:A6"/>
    <mergeCell ref="B4:B6"/>
    <mergeCell ref="C4:C6"/>
    <mergeCell ref="D4:D6"/>
    <mergeCell ref="E4:E6"/>
    <mergeCell ref="F4:F6"/>
    <mergeCell ref="G5:G6"/>
    <mergeCell ref="H5:H6"/>
    <mergeCell ref="I5:I6"/>
    <mergeCell ref="J5:J6"/>
    <mergeCell ref="K5:K6"/>
    <mergeCell ref="L5:L6"/>
    <mergeCell ref="M5:M6"/>
    <mergeCell ref="N4:N6"/>
    <mergeCell ref="O4:O6"/>
    <mergeCell ref="P4:P6"/>
    <mergeCell ref="Q5:Q6"/>
    <mergeCell ref="R5:R6"/>
    <mergeCell ref="S5:S6"/>
    <mergeCell ref="T5:T6"/>
    <mergeCell ref="U4:U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秋雨倾城</cp:lastModifiedBy>
  <dcterms:created xsi:type="dcterms:W3CDTF">2021-06-23T04:08:00Z</dcterms:created>
  <cp:lastPrinted>2021-08-30T08:02:00Z</cp:lastPrinted>
  <dcterms:modified xsi:type="dcterms:W3CDTF">2021-11-22T04:01:13Z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8B3C52A160E74D4B9C8FD20AABDB4602</vt:lpwstr>
  </property>
  <property fmtid="{D5CDD505-2E9C-101B-9397-08002B2CF9AE}" pid="3" name="KSOProductBuildVer">
    <vt:lpwstr>2052-11.1.0.11115</vt:lpwstr>
  </property>
</Properties>
</file>