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bookViews>
  <sheets>
    <sheet name="明细表" sheetId="7" r:id="rId1"/>
  </sheets>
  <definedNames>
    <definedName name="_xlnm._FilterDatabase" localSheetId="0" hidden="1">明细表!$A$1:$U$86</definedName>
    <definedName name="_xlnm.Print_Area" localSheetId="0">明细表!$A$1:$U$86</definedName>
    <definedName name="_xlnm.Print_Titles" localSheetId="0">明细表!$3:$4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<sst xmlns="http://schemas.openxmlformats.org/spreadsheetml/2006/main" count="671" uniqueCount="423">
  <si>
    <t>附件</t>
  </si>
  <si>
    <t>叶县2023年巩固拓展脱贫攻坚成果同乡村振兴有效衔接调整计划安排项目明细表</t>
  </si>
  <si>
    <t>序号</t>
  </si>
  <si>
    <t>项目性质</t>
  </si>
  <si>
    <t>项目
类型</t>
  </si>
  <si>
    <t>项目名称</t>
  </si>
  <si>
    <t>建设内容
(建设任务）</t>
  </si>
  <si>
    <t>补助标准</t>
  </si>
  <si>
    <t>实施地点</t>
  </si>
  <si>
    <t>投入资金规模</t>
  </si>
  <si>
    <t>责任单位</t>
  </si>
  <si>
    <t>绩效目标</t>
  </si>
  <si>
    <t>利益联结机制形式</t>
  </si>
  <si>
    <t>时间进度计划</t>
  </si>
  <si>
    <t>备注</t>
  </si>
  <si>
    <t>乡镇</t>
  </si>
  <si>
    <t>村</t>
  </si>
  <si>
    <t>合计</t>
  </si>
  <si>
    <t>中央</t>
  </si>
  <si>
    <t>省</t>
  </si>
  <si>
    <t>市</t>
  </si>
  <si>
    <t>县</t>
  </si>
  <si>
    <t>招投标时间</t>
  </si>
  <si>
    <t>开工时间</t>
  </si>
  <si>
    <t>完工时间</t>
  </si>
  <si>
    <t>验收时间</t>
  </si>
  <si>
    <t>一、基础设施项目</t>
  </si>
  <si>
    <t>1.发改委项目</t>
  </si>
  <si>
    <t>基础设施类</t>
  </si>
  <si>
    <t>村内道路</t>
  </si>
  <si>
    <t>叶县2023年以工代赈道路建设项目</t>
  </si>
  <si>
    <t>计划建设：1.对辛店镇刘文祥村内修复提升混凝土道路长约6174米，共计23722.5平方米，其中：一是道路长1569米，宽3米；二是道路长1354米，宽3.5米；三是道路长1245米，宽4米；四是道路长1467米，宽4.5米；五是道路长539米，宽5米，均厚18厘米。2.村内修复提升沥青混凝土路长约1562米，共计6690.5平方米，其中：一是道路长291米，宽3米；二是道路长173米，宽4米；三是道路长844米，宽4.5米；四是道路长214米，宽5米；五是道路长15米，宽5.5米；六是道路长25米，宽7米，均厚5厘米。</t>
  </si>
  <si>
    <t>辛店镇</t>
  </si>
  <si>
    <t>刘文祥村</t>
  </si>
  <si>
    <t>县发展改革委员会
辛店镇人民政府</t>
  </si>
  <si>
    <t>该项目实施后，可解决辛店镇刘文祥村985人群众出行难问题。</t>
  </si>
  <si>
    <t>该项目可解辛店镇刘文祥村445人脱贫群众出行难问题。</t>
  </si>
  <si>
    <t>2023.08.20</t>
  </si>
  <si>
    <t>2023.09.20</t>
  </si>
  <si>
    <t>2023.11.25</t>
  </si>
  <si>
    <t>2023.12.30</t>
  </si>
  <si>
    <t>2.乡村振兴局项目</t>
  </si>
  <si>
    <t>叶县脱贫攻坚非贫困村道路建设项目</t>
  </si>
  <si>
    <t>为全县18个乡镇街道266个非贫困村，计划新建村内道路宽度为2米至4米不等的沥青混凝土面道路和水泥混凝土道路，总长559公里，总面积2173217.95平方米。其中，沥青混凝土道路132499.3平方米，商品混凝土道路2040718.65平方米。该项目中沥青混凝土厚度为5公分至7公分，混凝土采用C25商品混凝土，厚度为15公分至18公分不等。</t>
  </si>
  <si>
    <t>涉及全县18个乡镇（街道）266个非贫困村</t>
  </si>
  <si>
    <t>涉及保安镇、三村、冯庵村、寨河村、辛庄村、暴沟村、一村、魏岗铺、二村、柳庄村、寨王村、花阳村、邓李乡、邓李村、丁杨村、北碾张村、大魏庄村、湾李村、吕庄村、孙寨村、璋环寺村、尚闫村、后彭村、东徐庄村、康营村、军张村、龚店镇、王营、支刘、贺渡口、汝坟店、姜庄、龚东二村、蒋庄村、边庄、前棠村、楼马村、水牛杜、龚西、田庄乡、柏树李村、康台村、邵奉街村、宋庄村、后党村、前党村、大张村、金岗李村、英李村、孙娄庄村、张申庄村、东杨庄村、西孙庄村、张林庄村、洪庄杨镇、张集村、贾庄村、白庄村、河北高村、洪西村、洪东村、小庄村、曹李村、湛河董村、麦刘村、石王村、洛南村、唐马村、洛北村、观上村、王湾村、裴昌村、王庄村、蒋湾村、张徐村、炼石店、姜渡口村、九龙街道、邱寨村、堤郑村、杨庄村、大南村、大北村、张圪垱村、孟北村、昆阳街道、三里湾村、聂楼村、沟王村、堰口村、龙泉乡、权印、郭吕庄、牛杜庄村、北大营、全集、娄凡村、西慕庄村、铁张村、冢张村、小河王、龙泉村、大来庄村、赵庄村、齐庄村、汪楼村、年张村、贾庄村、草厂村、南大营村、武庄村、雷岗村、白浩庄、南莫庄、半截楼、辛善庄村、李明己、胡营村、单营村、马庄乡、张庄村、习楼村、小河赵村、雷庄村、任店镇、毛庄村、平李庄村、尚武营村、柳营村、汪营村、屈庄村、前营村、瓦店村、胡庄村、辉东村、燕庄村、郭营村、高营村、克庄村、刘口村、岳庵村、双河营村、宋营村、后营村、寺东村、寺西村、秋河村、任一村、任二村、任三村、任四村、刘岭村、新营村、灰河营村、中旗营村、竺李庄村、史营村、月庄村、古路湾村、大营村、水寨乡、后白观村、高庄村、东盆王村、军王村、蔡寺村、关庙李村、水寨村、丁华村、夏李乡、先庄村、向阳村、西田庄村、前董村、曹王村、姜园村、下马村、夏北村、夏南村、雷草湾村、岳楼村、十二里村、滹沱村、丁庄村、仙台镇、后司村、老程庄村、董寨村、楼刘、娄庄、刘建庄、盐东村、东北拐村、东董庄村、火山铺村、柳树王、吴庄、杨庄、辛楼、罗庄、贾刘村、大孙庄、刁庄村、黄李村、大贾庄村、草寺杨村、崔王村、韩庄寺村、辛店镇、杨茂吴村、蒋庄村、新丁庄村、常派庄村、杨庄寨村、张寺滩村、辛店村、南房庄村、东房庄村、王文成村、盐都街道、曹庄村、胡村、余庄村、张庄村、问村、程寨村、郑庄村、焦庄村、孙湾村、李村、东卫庄村、常村镇、暖泉村、五间房村、常村村、孤古岭村、罗圈湾村、廉村镇、肖马村、台杨村、任庄村、王丰贞村、瓦赵村、路庄村、袁庄村、韩桥村、姚王村、纸陈村、大刘庄村、南吕庄村、葛刘村、老段庄村、穆寨村、沙渡口村、闫庄村、刘宋庄村、台李村、辛顾村、赫杨村、叶邑镇、夏庄、辛庄、蔡庄、倒马沟、止张、高道士、金湾、南村、中村、兰庄、吴圪垱、邮亭、赵庄、竹园、安庄、北村、北水城、常庄、大陈庄、东毛庄、收金店、连湾、沈湾等266个非贫困村</t>
  </si>
  <si>
    <t>县乡村振兴局</t>
  </si>
  <si>
    <t>该项目可解决18个乡镇266个村，323479人群众出行难问题。</t>
  </si>
  <si>
    <t>该项目可解决18个乡镇266个村，46440名脱贫群众出行难问题。</t>
  </si>
  <si>
    <t>2020.09.25</t>
  </si>
  <si>
    <t>2020.09.30</t>
  </si>
  <si>
    <t>2021.04.25</t>
  </si>
  <si>
    <t>2023.05.30</t>
  </si>
  <si>
    <t>叶县乡村振兴道路建设项目（二期）</t>
  </si>
  <si>
    <t>计划对全县11个乡镇（街道）17个行政村实施重点项目区配套及重点村基础设施道路进行改造提升。新建村内道路宽度为2.5米至5米不等的沥青混凝土面道路和水泥混凝土道路，共计修建道路长为42.15千米，排水沟长2.29千米。其中，一是5至7公分厚沥青道路共计33933.7平方米；二是厚度为15公分至18公分C25商品混凝土道路共计117800.9平方米。</t>
  </si>
  <si>
    <t>昆阳街道、廉村镇、盐都街道、夏李乡、田庄乡、九龙街道、水寨乡、任店镇、龙泉乡、邓李乡、龚店镇</t>
  </si>
  <si>
    <t>1、昆阳街道南大桥村；2、廉村镇南余庄村、阎庄村；3、盐都街道草厂庾村；4、夏李乡小官庄村、曹王村、油坊头村；5、田庄乡金岗李村、东杨庄村、张林庄村、道庄村；6、九龙街道大北村；7、水寨乡丁华村；8、任店镇柳营村；9、龙泉乡草厂村；10、邓李乡尚闫村；11、龚店镇前棠村；共11个乡镇17个村</t>
  </si>
  <si>
    <t>该项目可解决11个乡镇17个村，20251群众出行难问题。</t>
  </si>
  <si>
    <t>该项目实施后，可解决1352名脱贫群众出行难问题。</t>
  </si>
  <si>
    <t>2022.10.30</t>
  </si>
  <si>
    <t>2022.11.20</t>
  </si>
  <si>
    <t>2023.04.20</t>
  </si>
  <si>
    <t>2023.06.30</t>
  </si>
  <si>
    <t>叶县2023年乡村振兴基础设施建设项目</t>
  </si>
  <si>
    <t>主要建设内容为：一是道路工程，计划建设总面积为382853.9平方米。其中，一是混凝土道路面积287419.40平方米；二是沥青路面道路面积95434.50平方米。二是桥涵工程，计划建设桥涵1座，长4米，宽5米。三是排水管网工程，计划建设钢筋混凝土排水管815米，检查井12处。该项目中沥青混凝土厚度为5公分至7公分，混凝土采用C25商品混凝土，厚度为15公分至18公分不等。</t>
  </si>
  <si>
    <t>叶邑镇、辛店镇、夏李乡、任店镇、廉村镇、龙泉乡、仙台镇、昆阳街道、九龙街道、田庄乡、龚店镇、邓李乡、水寨乡、盐都街道、常村镇、马庄乡、洪庄杨镇、保安镇辖区内18个乡镇街道</t>
  </si>
  <si>
    <t>叶邑镇北水城村、万渡口村、宋寨村、安庄村；辛店镇郭岗、西徐庄、赵沟、东白庄；夏李乡十二里村、曹王村、小河郭村、小集村；任店镇寺西、新营村、月庄、胡庄；廉村镇王丰贞、汪庄、前崔村、王店村、二郎庙村、韩桥村、甘刘村、王三寨；龙泉乡西慕庄村、全集村、小河王村、齐庄村；仙台镇贾庄村、王老君村、西寨村、孟王村、东董庄村；昆阳街道三里湾、聂楼村、大王庄村、堰口村、沟王村、李寨村；九龙街道大南、韩奉村、杨庄；田庄乡尤潦、牛庄村、后李村、康台村、柏树李村、西孙庄村、张申庄村；马庄乡张庄；田庄乡大张村；龚店镇汝坟店村、台刘村、司赵村；邓李乡泥车村、邓李新村；水寨乡东盆王村
、东屈庄；盐都街道郑庄村、余庄村；常村镇艾小庄村、孤山村、和平岭村、南马庄村、赵岭村、李家庄村、金沟村、金龙嘴、大娄庄村、小庄村；保安镇暴沟村等共计71个行政村。</t>
  </si>
  <si>
    <t>该项目实施后，可有效解决群众出行难问题，惠及群众80132人。</t>
  </si>
  <si>
    <t>该项目实施后，有利于解决群众出行难问题，惠及脱贫群众10212人。</t>
  </si>
  <si>
    <t>2023.06.01</t>
  </si>
  <si>
    <t>2023.06.20</t>
  </si>
  <si>
    <t>3.水利局项目</t>
  </si>
  <si>
    <t>小型农田水利设施建设</t>
  </si>
  <si>
    <t>叶县2023年高标准农田灌溉服务配套设施建设项目</t>
  </si>
  <si>
    <t>计划配套建设：水系连通、清淤疏浚、新建及维修水闸。乡村沟道疏浚11.637km, 渠道护砌1.2km，管道工程780m，新建液压闸3座 ，新建节制闸13座，维修1座节制闸。15座涵下顶管107m，新建挡水堰2座等。</t>
  </si>
  <si>
    <t>田庄乡、仙台镇、龙泉乡、邓李乡</t>
  </si>
  <si>
    <t>田庄乡千兵营、后李；仙台镇王老君、西董庄、吴哲庄、大李庄、西马庄；龙泉乡娄樊、牛杜庄；邓李乡马湾村4个乡镇10个村庄</t>
  </si>
  <si>
    <t>县水利局</t>
  </si>
  <si>
    <t>该项目实施后，不仅可进一步完善提升高标准良田示范区农田灌溉能力，同时可完善周边行政村灌溉配套服务，惠及群众12620人。</t>
  </si>
  <si>
    <t>该项目实施后，不仅可进一步完善提升高标准良田示范区农田灌溉能力，同时可完善周边行政村灌溉配套服务，惠及脱贫群众1576人。</t>
  </si>
  <si>
    <t>2023.11.30</t>
  </si>
  <si>
    <t>4.农业农村局项目</t>
  </si>
  <si>
    <t>人居环境</t>
  </si>
  <si>
    <t>叶县2023年农村村级粪污集中处理项目</t>
  </si>
  <si>
    <t>计划建设：为夏李乡、常村镇、洪庄杨镇等3个乡镇40个行政村，建设村级粪污处理设施。</t>
  </si>
  <si>
    <t>18万元/个</t>
  </si>
  <si>
    <t>夏李乡、常村镇、洪庄杨镇</t>
  </si>
  <si>
    <t>涉及40个行政村</t>
  </si>
  <si>
    <t>县农业农村局</t>
  </si>
  <si>
    <t>项目实施后，可有效解决农村粪污集中处理问题，使其达到无害化处理标准，改善农村环境面貌，惠及群众37264人。</t>
  </si>
  <si>
    <t>该项目实施后可有效改善农村粪污处理问题，惠及脱贫群众7805人。</t>
  </si>
  <si>
    <t>2023.04.01</t>
  </si>
  <si>
    <t>2023.05.10</t>
  </si>
  <si>
    <t>5.国有贫困林场项目</t>
  </si>
  <si>
    <t>林区道路</t>
  </si>
  <si>
    <t>叶县2023年国有林场生产道路建设项目</t>
  </si>
  <si>
    <t>计划修建道路3条总长3700米，宽3.5米，厚18厘米的混凝土道路。其中三岔口段1650米、毛思刚段330米、皮胡子沟段1720米（含12处预埋管桥）。</t>
  </si>
  <si>
    <t>常村镇、夏李乡</t>
  </si>
  <si>
    <t>刘东华、毛洞村、彦岭村</t>
  </si>
  <si>
    <t>县国有贫困林场</t>
  </si>
  <si>
    <t>项目实施后可覆盖蛮子营村、刘建沟村、刘东华村及林场管护站3处、有效管护18000亩森林，惠及群众3000人，提高了林区生产、防火效力。</t>
  </si>
  <si>
    <t>该项目实施后，可有效解决1个林场和3个行政村群众日常生产生活不便问题，惠及脱贫群众128人。</t>
  </si>
  <si>
    <t>2023.09.30</t>
  </si>
  <si>
    <t>2023.10.30</t>
  </si>
  <si>
    <t>6.民宗局项目</t>
  </si>
  <si>
    <t>叶县2023年少数民族村基础设施建设项目</t>
  </si>
  <si>
    <t>计划建设：1、廉村镇高柳村：混凝土道路长600米宽4米厚0.18米C25；2、龚店镇司赵庄村：柏油路长788米宽4米，长182米宽4.5米，厚0.05米。3、马庄乡水郭村柏油路;村东街南北长377米宽4.5米，村中街东西长37米宽3.5米，长34米宽4米，长297米宽4.5米，长31米宽3.6米；村北街东西长283米宽4.5米，均厚度0.05米。4、马庄乡李庄村铺柏油：育才小学南北长189米宽4.5米；村村室东南北街长110米宽4米；村中街东西长200米宽4米；村北街东西长200米宽4.5米。5、马庄乡马庄村：混凝土硬化排间道路全长600米，宽3米，厚18公分C25。6、龙泉乡南大营村（寨底村）：混凝土道路长604米宽3米，长188米宽3米，厚0.18米C25；桥梁2座，1座长4米宽3米，深2米，1座长4米宽4米深2米，内径1米涵管。7、龙泉乡谢营村（冷岗村）：下水道长500米深1米，宽0.5米，两侧24墙，上盖楼板。8、仙台镇东北拐村：寺前道路长175米宽4.5米，继峰道路长20米宽3米，长153米宽4.5米；均厚0.18米C25。</t>
  </si>
  <si>
    <t>涉及廉村镇、龚店镇、马庄乡、龙泉乡、仙台镇、常村镇6个乡镇</t>
  </si>
  <si>
    <t>涉及廉村镇高柳村、龚店镇司赵庄村、马庄乡水郭村、李庄村、马庄村、龙泉乡南大营村、龙泉乡谢营村、仙台镇东北拐村、常村镇和平岭村6个乡镇9个行政村</t>
  </si>
  <si>
    <t>县民宗局</t>
  </si>
  <si>
    <t>该项目实施后，可有效解决群众出行难问题，惠及群众14616人。</t>
  </si>
  <si>
    <t>该项目实施后，有利于解决群众出行难问题，惠及脱贫群众1225人。</t>
  </si>
  <si>
    <t>7.老促会项目</t>
  </si>
  <si>
    <t>叶县2023年革命老区村道路建设项目</t>
  </si>
  <si>
    <t>计划在常村村新建C25混凝土道路三条，总长657米。其中，一是道路长375米，宽4.5米，厚18厘米；二是道路长259米，宽2米，厚18厘米；三是道路长23米，宽2.5米，厚15厘米。在后崔村新建C25混凝土道路三条，总长2253米。其中，一是道路长600米，宽4米，厚18厘米；二是道路长220米，宽3.5米，厚18厘米；三是学校周围长1433米，宽3.5米，厚18厘米。在韩庄寺村新建C25混凝土道路四条，总长956米。其中，一是道路长198米，宽6米，厚18厘米；二是道路长297米，宽3米，厚18厘米；三是道路长231米，宽3.5米，厚18厘米；四是道路长230米，宽4米，厚18厘米。在武楼新建柏油路一条，长1180米，宽4米，厚5厘米。</t>
  </si>
  <si>
    <t>常村镇、、廉村镇、仙台镇、田庄乡</t>
  </si>
  <si>
    <t>常村村、后崔村、韩庄寺村、武楼村</t>
  </si>
  <si>
    <t>县乡村振兴局县老促会</t>
  </si>
  <si>
    <t>该项目实施后，可有效解决群众出行难问题，惠及群众6918人。</t>
  </si>
  <si>
    <t>该项目实施后，有利于解决群众出行难问题，惠及脱贫群众756人。</t>
  </si>
  <si>
    <t>8.田庄乡项目</t>
  </si>
  <si>
    <t>叶县2023年田庄乡邵奉店村桥梁建设项目</t>
  </si>
  <si>
    <t>计划建设钢筋混凝土现浇结构桥梁一座，长10米，宽7. 5米，深3. 5米，两跨；30米长连接路，宽5米，C25混凝土结构，厚度20厘米；柏油路4条，分别为：①长90米，宽4米，厚度7厘米，②长258米，宽7米，厚度7厘米，③长131米，宽7米，厚度7厘米，④长123米，宽10米，厚度7厘米。</t>
  </si>
  <si>
    <t>田庄乡</t>
  </si>
  <si>
    <t>邵奉店村</t>
  </si>
  <si>
    <t>田庄乡人民政府</t>
  </si>
  <si>
    <t>项目实施后，有利于提高群众满意度，惠及群众2169人</t>
  </si>
  <si>
    <t>项目实施后，有利于提高群众满意度，惠及脱贫群众39人。</t>
  </si>
  <si>
    <t>2023.08.01</t>
  </si>
  <si>
    <t>2023.08.30</t>
  </si>
  <si>
    <t>9.仙台镇项目</t>
  </si>
  <si>
    <t>叶县2023年仙台镇东北拐村道路建设项目</t>
  </si>
  <si>
    <t>计划修建7公分厚沥青路：一是长543米，宽5米；二是长625米，宽4.5米；翻盖砖砌下水道1086米。</t>
  </si>
  <si>
    <t>仙台镇</t>
  </si>
  <si>
    <t>东北拐村</t>
  </si>
  <si>
    <t>仙台镇人民政府</t>
  </si>
  <si>
    <t>该项目实施后，不仅解决群众日常生产生活出行不便问题，同时，可有效改善项目地行政村人居环境现状，惠及群众1546人。</t>
  </si>
  <si>
    <t>该项目实施后，可有效解决群众日常生产生活出行难问题，惠及脱贫群众45人。</t>
  </si>
  <si>
    <t>2023.07.01</t>
  </si>
  <si>
    <t>2023.07.30</t>
  </si>
  <si>
    <t>二、产业发展类项目</t>
  </si>
  <si>
    <t>产业发展类</t>
  </si>
  <si>
    <t>食品加工</t>
  </si>
  <si>
    <t>叶县2023年金创富硒小麦产业园项目（三期）</t>
  </si>
  <si>
    <t>新建儿童营养面及冲泡面车间，结构形式为钢筋混凝土框架结构，建筑高度为21.5米，地上3层，总建筑面积为5514.55平方米，购置儿童营养面生产线及厂房建设相关配套设施。</t>
  </si>
  <si>
    <t>马庄乡</t>
  </si>
  <si>
    <t>马庄村</t>
  </si>
  <si>
    <t>县发改委
县粮食物资储备局
发投公司</t>
  </si>
  <si>
    <t>该项目实施后，一是产权归全县123个脱贫村所有，按照财政投入资金年综合收益8%作为全县123个脱贫村村集体经济收入；二是可引导鼓励县内脱贫群众通过调整种植结构增大土地种植效益；三是预计可累计带动周边务工群众100人，其中脱贫户及监测户62人，惠及群众165739人。</t>
  </si>
  <si>
    <t>该项目实施后，能有效引导脱贫群众通过种植结构调整、配套相关产业链条等形式可惠及全县123个脱贫村，脱贫群众50987人。</t>
  </si>
  <si>
    <t>2023.04.10</t>
  </si>
  <si>
    <t>2023.04.30</t>
  </si>
  <si>
    <t>2023.11.20</t>
  </si>
  <si>
    <t>2023.12.20</t>
  </si>
  <si>
    <t>2.农业农村局项目</t>
  </si>
  <si>
    <t>种植结构
调整</t>
  </si>
  <si>
    <t>叶县2023年小麦重大病虫害统防统治项目</t>
  </si>
  <si>
    <t>计划在保安镇、常村镇、邓李乡、廉村镇、龙泉乡、水寨乡、田庄乡、夏李乡、仙台镇、辛店镇、叶邑镇、洪庄杨镇、任店镇、龚店镇等14个乡镇的40余万亩小麦田实施，针对小麦返青期到灌浆期对小麦产量影响较大的纹枯病、茎基腐病、条锈病、赤霉病以及红蜘蛛、蚜虫等病虫害进行统防统治，通过政府购买的采购方式，统一购买杀菌剂、杀虫剂、统防统治服务，由中标企业统一进行无人机及人工统防统治。</t>
  </si>
  <si>
    <t>17.5元/亩</t>
  </si>
  <si>
    <t>保安镇、常村镇、邓李乡、廉村镇、龙泉乡、水寨乡、田庄乡、夏李乡、仙台镇、辛店镇、叶邑镇、洪庄杨镇、任店镇、龚店镇等14个乡镇</t>
  </si>
  <si>
    <t>一是保安镇白庙村、陈岗村、前古城村、官庄村、花山吴村、李吴庄村、罗冲村、吕楼村、庙岗村、牛庵村、夏园村、杨令庄村、余康村、保安一村、保安二村、保安三村等16个村；二是常村镇柴巴村、大娄庄村、府君庙村、葛河村、金沟村、李九思村、刘东华村、瓦房庄村、文集村、西刘庄村、西柳树王村、下马庄村、杨林庄村、养凤沟村、尹湾村、月台村、常村、孤山村等18个村；三是邓李乡后炉村、庙李村、张高村、妆头村、邓李村、丁杨村、后邓村、董平村、杜谢村、构树王村、郝庄村、何马村、后彭村、军张村、康营村等15个村；四是廉村镇坟台徐村、甘刘村、高柳村、谷店东村、谷店西村、韩庄村、后王村、牛王庙村、前崔村、乔庄村、申王村、王店村、王三寨村、二郎庙村、葛刘村、沟孙村、韩桥村、黄谷李村、老段庄村、老龚庄村、廉村、穆寨村、齐贤王村、台李村等24个村；五是龙泉乡南曹庄村、大何庄村、大湾张村、彭庄村、沈庄村、小河郭村、谢营村、草厂街村、郭吕庄村、白浩庄村、北大营村、雷岗村、李明己村、龙泉村、娄凡村、碾张村、牛杜庄村、齐庄村、权印村、全集村等20个村；六是水寨乡东屈庄村、董刘村、杜楼村、黄庄村、灰河郭庄村、霍姚村、老街村、留侯店村、南坡王村、桃奉村、桃丰宋村、天边徐村、伍刘村、小庄王村、徐王村、余寨村、只吴村等17个村；七是田庄乡半坡常村、道庄村、岗马村、千兵营村、武楼村、东李村、东杨庄村、后党村、后李村、黄营村、金岗李村、康台村、孙娄庄村、田庄村、英李村、尤潦村等16个村；八是夏李乡董湖村、葛庄村、郭庄村、侯庄村、苗庄村、许岭村、彦岭村、大杨庄村、油坊头村、北张庄村、曹王村、丁庄村、夏北村、夏南村、孙庵村等15个村；九是仙台镇北庞庄村、阁老吴村、老樊寨村、西马庄村、孟王村南庞庄村、王吉庄村、盐西村、草寺杨村、崔王村、扁担李村、布杨村、东北拐村、东董庄村、东南拐村、盐东村、董寨村、丰王村、后司村、黄李村、大李庄村、西南拐村、楼刘村、吴哲庄村、西北拐村等25个村；十是辛店镇东白庄村、大木厂村、大徐村、大竹园村、东房庄村、东柳庄村、岗底村、南焦庄村、雷草洼村、李寨村、柿园村、铁佛寺村、南王庄村、西徐庄村、新杨庄村、油房李村、赵沟村、中邢村、辛店村、田寨村、南房庄村等21个村；十一是叶邑镇大乔村、南大王庄村、杜庄村、段庄村、樊庄村、中村、老鸦张村、李公甫村、思城村、西王庄村、朱岗村、北村、金湾村、兰庄村、沈湾村、邮亭村、南村、沈湾村、万渡口村、蔡庄村等20个村；十二是洪庄杨镇白庄村、曹李村、观上村、河北高村、洪庄杨东村、洪庄杨西村、炼石店村、洛岗北村、洛岗南村、裴昌庙村、石王村、唐马村、王湾村、白庄村等14个村；十三是任店镇秋河村、屈庄村、任店二村、任店三村、任店四村、任店一村、尚武营村、史营村、双河营村、寺东村、寺西村、宋营村、瓦店村、汪营村、月庄村、柳营村等16个村；十四是龚店镇龚东二村、龚东一村、龚西村、蒋庄村、金庄村、楼马村、汝坟店村、十里铺村、史堂村、水牛杜村、司赵庄村、苏科村、台刘村、王营村、余王村等15个村。</t>
  </si>
  <si>
    <t>该项目实施后，不仅可阻止小麦病虫害的发生和危害，同时通过小麦统防防治的进行，将有效阻止重大病虫害的发生蔓延，保障粮食生产安全。约惠及群众40余万人。</t>
  </si>
  <si>
    <t>该项目实施后，可惠及脱贫群众25687人。</t>
  </si>
  <si>
    <t>2023.03.15</t>
  </si>
  <si>
    <t>2023.03.31</t>
  </si>
  <si>
    <t>产业发展</t>
  </si>
  <si>
    <t>叶县2023年农业种植结构调整奖补项目</t>
  </si>
  <si>
    <t>计划实施农业种植结构调整，重点扶持范围为优质小麦、优质蔬菜、食用菌和中草药等，鼓励群众通过种植结构调整，增加土地种植收益。此外，引导群众通过与企业合作，发展特色农业，拓宽增收渠道。</t>
  </si>
  <si>
    <t>全县18个乡镇（街道）</t>
  </si>
  <si>
    <t>涉及全县542个有脱贫人口的行政村</t>
  </si>
  <si>
    <t>为全县实施种植结构调整，项目实施后可有效引导鼓励村集体和村内群众，通过多元化种植，增加土地种植效益，拓宽增收渠道。惠及群众67815人。</t>
  </si>
  <si>
    <t>为全县实施种植结构调整，项目实施后可有效引导鼓励村内群众，通过多元化种植，增加土地种植效益，拓宽增收渠道。惠及脱贫群众9825人。</t>
  </si>
  <si>
    <t>不需招标</t>
  </si>
  <si>
    <t>2023.12.25</t>
  </si>
  <si>
    <t>产业配套</t>
  </si>
  <si>
    <t>叶县2023年高标准良田建设项目</t>
  </si>
  <si>
    <t>计划对花山吴村、辛庄、柳庄、吕楼、寨王、大辛庄等6个行政村，共计1万亩农田实施高标准良田配套设施建设。主要涉及土壤改良工程、灌溉与排水工程、农田输配电工程、田间道路工程、农田防护林工程等。</t>
  </si>
  <si>
    <t>保安镇</t>
  </si>
  <si>
    <t>涉及保安镇花山吴村、辛庄、柳庄、吕楼、寨王、大辛庄等6个行政村</t>
  </si>
  <si>
    <t>该项目实施后，一是产权归村集体所有；二是可为保安镇6个行政村，实施高标准农田建设配套，改善土地种植效益，引导群众调整农业种植结构，扩宽增收渠道，惠及群众9121人。</t>
  </si>
  <si>
    <t>该项目实施后，引导群众调整农业种植结构，扩宽增收渠道，可惠及脱贫人口1543人。</t>
  </si>
  <si>
    <t>3.组织部项目</t>
  </si>
  <si>
    <t>叶县2023年新型农村集体经济项目</t>
  </si>
  <si>
    <t>计划对全县12个乡镇18个行政村，实施新型农村集体经济项目，主要用于村集体经济产业发展，每村50万元。</t>
  </si>
  <si>
    <t>保安镇政府、邓李乡政府、九龙街道办事处、水寨乡政府、田庄乡政府、夏李乡政府、常村镇政府、辛店镇政府、叶邑镇政府、廉村镇政府、仙台镇政府、任店镇政府</t>
  </si>
  <si>
    <t>保安镇花山吴村、邓李乡马湾村、九龙街道孟南村、水寨乡桃奉村、天边徐村、田庄乡康台村、三官庙村、夏李乡岳楼村、常村镇柳树王村、常村村、金龙嘴村、府君庙村、辛店镇大徐村、叶邑镇杜庄村、廉村镇申王村、王丰贞村、仙台镇布杨村、任店镇秋河村。</t>
  </si>
  <si>
    <t>县组织部、           保安镇政府、邓李乡政府、九龙街道办事处、水寨乡政府、田庄乡政府、夏李乡政府、常村镇政府、辛店镇政府、叶邑镇政府、廉村镇政府、仙台镇政府、任店镇政府</t>
  </si>
  <si>
    <t>项目实施后，一是产权归项目村集体所有，按照财政投入资金年综合收益8%作为村集体经济收入；二是项目实施后可有效引导项目地及周边行政村通过种、养殖结构调整，增加土地种植效益，拓宽增收渠道；三是项目实施后预计可带动项目地及周边行政村群众就近务工100人，其中脱贫户及监测户54人，惠及群众23122人。</t>
  </si>
  <si>
    <t>项目实施后，在发展壮大村集体经济的同时，可引导鼓励群众通过种植结构调整、畜牧养殖、就近务工等形式拓宽群众增收渠道，惠及脱贫群众2991人。</t>
  </si>
  <si>
    <t>4.蔬菜产业发展中心项目</t>
  </si>
  <si>
    <t>种植配套</t>
  </si>
  <si>
    <t>叶县2023年绿色蔬菜提质增效建设项目</t>
  </si>
  <si>
    <t>计划依托县域蔬菜种植特色优势产业，为全县16个乡镇79个林果蔬菜种植基地，共计2.1万亩种植面积。实施绿色蔬菜种植配套提升项目。项目内容涵盖计划依托县域蔬菜种植特色优势产业，为全县16个乡镇79个林果蔬菜种植基地，共计2.1万亩种植面积。实施绿色蔬菜种植配套提升项目。项目内容涵盖一是购置XZC2204四驱拖拉机1台；1GQNGK-280旋耕机1台；1LFY-450液压翻转犁1台；M504-D大棚王拖拉机3台；M404-D大棚王拖拉机1台，配套1GQN-130旋耕机4台；1GVF-220液压起垅机1台；YG—KS35园林微耕机1台；园林微耕机旋耕机1台；园林微耕机开沟机1台；园林微耕机回填机1台；园林微耕机除草机1台；园林微耕机前推土机1台；3WZP-100打药机1台；二是购置生物有机肥（粉剂）600吨。</t>
  </si>
  <si>
    <t>全县16个乡镇</t>
  </si>
  <si>
    <t>79个行政村</t>
  </si>
  <si>
    <t>县蔬菜产业发展中心</t>
  </si>
  <si>
    <t>该项目实施后，农机设备产权归蔬菜产业发展中心所有，该项目可有效引导扶持当前中小型蔬菜林果种植基地发展壮大，在提升种植面积的基础之上，引入无公害化种植技术，提升种植效益，发展壮大村集体经济，惠及群众100989人。</t>
  </si>
  <si>
    <t>该项目实施后，可有效引导群众通过就近务工、种植结构调整、配套相关产业链条等形式，拓宽增收渠道，惠及脱贫群众1306人。</t>
  </si>
  <si>
    <t>2023.07.20</t>
  </si>
  <si>
    <t>2023.08.10</t>
  </si>
  <si>
    <t>5、金融局项目</t>
  </si>
  <si>
    <t>小额贴息</t>
  </si>
  <si>
    <t>叶县2023年小额贷款贴息项目</t>
  </si>
  <si>
    <t>对全县脱贫人口小额贷款进行贴息。</t>
  </si>
  <si>
    <t>5万元/人</t>
  </si>
  <si>
    <t>全县18个乡镇</t>
  </si>
  <si>
    <t>涉及全县553个行政村</t>
  </si>
  <si>
    <t>县金融工作局</t>
  </si>
  <si>
    <t>为全县脱贫人口小额贷款进行贴息，鼓励群众发展产业拓展增收渠道。惠及群众11289人。</t>
  </si>
  <si>
    <t>该项目实施后，可鼓励群众，通过产业发展，拓展增收渠道。惠及脱贫群众3763户，11289人。</t>
  </si>
  <si>
    <t>2023.01.01</t>
  </si>
  <si>
    <t xml:space="preserve"> </t>
  </si>
  <si>
    <t>6、龙泉乡项目</t>
  </si>
  <si>
    <t>特色种植</t>
  </si>
  <si>
    <t>叶县2023年龙泉乡食用菌产业园区项目（二期）</t>
  </si>
  <si>
    <t>财政计划建设内容：二期新建褐松茸等工厂化仿生态智慧菇房1栋，单层钢结构，长68.6米，宽66米，层高9米，内部划分共20间，每间长31米，宽6.6米，过道宽6米，占地面积4092平方米；建设铝硅镁床架每间453平方，种植面积9060平方米。</t>
  </si>
  <si>
    <t>龙泉乡</t>
  </si>
  <si>
    <t>草厂村</t>
  </si>
  <si>
    <t>龙泉乡政府
发投公司</t>
  </si>
  <si>
    <t>该项目实施后，一是产权归项目村集体所有，财政投入部分年综合收益8%，作为村集体经济收益，财政投入资金建设内容，产权归村集体经济所有；二是可有效引导群众通过种植结构调整、配套相关产业链条等形式，拓宽增收渠道；三是可吸纳带动项目地及周边群众就近务工130人，其中脱贫户及监测对象65人，惠及群众49891人。</t>
  </si>
  <si>
    <t>该项目实施后，在发展壮大村集体经济的同时，还能有效引导群众通过就近务工、种植结构调整、配套相关产业链条等形式，拓宽增收渠道，惠及脱贫群众4706人。</t>
  </si>
  <si>
    <t>7、保安镇项目</t>
  </si>
  <si>
    <t>叶县2023年保安镇烟叶种植产业配套建设项目</t>
  </si>
  <si>
    <t>计划建设：一是电烟炕100座，其中大辛庄20座，一村26座，三村20座，牛庵村20座，古城村14座；二是配套400型变压器12座，其中大辛庄、一村、三村、牛庵、古城、杨令庄各2座；三是建设水井24眼及配备相关配套设施，其中柳庄村3眼、罗冲村1眼、冯庵村5眼、魏岗铺村2眼、菜屯村2眼、三村2眼、暴沟村1眼、牛庵村1眼、一村7眼。</t>
  </si>
  <si>
    <t>柳庄、罗冲、冯庵、魏岗铺、菜屯、文寨、三村、暴沟；</t>
  </si>
  <si>
    <t>保安镇人民政府</t>
  </si>
  <si>
    <t>该项目实施后，
一是不仅可发展壮大村集体经济，保证村集体经济收益。项目资产产权归村集体经济所有；二是可引导鼓励附近群众通过烟叶种植等发展，拓宽增收渠道；三预计可吸纳带动项目地及周边行政村群众就近务工80人，其中脱贫户及监测群众46人，惠及群众15699人。</t>
  </si>
  <si>
    <t>项目实施后，可有效引导项目地周边群众通过多元化种植、养殖，调整产业结构发展，拓宽增收渠道，惠及脱贫群众4983人。</t>
  </si>
  <si>
    <t>2023.09.10</t>
  </si>
  <si>
    <t>8、廉村镇项目</t>
  </si>
  <si>
    <t>叶县2023年廉村镇辣椒种植产业设施配套项目</t>
  </si>
  <si>
    <t>计划建设内容为：一是厂区占地面积3000平方米，厂房建筑面积2000平方，搭建钢架厂棚宽40米，长50米，厂房建筑高度为9.6米，厂房外墙为1.2m以下蒸压粉煤灰砖，以上为岩棉双层压型板，全镇农田水利建机井55眼，井深70米,及机井配套设施；二是配套设施：辣椒烘干机2台，定制铺膜播种机4台，自走式喷杆喷雾机3台，辣椒专用色选机1台，履带自走全喂入式谷物联合收割机4台。</t>
  </si>
  <si>
    <t>廉村镇</t>
  </si>
  <si>
    <t>王店村</t>
  </si>
  <si>
    <t>廉村镇政府</t>
  </si>
  <si>
    <t>该项目实施后，一是产权归项目地村集体所有，按照财政投入年综合收益8%，作为村集体经济收益；二是可有效引导群众通过种植结构调整、对接配套相关产业链条等方式，拓宽增收渠道；三是预计该项目可吸纳项目地及周边群众就近务工200人，其中脱贫户及监测对象87人，惠及群众65000人。</t>
  </si>
  <si>
    <t>该项目实施后，在发展壮大村集体经济的同时，还能有效引导群众通过就近务工、种植结构调整、配套相关产业链条等形式，拓宽增收渠道，惠及脱贫群众7156人。</t>
  </si>
  <si>
    <t>9、邓李乡项目</t>
  </si>
  <si>
    <t>畜牧养殖</t>
  </si>
  <si>
    <t>叶县2023年邓李乡孙寨村蛋鸡养殖建设项目</t>
  </si>
  <si>
    <t>计划建设：新建鸡舍3栋，每栋长100米，宽15.8米，高4米；饲料库1栋，长25米，宽20米，高6.6米；蛋库1栋，长25米，宽20米，高5米；有机肥库长24米，宽21米，高5.4。</t>
  </si>
  <si>
    <t>邓李乡</t>
  </si>
  <si>
    <t>孙寨村</t>
  </si>
  <si>
    <t>邓李乡人民政府</t>
  </si>
  <si>
    <t>该项目实施后，一是按照财政投入年综合收益8%，作为村集体经济收益，项目产权归村集体经济所有；二是该项目能有效引导群众通过就近务工、对接配套相关产业链条等方式，拓宽增收渠道；三是预计项目可吸纳带动项目地及周边群众就近务工45人，其中，监测对象及脱贫户26人，惠及群众65000人。</t>
  </si>
  <si>
    <t>该项目实施后，在发展壮大村集体经济的同时，还能有效引导群众通过就近务工、配套相关产业链条等形式，拓宽增收渠道，惠及脱贫群众78人。</t>
  </si>
  <si>
    <t>2023.10.10</t>
  </si>
  <si>
    <t>10、常村镇项目</t>
  </si>
  <si>
    <t>加工业</t>
  </si>
  <si>
    <t>叶县2023年常村镇文庄村千村堂中药饮片加工项目</t>
  </si>
  <si>
    <t>计划建设全框架结构立体三层，中药材加工车间一座，长75米，宽20米，高15米，总面积4500平方米。</t>
  </si>
  <si>
    <t>常村镇</t>
  </si>
  <si>
    <t>文庄村</t>
  </si>
  <si>
    <t>常村镇人民政府</t>
  </si>
  <si>
    <t>该项目实施后，一是财政投入年综合收益8%，作为村集体经济收益，项目产权归村集体经济所有；二是该项目能有效引导群众通过种植结构调整、对接配套相关产业链条等方式，拓宽增收渠道；三是预计可吸纳带动周边群众就近务工450人，其中脱贫户及监测对象158人，惠及群众1688人。</t>
  </si>
  <si>
    <t>该项目实施后，可带动周边群众就近务工拓宽增收渠道，惠及脱贫群众422人。</t>
  </si>
  <si>
    <t>2023.10.20</t>
  </si>
  <si>
    <t>叶县2023年常村镇暖泉村村集体经济生猪养殖配套建设项目</t>
  </si>
  <si>
    <t>计划建设：1、生猪养殖配套水泥路890米，宽 4.5米，厚0.18米；2、新建道路排水盖板边沟700米。3、新建过路圆管涵1-1米2道；4、新建厂房护坡及路堤护坡1515平方；5、新建暖泉村内部水泥道路1335米，宽5米、厚 0.20 米；6、新建490米深水井1眼。</t>
  </si>
  <si>
    <t>暖泉村</t>
  </si>
  <si>
    <t>该项目实施后，一是项目资产产权归村集体经济所有，在发展壮大村集体经济，保证村集体经济收益；二是可引导鼓励附近群众畜牧养殖产业发展，拓宽增收渠道；三是预计可吸纳带动周边群众务工118人，其中监测户及脱贫户53人，惠及群众1187人。</t>
  </si>
  <si>
    <t>项目实施后，可有效引导项目地周边群众通过多元化种植、养殖，调整产业结构发展，拓宽增收渠道，惠及脱贫群众160人。</t>
  </si>
  <si>
    <t>2023.12.10</t>
  </si>
  <si>
    <t>11、夏李乡项目</t>
  </si>
  <si>
    <t>叶县2023年夏李乡曹王村烟叶连片生产及新型炕房配套设施项目</t>
  </si>
  <si>
    <t>计划建设：1.1500亩高标准烟田配套设施建设项目：新建炕房90座及配套设施；2.变压器及配电设备。</t>
  </si>
  <si>
    <t>夏李乡</t>
  </si>
  <si>
    <t>曹王村</t>
  </si>
  <si>
    <t>夏李乡人民政府</t>
  </si>
  <si>
    <t>该项目实施后，一是项目资产产权归村集体经济所有，在发展壮大村集体经济的同时，保证村集体经济收益；二是可引导鼓励附近群众通过烟叶种植，拓宽增收渠道；三是预计可吸纳项目地及周边群众就近务工85人，其中监测户及脱贫户52人，惠及群众2008人。</t>
  </si>
  <si>
    <t>项目实施后，可有效引导项目地周边群众通过多元化种植、养殖，调整产业结构发展，拓宽增收渠道，惠及脱贫群众158人。</t>
  </si>
  <si>
    <t>12、辛店镇项目</t>
  </si>
  <si>
    <t>乡村旅游</t>
  </si>
  <si>
    <t>叶县2023年辛店镇红色研学基地休闲旅游项目</t>
  </si>
  <si>
    <t>计划建设接待中心69.36㎡，灶台2座，室外广场757.24㎡，露营烧烤区6992.1㎡，亭子工程2座，卫生间12.15㎡两座，古井清掏及井口砌筑一处，亲子乐园萌宠养殖乐园1315.78㎡，及其相关配套设施。</t>
  </si>
  <si>
    <t>桐树庄村</t>
  </si>
  <si>
    <t>辛店镇人民政府</t>
  </si>
  <si>
    <t>该项目实施后，一是财政投入部分年综合收益8%，作为村集体经济收益，财政投入资金建设内容，产权归村集体经济所有；二是通过引导群众发展乡村休闲旅游、特色采摘、农家庭院餐饮等相关旅游配套服务，拓宽增收渠道；三是预计可吸纳带动周边群众务工50人，其中监测户及脱贫群众25人，惠及群众550人。</t>
  </si>
  <si>
    <t xml:space="preserve"> 该项目实施后，引导群众发展乡村休闲旅游、特色采摘、农家庭院餐饮等相关旅游配套服务，拓宽增收渠道，惠及脱贫群众153人。
</t>
  </si>
  <si>
    <t>2023.07.10</t>
  </si>
  <si>
    <t>2023.10.25</t>
  </si>
  <si>
    <t>叶县2023年辛店镇岗王村村集体经济羊场项目</t>
  </si>
  <si>
    <t>计划建设羊舍建筑面积5169.54平方米，其中1#羊舍面积2697.6平方米，2#羊舍面积2471.94平方米；钢结构护栏长1781.5m，高1.5m；自动刮粪机及配套设施6套。</t>
  </si>
  <si>
    <t>岗王村</t>
  </si>
  <si>
    <t>该项目实施后，一是财政投入部分年综合收益8%，作为村集体经济收益，财政投入资金建设内容，产权归村集体经济所有；二是还能有效引导群众通过畜牧养殖、种植结构调整、配套相关产业链条等形式，拓宽增收渠道；三是预计可吸纳带动周边群众务工45人，其中监测户及脱贫群众20人，惠及群众1058人.</t>
  </si>
  <si>
    <t>该项目实施后，引导群众通过畜牧养殖、种植结构调整、配套相关产业链条等形式，拓宽增收渠道，惠及脱贫群众208人</t>
  </si>
  <si>
    <t>2023辛店镇东白庄村集体经济蔬菜大棚建设项目</t>
  </si>
  <si>
    <t>财政资金计划建设内容：新建蔬菜大棚10座，单座规格为长100米，宽8米，购置泰安400D拖拉机（带旋耕耙），蔬菜播种机各1台。</t>
  </si>
  <si>
    <t>东白庄村</t>
  </si>
  <si>
    <t>该项目实施后，一是财政投入部分年综合收益8%，作为村集体经济收益，财政投入资金建设内容，产权归村集体经济所有；二是还能有效引导群众通过就近务工、种植结构调整、配套相关产业链条等形式，拓宽增收渠道；三是预计可吸纳带动周边群众务工40人，其中监测户及脱贫群众18人，惠及群众2150人。</t>
  </si>
  <si>
    <t>该项目实施后，能有效引导群众通过就近务工、种植结构调整、配套相关产业链条等形式，拓宽增收渠道，惠及脱贫群众205人.</t>
  </si>
  <si>
    <t>叶县2023年辛店镇大竹园村村集体蔬菜棚、草莓棚建设项目</t>
  </si>
  <si>
    <t>新建草莓种植大棚2座，每座棚长62米，宽9米，高4.5米及配套设施；建设蔬菜种植大棚5座，每座长100米宽8米，高3米及其配套设施。新建配套灌溉机井2眼。井深100米，直径40公分。大棚专用拖拉机一台。</t>
  </si>
  <si>
    <t>大竹园村</t>
  </si>
  <si>
    <t>该项目实施后，一是财政投入部分年综合收益8%，作为村集体经济收益，财政投入资金建设内容，产权归村集体经济所有；二是还能有效引导群众通过就近务工、种植结构调整、配套相关产业链条等形式，拓宽增收渠道；三是预计可吸纳带动周边群众务工50人，其中监测户及脱贫群众22人，惠及群众930人。</t>
  </si>
  <si>
    <t>该项目实施后，能有效引导群众通过就近务工、种植结构调整、配套相关产业链条等形式，拓宽增收渠道，惠及脱贫群众203人。</t>
  </si>
  <si>
    <t>13、任店镇项目</t>
  </si>
  <si>
    <t>叶县2023年任店镇蔬菜基地产品存放中心建设项目</t>
  </si>
  <si>
    <t>计划建设产品存放中心一座，主体一层，局部两层，建筑面积532平方米；冷库外围工程；新建园区内部道路硬化等相关配套设施。</t>
  </si>
  <si>
    <t>任店镇</t>
  </si>
  <si>
    <t>柳营村</t>
  </si>
  <si>
    <t>任店镇人民政府</t>
  </si>
  <si>
    <t>项目建成后，财政投资建设内容产权归村集体经济所有，在发展壮大村集体经济的同时，可有效引导村内群众通过就近务工、种植结构调整、配套相关产业链条服务等方式，拓宽增收渠道，惠及群众3514人。</t>
  </si>
  <si>
    <t>可有效引导村内群众通过就近务工、种植结构调整、配套相关产业链条服务等方式，拓宽增收渠道，惠及脱贫群众356人。</t>
  </si>
  <si>
    <t>2023.09.25</t>
  </si>
  <si>
    <t>叶县2023年任店镇双河营村集体经济畜牧养殖项目</t>
  </si>
  <si>
    <t>财政资金计划建设内容：新建地上2层羊舍2，长75米，宽24米，建筑面积3600平方米；新建一座料棚地上1层，面积1828.64平方米。</t>
  </si>
  <si>
    <t>双河营村</t>
  </si>
  <si>
    <t>该项目实施后，一是财政投入部分年综合收益8%，作为村集体经济收益，财政投入资金建设内容，产权归村集体经济所有；二是还能有效引导群众通过畜牧养殖、种植结构调整、配套相关产业链条等形式，拓宽增收渠道；三是预计可吸纳带动周边群众务工45人，其中监测户及脱贫群众20人，惠及群众1621人。</t>
  </si>
  <si>
    <t>该项目实施后，引导群众通过畜牧养殖、种植结构调整、配套相关产业链条等形式，拓宽增收渠道，惠及脱贫群众356人.</t>
  </si>
  <si>
    <t>叶县2023年任店镇月庄村村集体经济韭菜产业配套设施建设项目</t>
  </si>
  <si>
    <t>一是韭菜检测中心及配套设施用房一座，地上2层，框架结构，长33.6米，宽8米，高8米，建筑面积538平方米，购置检测仪器设备等配套设施；二是韭菜分拣配送车间一座，钢架结构砖混砌体，长43.5米，宽10米，高5.95米，建筑面积435平方米,及其配套设备;三是检测中心室内配套设施，约269平方米。</t>
  </si>
  <si>
    <t>月庄村</t>
  </si>
  <si>
    <t>项目建成后，投资建设内容产权归村集体经济所有，在发展壮大村集体经济的同时，可有效引导村内群众通过就近务工、种植结构调整、配套相关产业链条服务等方式，拓宽增收渠道，惠及群众1079人。</t>
  </si>
  <si>
    <t>可有效引导村内群众通过就近务工、种植结构调整、配套相关产业链条服务等方式，拓宽增收渠道，惠及脱贫群众13人。</t>
  </si>
  <si>
    <t>14、仙台镇项目</t>
  </si>
  <si>
    <t>叶县2023年仙台镇布杨村蔬菜大棚种植基地项目</t>
  </si>
  <si>
    <t>财政资金计划建设内容：新建蔬菜大棚47座。其中，一是长55米、宽12米，蔬菜大棚1座；二是长50米、宽10米、 蔬菜大棚6座；三是长50米、宽12米，蔬菜大棚40座。</t>
  </si>
  <si>
    <t>布杨村</t>
  </si>
  <si>
    <t>该项目实施后，一是财政投资部分综合收益8%，作为村集体经济年收益，财政部分建设内容所形成的资产，归村集体所有；二是可有效带动本村及周边群众，通过调整种植结构、就近务工等形式，拓宽增收渠道；三是预计可吸纳带动周边群众务工45人，其中监测户及脱贫群众20人，惠及群众1043人。</t>
  </si>
  <si>
    <t>该项目实施后，可有效带动本村及周边群众，就近务工拓宽增收渠道,惠及脱贫群众85人。</t>
  </si>
  <si>
    <t>15、洪庄杨镇项目</t>
  </si>
  <si>
    <t>叶县2023年洪庄杨镇张集村食品深加工项目</t>
  </si>
  <si>
    <t>财政资金建设内容：新建食品生产车间一座，长18米，宽24.8米；建设原材料库房一座，长22.3米，宽9.9米；建设成品房一座，长22.3米，宽13.5米；冷库一座，长18米，宽11.2米；</t>
  </si>
  <si>
    <t>洪庄杨镇</t>
  </si>
  <si>
    <t>张集村</t>
  </si>
  <si>
    <t>洪庄杨镇人民政府</t>
  </si>
  <si>
    <t>项目建成后，一是政投资部分综合收益8%，作为村集体经济年收益，财政部分建设内容所形成的资产，归村集体所有；二是可有效带动本村及周边群众就近务工，调整种植结构，拓宽增收渠道；三是预计吸纳带动周边群众就近务工185人，其中监测户及脱贫群众52人，惠及全村3942人。</t>
  </si>
  <si>
    <t>项目建成后，可有效带动本村脱贫群众就近务工，惠及脱贫群众25人。</t>
  </si>
  <si>
    <t>叶县2023年洪庄杨镇现代产业园区配套建设项目</t>
  </si>
  <si>
    <t>新建园区通水工程，含灌溉机井及配套、地埋PE管、斗沟（衬砌硬化）及10座农涵；新建通电工程，含28000m大棚配电线路敷设及40座配电箱；新建480m×4.5m水泥路、2300m×4.0m碎石路各1条；新建配套设施工程，含隔离护栏网5000m、仓储棚240㎡、撒粪车1辆、大棚膜41栋等配套设施。</t>
  </si>
  <si>
    <t>小庄村</t>
  </si>
  <si>
    <t>该项目实施后，一是项目资产产权归村集体经济所有；二是可引导鼓励附近群众通过蔬菜瓜果种植等发展，拓宽增收渠道；三是预计吸纳带动周边群众就近务工120人，其中脱贫户及监测对象42人，惠及群众1052人。</t>
  </si>
  <si>
    <t>项目实施后，可有效引导项目地周边群众通过多元化种植、养殖，调整产业结构发展，拓宽增收渠道，惠及脱贫群众18人。</t>
  </si>
  <si>
    <t>三、其他类项目</t>
  </si>
  <si>
    <t>1、组织部项目</t>
  </si>
  <si>
    <t>其他类</t>
  </si>
  <si>
    <t>其他</t>
  </si>
  <si>
    <t>叶县2023年市派第一书记工作开展帮扶经费</t>
  </si>
  <si>
    <t>计划对全县2021年市派驻村第一书记38人，用于驻村帮扶工作开展专项工作经费。</t>
  </si>
  <si>
    <t>18个乡镇（街道）</t>
  </si>
  <si>
    <t>保安镇庙岗村、李吴庄村、夏园村；常村镇下马庄村、府君庙村、葛河村、文集村、栗林店村；邓李乡妆头村、庙李村；龚店镇姜庄村；廉村镇高柳村、后王村、沙渡口；龙泉乡曹庄村；水寨乡灰河郭村、东屈庄村、蔡寺村、太康村；田庄乡千兵营村、岗马村、西孙庄；夏李乡侯庄村、彦岭村、许岭村、苗庄村、岳楼村；仙台镇阁老吴村、北庞庄村、老樊寨村、李庄村；辛店镇西徐庄村、油坊李村、铁佛寺村；叶邑镇杜庄村、大乔村、大王庄村、老鸦张村。</t>
  </si>
  <si>
    <t>县组织部</t>
  </si>
  <si>
    <t>项目实施后，助推发展村集体经济，惠及群众46244人。</t>
  </si>
  <si>
    <t>项目实施后，助推发展村集体经济惠及脱贫群众5981人。</t>
  </si>
  <si>
    <t>2、乡村振兴局项目</t>
  </si>
  <si>
    <t>雨露计划</t>
  </si>
  <si>
    <t>叶县2022年下半年“雨露计划”短期技能</t>
  </si>
  <si>
    <t>预计补助脱贫劳动力272名。</t>
  </si>
  <si>
    <t>2000元/人</t>
  </si>
  <si>
    <t>涉及全县18个乡镇（街道）</t>
  </si>
  <si>
    <t>为全县18个乡镇272名脱贫群众实施教育补助助学工程。</t>
  </si>
  <si>
    <t>为全县18个乡镇272名脱贫群众实施短期技能补贴工程。</t>
  </si>
  <si>
    <t>2022.09.01</t>
  </si>
  <si>
    <t>2023.01.30</t>
  </si>
  <si>
    <t>叶县2022年秋季“雨露计划”职业教育</t>
  </si>
  <si>
    <t>预计补助脱贫学生1297名。</t>
  </si>
  <si>
    <t>1500元/人</t>
  </si>
  <si>
    <t>为全县18个乡镇1297名脱贫户学生实施教育补助助学工程。</t>
  </si>
  <si>
    <t>2022.12.01</t>
  </si>
  <si>
    <t>2023.02.28</t>
  </si>
  <si>
    <t>叶县2023年上半年“雨露计划”短期技能</t>
  </si>
  <si>
    <t>预计补助脱贫劳动力193名。</t>
  </si>
  <si>
    <t>1500元/人、2000元/人</t>
  </si>
  <si>
    <t>为全县18个乡镇193名脱贫群众实施短期技能补贴工程。</t>
  </si>
  <si>
    <t>2023.03.01</t>
  </si>
  <si>
    <t>叶县2023年春季“雨露计划”职业教育</t>
  </si>
  <si>
    <t>预计补助脱贫学生1800名。</t>
  </si>
  <si>
    <t>为全县18个乡镇1800名脱贫户学生实施教育补助助学工程。</t>
  </si>
  <si>
    <t>2023.10.01</t>
  </si>
  <si>
    <t>就业培训</t>
  </si>
  <si>
    <t>叶县2023年乡村振兴实用技术培训项目</t>
  </si>
  <si>
    <t>在叶县龙泉乡、田庄乡、廉村乡开展为期5天的手工编织培训课程，使参训学员能够掌握手工钩织的基本技巧、区分不同钩织材料与钩针针法，具备初级手工编织工作者的劳动水平，促进脱贫群众通过手工编织进一步拓宽增收渠道。</t>
  </si>
  <si>
    <t>龙泉乡、田庄乡、廉村乡</t>
  </si>
  <si>
    <t>涉及3个乡镇的116个行政村</t>
  </si>
  <si>
    <t>可为63名脱贫群众进行钩织培训，帮助其实现就业，提高收入水平。</t>
  </si>
  <si>
    <t>该项目实施后，可惠及全县44个脱贫村，脱贫群众63人。</t>
  </si>
  <si>
    <t>2023.09.01</t>
  </si>
  <si>
    <t>务工补助</t>
  </si>
  <si>
    <t>叶县2023年脱贫人口（监测对象）外出务工“一补一奖”项目</t>
  </si>
  <si>
    <t>脱贫享受政策户和监测对象（风险消除户除外），在省外、省内县外，县内乡外务工人员，实施交通费补助及务工奖补政策，每户不高于3000元。</t>
  </si>
  <si>
    <t>554个行政村</t>
  </si>
  <si>
    <t>项目实施后，可为全县脱贫享受政策户及监测对象提供交通补助和务工奖励，缓解其经济压力，提高就业积极性。</t>
  </si>
  <si>
    <t>项目实施后，可为全县脱贫享受政策户及监测对象提供交通补助和务工奖励，提高困难群众就业积极性。</t>
  </si>
  <si>
    <t>3、农业农村局项目</t>
  </si>
  <si>
    <t>能力建设</t>
  </si>
  <si>
    <t>叶县2023年农村管理员项目</t>
  </si>
  <si>
    <t>计划在全县18个乡镇（街道）开发公益性岗位4000人，用于村庄清洁、卫生监督公益性管理。每人每月补助350元。</t>
  </si>
  <si>
    <t>350元/人，月</t>
  </si>
  <si>
    <t>该项目实施后，在改善提升村内群众人居环境的同时，增加4000户脱贫群众收入，每年每户增加收入4200元。</t>
  </si>
  <si>
    <t>该项目实施后，在改善提升村内群众人居环境的同时，解决4000名脱贫群众务工难问题，每年每户增加收入4200元。</t>
  </si>
  <si>
    <t>4、交通局项目</t>
  </si>
  <si>
    <t>公益岗位</t>
  </si>
  <si>
    <t>叶县2023年交通道路“管养员”公益性岗位项目</t>
  </si>
  <si>
    <t>计划在全县18个乡镇（街道)设置道路管养员，用于吸纳有劳动能力的脱贫群众负责村内道路管理及养护，保证道路项目长期运营发挥效益。共开发303名，每人月补助300元。</t>
  </si>
  <si>
    <t>300元/人、月</t>
  </si>
  <si>
    <t>县交通局</t>
  </si>
  <si>
    <t>项目实施后，可为全县18个乡镇（办事处）542个行政村，每个村配备一名非全日制交通扶贫道路“管养员”公益性岗位，负责辖区内的道路养护管理工作，每人每月发放工资300元。</t>
  </si>
  <si>
    <t>该项目实施后，可有效带动全县建档立卡脱贫群众303人实现稳定增收。</t>
  </si>
  <si>
    <t>5、林业局项目</t>
  </si>
  <si>
    <t>叶县2023年生态护林员公益岗位</t>
  </si>
  <si>
    <t>计划在南部4个山区共开发125名生态护林员，参与森林防火宣传、巡山扑火、计划烧除、设置隔离带、查看火情、病虫害防治等工作。工作时限为6个月，每人每月1000元。</t>
  </si>
  <si>
    <t>1000元/人/月</t>
  </si>
  <si>
    <t>保安镇、辛店镇、夏李乡、常村镇</t>
  </si>
  <si>
    <t>涉及保安镇、辛店镇、夏李乡、常村镇的山区村</t>
  </si>
  <si>
    <t>县林业局</t>
  </si>
  <si>
    <t>该项目实施后，在保证生态护林的同时，吸纳125名脱贫群众务工，每年每户增加收入6000元。</t>
  </si>
  <si>
    <t>2022.10.01</t>
  </si>
  <si>
    <t>6、人社局项目</t>
  </si>
  <si>
    <t>交通费补助</t>
  </si>
  <si>
    <t>叶县2023年脱贫人员低收入人员跨省就业补助交通费</t>
  </si>
  <si>
    <t>计划为全县800户，共1000人提供交通费补助。</t>
  </si>
  <si>
    <t>县人社局</t>
  </si>
  <si>
    <t>该项目实施后，可对1000名群众进行交通费补贴，缓解群众经济压力，提高务工人员积极性。</t>
  </si>
  <si>
    <t>该项目实施后，可补贴600名脱贫群众交通费，可极大提高务工人员积极性。</t>
  </si>
  <si>
    <t>7、科技局项目</t>
  </si>
  <si>
    <t>创业培训</t>
  </si>
  <si>
    <t>叶县2023年创业致富带头人培训经费</t>
  </si>
  <si>
    <t>计划在全县选取50名以上创业致富带头人，进行专项培训，每人标准1000元。</t>
  </si>
  <si>
    <t>1000元/人</t>
  </si>
  <si>
    <t>县科技局</t>
  </si>
  <si>
    <t>项目实施后，可发展壮大村集体经济，高效带动村集体经济收益，惠及群众7208人。</t>
  </si>
  <si>
    <t>项目实施后，可发展壮大村集体经济，有效带动村集体经济收益，惠及脱贫群众75人。</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</si>
</sst>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7">
    <font>
      <sz val="11"/>
      <color theme="1"/>
      <name val="宋体"/>
      <charset val="134"/>
      <scheme val="minor"/>
    </font>
    <font>
      <sz val="12"/>
      <name val="宋体"/>
      <charset val="134"/>
    </font>
    <font>
      <sz val="10"/>
      <name val="宋体"/>
      <charset val="134"/>
    </font>
    <font>
      <sz val="16"/>
      <name val="宋体"/>
      <charset val="134"/>
    </font>
    <font>
      <sz val="18"/>
      <name val="宋体"/>
      <charset val="134"/>
    </font>
    <font>
      <sz val="11"/>
      <name val="宋体"/>
      <charset val="134"/>
      <scheme val="minor"/>
    </font>
    <font>
      <b/>
      <sz val="18"/>
      <name val="黑体"/>
      <charset val="134"/>
    </font>
    <font>
      <b/>
      <sz val="12"/>
      <name val="宋体"/>
      <charset val="134"/>
    </font>
    <font>
      <sz val="24"/>
      <name val="方正小标宋简体"/>
      <charset val="134"/>
    </font>
    <font>
      <b/>
      <sz val="20"/>
      <name val="宋体"/>
      <charset val="134"/>
    </font>
    <font>
      <b/>
      <sz val="12"/>
      <name val="黑体"/>
      <charset val="134"/>
    </font>
    <font>
      <b/>
      <sz val="10"/>
      <name val="宋体"/>
      <charset val="134"/>
    </font>
    <font>
      <b/>
      <sz val="11"/>
      <name val="宋体"/>
      <charset val="134"/>
    </font>
    <font>
      <b/>
      <sz val="18"/>
      <name val="宋体"/>
      <charset val="134"/>
    </font>
    <font>
      <b/>
      <sz val="12"/>
      <name val="方正黑体简体"/>
      <charset val="134"/>
    </font>
    <font>
      <b/>
      <sz val="10"/>
      <name val="黑体"/>
      <charset val="134"/>
    </font>
    <font>
      <sz val="10"/>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2" borderId="10"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5" fillId="0" borderId="0" applyNumberFormat="0" applyFill="0" applyBorder="0" applyAlignment="0" applyProtection="0">
      <alignment vertical="center"/>
    </xf>
    <xf numFmtId="0" fontId="26" fillId="3" borderId="13" applyNumberFormat="0" applyAlignment="0" applyProtection="0">
      <alignment vertical="center"/>
    </xf>
    <xf numFmtId="0" fontId="27" fillId="4" borderId="14" applyNumberFormat="0" applyAlignment="0" applyProtection="0">
      <alignment vertical="center"/>
    </xf>
    <xf numFmtId="0" fontId="28" fillId="4" borderId="13" applyNumberFormat="0" applyAlignment="0" applyProtection="0">
      <alignment vertical="center"/>
    </xf>
    <xf numFmtId="0" fontId="29" fillId="5" borderId="15" applyNumberFormat="0" applyAlignment="0" applyProtection="0">
      <alignment vertical="center"/>
    </xf>
    <xf numFmtId="0" fontId="30" fillId="0" borderId="16" applyNumberFormat="0" applyFill="0" applyAlignment="0" applyProtection="0">
      <alignment vertical="center"/>
    </xf>
    <xf numFmtId="0" fontId="31" fillId="0" borderId="17"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1" fillId="0" borderId="0"/>
  </cellStyleXfs>
  <cellXfs count="67">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Alignment="1">
      <alignment vertical="center" wrapText="1"/>
    </xf>
    <xf numFmtId="0" fontId="1" fillId="0" borderId="0" xfId="0" applyFont="1" applyFill="1" applyBorder="1" applyAlignment="1">
      <alignment vertical="center"/>
    </xf>
    <xf numFmtId="0" fontId="1" fillId="0" borderId="0" xfId="0" applyFont="1" applyFill="1" applyAlignment="1">
      <alignment vertical="center" wrapText="1"/>
    </xf>
    <xf numFmtId="0" fontId="2" fillId="0" borderId="0" xfId="0" applyFont="1" applyFill="1" applyAlignment="1">
      <alignment vertical="center"/>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6" fillId="0" borderId="0" xfId="0" applyFont="1" applyFill="1" applyAlignment="1">
      <alignment horizontal="left" vertical="center" wrapText="1"/>
    </xf>
    <xf numFmtId="0" fontId="7" fillId="0" borderId="0" xfId="0" applyFont="1" applyFill="1" applyAlignment="1">
      <alignment horizontal="left"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2" fillId="0" borderId="1" xfId="49" applyFont="1" applyFill="1" applyBorder="1" applyAlignment="1">
      <alignment horizontal="center" vertical="center" wrapText="1"/>
    </xf>
    <xf numFmtId="0" fontId="11" fillId="0" borderId="1" xfId="49" applyFont="1" applyFill="1" applyBorder="1" applyAlignment="1">
      <alignment horizontal="center" vertical="center" wrapText="1"/>
    </xf>
    <xf numFmtId="0" fontId="2" fillId="0" borderId="4" xfId="0" applyFont="1" applyFill="1" applyBorder="1" applyAlignment="1">
      <alignment horizontal="center" vertical="center" wrapText="1"/>
    </xf>
    <xf numFmtId="0" fontId="11" fillId="0" borderId="1" xfId="49" applyFont="1" applyFill="1" applyBorder="1" applyAlignment="1">
      <alignment horizontal="left" vertical="center" wrapText="1"/>
    </xf>
    <xf numFmtId="0" fontId="11" fillId="0" borderId="7"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2" fillId="0" borderId="6" xfId="0" applyFont="1" applyFill="1" applyBorder="1" applyAlignment="1">
      <alignment horizontal="center" vertical="center" wrapText="1"/>
    </xf>
    <xf numFmtId="0" fontId="2" fillId="0" borderId="1" xfId="49" applyFont="1" applyFill="1" applyBorder="1" applyAlignment="1">
      <alignment horizontal="left" vertical="center" wrapText="1"/>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2" fillId="0" borderId="1" xfId="0" applyFont="1" applyFill="1" applyBorder="1" applyAlignment="1">
      <alignment vertical="center" wrapText="1"/>
    </xf>
    <xf numFmtId="0" fontId="7" fillId="0" borderId="1" xfId="49" applyFont="1" applyFill="1" applyBorder="1" applyAlignment="1">
      <alignment horizontal="center" vertical="center" wrapText="1"/>
    </xf>
    <xf numFmtId="0" fontId="1" fillId="0" borderId="0" xfId="0" applyFont="1" applyFill="1" applyBorder="1" applyAlignment="1">
      <alignment horizontal="center" vertical="center"/>
    </xf>
    <xf numFmtId="0" fontId="16" fillId="0" borderId="0" xfId="0" applyFont="1" applyFill="1" applyBorder="1" applyAlignment="1">
      <alignment vertical="center" wrapText="1"/>
    </xf>
    <xf numFmtId="0" fontId="2" fillId="0" borderId="1" xfId="49"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C00000"/>
      <color rgb="00FFC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86"/>
  <sheetViews>
    <sheetView tabSelected="1" zoomScale="60" zoomScaleNormal="60" zoomScaleSheetLayoutView="70" workbookViewId="0">
      <pane ySplit="5" topLeftCell="A6" activePane="bottomLeft" state="frozen"/>
      <selection/>
      <selection pane="bottomLeft" activeCell="E8" sqref="E8"/>
    </sheetView>
  </sheetViews>
  <sheetFormatPr defaultColWidth="9" defaultRowHeight="22.2"/>
  <cols>
    <col min="1" max="1" width="4.87962962962963" style="1" customWidth="1"/>
    <col min="2" max="2" width="6.37962962962963" style="1" customWidth="1"/>
    <col min="3" max="3" width="9.25" style="1" customWidth="1"/>
    <col min="4" max="4" width="17.8796296296296" style="7" customWidth="1"/>
    <col min="5" max="5" width="70.8796296296296" style="7" customWidth="1"/>
    <col min="6" max="6" width="5.87962962962963" style="7" customWidth="1"/>
    <col min="7" max="7" width="12.1296296296296" style="8" customWidth="1"/>
    <col min="8" max="8" width="23.25" style="8" customWidth="1"/>
    <col min="9" max="9" width="13.5" style="8" customWidth="1"/>
    <col min="10" max="10" width="13" style="8" customWidth="1"/>
    <col min="11" max="13" width="13.5" style="8" customWidth="1"/>
    <col min="14" max="14" width="13.25" style="9" customWidth="1"/>
    <col min="15" max="15" width="21.6296296296296" style="9" customWidth="1"/>
    <col min="16" max="16" width="17.8796296296296" style="9" customWidth="1"/>
    <col min="17" max="17" width="14.25" style="9" customWidth="1"/>
    <col min="18" max="18" width="12.5" style="8" customWidth="1"/>
    <col min="19" max="19" width="13" style="8" customWidth="1"/>
    <col min="20" max="20" width="12.5" style="7" customWidth="1"/>
    <col min="21" max="21" width="9.12962962962963" style="10" customWidth="1"/>
    <col min="22" max="22" width="9" style="11"/>
    <col min="23" max="16371" width="9" style="1"/>
    <col min="16372" max="16384" width="9" style="12"/>
  </cols>
  <sheetData>
    <row r="1" s="1" customFormat="1" ht="24" customHeight="1" spans="1:16380">
      <c r="A1" s="13" t="s">
        <v>0</v>
      </c>
      <c r="B1" s="14"/>
      <c r="C1" s="14"/>
      <c r="D1" s="14"/>
      <c r="E1" s="14"/>
      <c r="F1" s="14"/>
      <c r="G1" s="8"/>
      <c r="H1" s="8"/>
      <c r="I1" s="8"/>
      <c r="J1" s="8"/>
      <c r="K1" s="8"/>
      <c r="L1" s="8"/>
      <c r="M1" s="8"/>
      <c r="N1" s="9"/>
      <c r="O1" s="9"/>
      <c r="P1" s="9"/>
      <c r="Q1" s="9"/>
      <c r="R1" s="8"/>
      <c r="S1" s="8"/>
      <c r="T1" s="7"/>
      <c r="U1" s="10"/>
      <c r="V1" s="11"/>
      <c r="XER1" s="12"/>
      <c r="XES1" s="12"/>
      <c r="XET1" s="12"/>
      <c r="XEU1" s="12"/>
      <c r="XEV1" s="12"/>
      <c r="XEW1" s="12"/>
      <c r="XEX1" s="12"/>
      <c r="XEY1" s="12"/>
      <c r="XEZ1" s="12"/>
    </row>
    <row r="2" s="1" customFormat="1" ht="40.5" customHeight="1" spans="1:22">
      <c r="A2" s="15" t="s">
        <v>1</v>
      </c>
      <c r="B2" s="16"/>
      <c r="C2" s="16"/>
      <c r="D2" s="8"/>
      <c r="E2" s="8"/>
      <c r="F2" s="8"/>
      <c r="G2" s="8"/>
      <c r="H2" s="8"/>
      <c r="I2" s="8"/>
      <c r="J2" s="8"/>
      <c r="K2" s="8"/>
      <c r="L2" s="8"/>
      <c r="M2" s="8"/>
      <c r="N2" s="9"/>
      <c r="O2" s="9"/>
      <c r="P2" s="9"/>
      <c r="Q2" s="9"/>
      <c r="R2" s="8"/>
      <c r="S2" s="8"/>
      <c r="T2" s="8"/>
      <c r="U2" s="10"/>
      <c r="V2" s="11"/>
    </row>
    <row r="3" s="2" customFormat="1" ht="29.1" customHeight="1" spans="1:22">
      <c r="A3" s="17" t="s">
        <v>2</v>
      </c>
      <c r="B3" s="18" t="s">
        <v>3</v>
      </c>
      <c r="C3" s="18" t="s">
        <v>4</v>
      </c>
      <c r="D3" s="17" t="s">
        <v>5</v>
      </c>
      <c r="E3" s="18" t="s">
        <v>6</v>
      </c>
      <c r="F3" s="18" t="s">
        <v>7</v>
      </c>
      <c r="G3" s="17" t="s">
        <v>8</v>
      </c>
      <c r="H3" s="17"/>
      <c r="I3" s="45" t="s">
        <v>9</v>
      </c>
      <c r="J3" s="46"/>
      <c r="K3" s="46"/>
      <c r="L3" s="46"/>
      <c r="M3" s="47"/>
      <c r="N3" s="17" t="s">
        <v>10</v>
      </c>
      <c r="O3" s="17" t="s">
        <v>11</v>
      </c>
      <c r="P3" s="17" t="s">
        <v>12</v>
      </c>
      <c r="Q3" s="54" t="s">
        <v>13</v>
      </c>
      <c r="R3" s="54"/>
      <c r="S3" s="54"/>
      <c r="T3" s="54"/>
      <c r="U3" s="55" t="s">
        <v>14</v>
      </c>
      <c r="V3" s="10"/>
    </row>
    <row r="4" s="2" customFormat="1" ht="33" customHeight="1" spans="1:22">
      <c r="A4" s="17"/>
      <c r="B4" s="19"/>
      <c r="C4" s="19"/>
      <c r="D4" s="17"/>
      <c r="E4" s="19"/>
      <c r="F4" s="19"/>
      <c r="G4" s="17" t="s">
        <v>15</v>
      </c>
      <c r="H4" s="17" t="s">
        <v>16</v>
      </c>
      <c r="I4" s="48" t="s">
        <v>17</v>
      </c>
      <c r="J4" s="47" t="s">
        <v>18</v>
      </c>
      <c r="K4" s="47" t="s">
        <v>19</v>
      </c>
      <c r="L4" s="47" t="s">
        <v>20</v>
      </c>
      <c r="M4" s="47" t="s">
        <v>21</v>
      </c>
      <c r="N4" s="17"/>
      <c r="O4" s="17"/>
      <c r="P4" s="17"/>
      <c r="Q4" s="56" t="s">
        <v>22</v>
      </c>
      <c r="R4" s="56" t="s">
        <v>23</v>
      </c>
      <c r="S4" s="56" t="s">
        <v>24</v>
      </c>
      <c r="T4" s="56" t="s">
        <v>25</v>
      </c>
      <c r="U4" s="55"/>
      <c r="V4" s="10"/>
    </row>
    <row r="5" s="2" customFormat="1" ht="33" customHeight="1" spans="1:22">
      <c r="A5" s="17"/>
      <c r="B5" s="17"/>
      <c r="C5" s="17"/>
      <c r="D5" s="17"/>
      <c r="E5" s="17"/>
      <c r="F5" s="17"/>
      <c r="G5" s="17"/>
      <c r="H5" s="17"/>
      <c r="I5" s="49">
        <f>SUM(I6+I27+I67)</f>
        <v>32000</v>
      </c>
      <c r="J5" s="49">
        <f>SUM(J6+J27+J67)</f>
        <v>7999</v>
      </c>
      <c r="K5" s="49">
        <f>SUM(K6+K27+K67)</f>
        <v>8747</v>
      </c>
      <c r="L5" s="49">
        <f>SUM(L6+L27+L67)</f>
        <v>4566</v>
      </c>
      <c r="M5" s="49">
        <f>SUM(M6+M27+M67)</f>
        <v>10688</v>
      </c>
      <c r="N5" s="50"/>
      <c r="O5" s="50"/>
      <c r="P5" s="50"/>
      <c r="Q5" s="57"/>
      <c r="R5" s="58"/>
      <c r="S5" s="58"/>
      <c r="T5" s="58"/>
      <c r="U5" s="55"/>
      <c r="V5" s="10"/>
    </row>
    <row r="6" s="2" customFormat="1" ht="33" customHeight="1" spans="1:22">
      <c r="A6" s="20" t="s">
        <v>26</v>
      </c>
      <c r="B6" s="21"/>
      <c r="C6" s="22"/>
      <c r="D6" s="23"/>
      <c r="E6" s="24"/>
      <c r="F6" s="24"/>
      <c r="G6" s="24"/>
      <c r="H6" s="24"/>
      <c r="I6" s="24">
        <f>SUM(I7+I9+I13+I15+I17+I19+I21+I23+I25)</f>
        <v>10398.13</v>
      </c>
      <c r="J6" s="24">
        <f>SUM(J7+J9+J13+J15+J17+J19+J21+J23+J25)</f>
        <v>1150</v>
      </c>
      <c r="K6" s="24">
        <f>SUM(K7+K9+K13+K15+K17+K19+K21+K23+K25)</f>
        <v>2870</v>
      </c>
      <c r="L6" s="24">
        <f>SUM(L7+L9+L13+L15+L17+L19+L21+L23+L25)</f>
        <v>2230</v>
      </c>
      <c r="M6" s="24">
        <f>SUM(M7+M9+M13+M15+M17+M19+M21+M23+M25)</f>
        <v>4148.13</v>
      </c>
      <c r="N6" s="51"/>
      <c r="O6" s="51"/>
      <c r="P6" s="51"/>
      <c r="Q6" s="51"/>
      <c r="R6" s="24"/>
      <c r="S6" s="24"/>
      <c r="T6" s="59"/>
      <c r="U6" s="27"/>
      <c r="V6" s="10"/>
    </row>
    <row r="7" s="2" customFormat="1" ht="33" customHeight="1" spans="1:22">
      <c r="A7" s="25" t="s">
        <v>27</v>
      </c>
      <c r="B7" s="25"/>
      <c r="C7" s="25"/>
      <c r="D7" s="26"/>
      <c r="E7" s="26"/>
      <c r="F7" s="26"/>
      <c r="G7" s="26"/>
      <c r="H7" s="26"/>
      <c r="I7" s="25">
        <f>I8</f>
        <v>400</v>
      </c>
      <c r="J7" s="25">
        <f>J8</f>
        <v>0</v>
      </c>
      <c r="K7" s="25">
        <f>K8</f>
        <v>0</v>
      </c>
      <c r="L7" s="25">
        <f>L8</f>
        <v>200</v>
      </c>
      <c r="M7" s="25">
        <f>M8</f>
        <v>200</v>
      </c>
      <c r="N7" s="51"/>
      <c r="O7" s="51"/>
      <c r="P7" s="51"/>
      <c r="Q7" s="51"/>
      <c r="R7" s="25"/>
      <c r="S7" s="25"/>
      <c r="T7" s="25"/>
      <c r="U7" s="25"/>
      <c r="V7" s="10"/>
    </row>
    <row r="8" s="2" customFormat="1" ht="111.95" customHeight="1" spans="1:22">
      <c r="A8" s="27">
        <v>1</v>
      </c>
      <c r="B8" s="27" t="s">
        <v>28</v>
      </c>
      <c r="C8" s="27" t="s">
        <v>29</v>
      </c>
      <c r="D8" s="27" t="s">
        <v>30</v>
      </c>
      <c r="E8" s="27" t="s">
        <v>31</v>
      </c>
      <c r="F8" s="27"/>
      <c r="G8" s="27" t="s">
        <v>32</v>
      </c>
      <c r="H8" s="27" t="s">
        <v>33</v>
      </c>
      <c r="I8" s="27">
        <v>400</v>
      </c>
      <c r="J8" s="27"/>
      <c r="K8" s="27"/>
      <c r="L8" s="27">
        <v>200</v>
      </c>
      <c r="M8" s="27">
        <v>200</v>
      </c>
      <c r="N8" s="27" t="s">
        <v>34</v>
      </c>
      <c r="O8" s="27" t="s">
        <v>35</v>
      </c>
      <c r="P8" s="27" t="s">
        <v>36</v>
      </c>
      <c r="Q8" s="27" t="s">
        <v>37</v>
      </c>
      <c r="R8" s="27" t="s">
        <v>38</v>
      </c>
      <c r="S8" s="27" t="s">
        <v>39</v>
      </c>
      <c r="T8" s="27" t="s">
        <v>40</v>
      </c>
      <c r="U8" s="27"/>
      <c r="V8" s="10"/>
    </row>
    <row r="9" s="2" customFormat="1" ht="33" customHeight="1" spans="1:22">
      <c r="A9" s="28" t="s">
        <v>41</v>
      </c>
      <c r="B9" s="29"/>
      <c r="C9" s="30"/>
      <c r="D9" s="26"/>
      <c r="E9" s="25"/>
      <c r="F9" s="25"/>
      <c r="G9" s="25"/>
      <c r="H9" s="25"/>
      <c r="I9" s="25">
        <f>SUM(I10:I12)</f>
        <v>7423.13</v>
      </c>
      <c r="J9" s="25">
        <f>SUM(J10:J12)</f>
        <v>1000</v>
      </c>
      <c r="K9" s="25">
        <f>SUM(K10:K12)</f>
        <v>1500</v>
      </c>
      <c r="L9" s="25">
        <f>SUM(L10:L12)</f>
        <v>1700</v>
      </c>
      <c r="M9" s="25">
        <f>SUM(M10:M12)</f>
        <v>3223.13</v>
      </c>
      <c r="N9" s="25"/>
      <c r="O9" s="25"/>
      <c r="P9" s="25"/>
      <c r="Q9" s="25"/>
      <c r="R9" s="25"/>
      <c r="S9" s="25"/>
      <c r="T9" s="35"/>
      <c r="U9" s="25"/>
      <c r="V9" s="10"/>
    </row>
    <row r="10" s="2" customFormat="1" ht="105.95" customHeight="1" spans="1:22">
      <c r="A10" s="27">
        <v>2</v>
      </c>
      <c r="B10" s="27" t="s">
        <v>28</v>
      </c>
      <c r="C10" s="27" t="s">
        <v>29</v>
      </c>
      <c r="D10" s="27" t="s">
        <v>42</v>
      </c>
      <c r="E10" s="27" t="s">
        <v>43</v>
      </c>
      <c r="F10" s="27"/>
      <c r="G10" s="27" t="s">
        <v>44</v>
      </c>
      <c r="H10" s="27" t="s">
        <v>45</v>
      </c>
      <c r="I10" s="27">
        <v>3000</v>
      </c>
      <c r="J10" s="27"/>
      <c r="K10" s="27">
        <v>1000</v>
      </c>
      <c r="L10" s="27">
        <v>1200</v>
      </c>
      <c r="M10" s="27">
        <v>800</v>
      </c>
      <c r="N10" s="27" t="s">
        <v>46</v>
      </c>
      <c r="O10" s="27" t="s">
        <v>47</v>
      </c>
      <c r="P10" s="27" t="s">
        <v>48</v>
      </c>
      <c r="Q10" s="52" t="s">
        <v>49</v>
      </c>
      <c r="R10" s="52" t="s">
        <v>50</v>
      </c>
      <c r="S10" s="52" t="s">
        <v>51</v>
      </c>
      <c r="T10" s="34" t="s">
        <v>52</v>
      </c>
      <c r="U10" s="27"/>
      <c r="V10" s="10"/>
    </row>
    <row r="11" s="2" customFormat="1" ht="129" customHeight="1" spans="1:22">
      <c r="A11" s="27">
        <v>3</v>
      </c>
      <c r="B11" s="27" t="s">
        <v>28</v>
      </c>
      <c r="C11" s="27" t="s">
        <v>29</v>
      </c>
      <c r="D11" s="27" t="s">
        <v>53</v>
      </c>
      <c r="E11" s="27" t="s">
        <v>54</v>
      </c>
      <c r="F11" s="31"/>
      <c r="G11" s="27" t="s">
        <v>55</v>
      </c>
      <c r="H11" s="27" t="s">
        <v>56</v>
      </c>
      <c r="I11" s="27">
        <v>1000</v>
      </c>
      <c r="J11" s="27">
        <v>1000</v>
      </c>
      <c r="K11" s="27"/>
      <c r="L11" s="27"/>
      <c r="M11" s="27"/>
      <c r="N11" s="27" t="s">
        <v>46</v>
      </c>
      <c r="O11" s="27" t="s">
        <v>57</v>
      </c>
      <c r="P11" s="52" t="s">
        <v>58</v>
      </c>
      <c r="Q11" s="52" t="s">
        <v>59</v>
      </c>
      <c r="R11" s="52" t="s">
        <v>60</v>
      </c>
      <c r="S11" s="52" t="s">
        <v>61</v>
      </c>
      <c r="T11" s="27" t="s">
        <v>62</v>
      </c>
      <c r="U11" s="27"/>
      <c r="V11" s="10"/>
    </row>
    <row r="12" s="2" customFormat="1" ht="117.95" customHeight="1" spans="1:22">
      <c r="A12" s="27">
        <v>4</v>
      </c>
      <c r="B12" s="27" t="s">
        <v>28</v>
      </c>
      <c r="C12" s="27" t="s">
        <v>29</v>
      </c>
      <c r="D12" s="27" t="s">
        <v>63</v>
      </c>
      <c r="E12" s="27" t="s">
        <v>64</v>
      </c>
      <c r="F12" s="31"/>
      <c r="G12" s="27" t="s">
        <v>65</v>
      </c>
      <c r="H12" s="27" t="s">
        <v>66</v>
      </c>
      <c r="I12" s="27">
        <v>3423.13</v>
      </c>
      <c r="J12" s="27"/>
      <c r="K12" s="27">
        <v>500</v>
      </c>
      <c r="L12" s="27">
        <v>500</v>
      </c>
      <c r="M12" s="27">
        <v>2423.13</v>
      </c>
      <c r="N12" s="27" t="s">
        <v>46</v>
      </c>
      <c r="O12" s="27" t="s">
        <v>67</v>
      </c>
      <c r="P12" s="27" t="s">
        <v>68</v>
      </c>
      <c r="Q12" s="27" t="s">
        <v>69</v>
      </c>
      <c r="R12" s="27" t="s">
        <v>70</v>
      </c>
      <c r="S12" s="27" t="s">
        <v>39</v>
      </c>
      <c r="T12" s="27" t="s">
        <v>40</v>
      </c>
      <c r="U12" s="27"/>
      <c r="V12" s="10"/>
    </row>
    <row r="13" s="2" customFormat="1" ht="33" customHeight="1" spans="1:22">
      <c r="A13" s="28" t="s">
        <v>71</v>
      </c>
      <c r="B13" s="29"/>
      <c r="C13" s="30"/>
      <c r="D13" s="25"/>
      <c r="E13" s="25"/>
      <c r="F13" s="26"/>
      <c r="G13" s="25"/>
      <c r="H13" s="25"/>
      <c r="I13" s="25">
        <f>I14</f>
        <v>1025</v>
      </c>
      <c r="J13" s="25">
        <f>J14</f>
        <v>0</v>
      </c>
      <c r="K13" s="25">
        <f>K14</f>
        <v>500</v>
      </c>
      <c r="L13" s="25">
        <f>L14</f>
        <v>0</v>
      </c>
      <c r="M13" s="25">
        <f>M14</f>
        <v>525</v>
      </c>
      <c r="N13" s="25"/>
      <c r="O13" s="25"/>
      <c r="P13" s="25"/>
      <c r="Q13" s="25"/>
      <c r="R13" s="25"/>
      <c r="S13" s="25"/>
      <c r="T13" s="25"/>
      <c r="U13" s="25"/>
      <c r="V13" s="10"/>
    </row>
    <row r="14" s="2" customFormat="1" ht="120.95" customHeight="1" spans="1:22">
      <c r="A14" s="27">
        <v>5</v>
      </c>
      <c r="B14" s="27" t="s">
        <v>28</v>
      </c>
      <c r="C14" s="27" t="s">
        <v>72</v>
      </c>
      <c r="D14" s="27" t="s">
        <v>73</v>
      </c>
      <c r="E14" s="32" t="s">
        <v>74</v>
      </c>
      <c r="F14" s="31"/>
      <c r="G14" s="27" t="s">
        <v>75</v>
      </c>
      <c r="H14" s="27" t="s">
        <v>76</v>
      </c>
      <c r="I14" s="27">
        <v>1025</v>
      </c>
      <c r="J14" s="27"/>
      <c r="K14" s="27">
        <v>500</v>
      </c>
      <c r="L14" s="27"/>
      <c r="M14" s="27">
        <v>525</v>
      </c>
      <c r="N14" s="27" t="s">
        <v>77</v>
      </c>
      <c r="O14" s="27" t="s">
        <v>78</v>
      </c>
      <c r="P14" s="27" t="s">
        <v>79</v>
      </c>
      <c r="Q14" s="27" t="s">
        <v>37</v>
      </c>
      <c r="R14" s="27" t="s">
        <v>38</v>
      </c>
      <c r="S14" s="27" t="s">
        <v>80</v>
      </c>
      <c r="T14" s="27" t="s">
        <v>40</v>
      </c>
      <c r="U14" s="27"/>
      <c r="V14" s="10"/>
    </row>
    <row r="15" s="2" customFormat="1" ht="33" customHeight="1" spans="1:22">
      <c r="A15" s="28" t="s">
        <v>81</v>
      </c>
      <c r="B15" s="29"/>
      <c r="C15" s="30"/>
      <c r="D15" s="25"/>
      <c r="E15" s="33"/>
      <c r="F15" s="26"/>
      <c r="G15" s="25"/>
      <c r="H15" s="25"/>
      <c r="I15" s="25">
        <f>I16</f>
        <v>500</v>
      </c>
      <c r="J15" s="25">
        <f>J16</f>
        <v>0</v>
      </c>
      <c r="K15" s="25">
        <f>K16</f>
        <v>300</v>
      </c>
      <c r="L15" s="25">
        <f>L16</f>
        <v>0</v>
      </c>
      <c r="M15" s="25">
        <f>M16</f>
        <v>200</v>
      </c>
      <c r="N15" s="25"/>
      <c r="O15" s="25"/>
      <c r="P15" s="25"/>
      <c r="Q15" s="25"/>
      <c r="R15" s="25"/>
      <c r="S15" s="25"/>
      <c r="T15" s="25"/>
      <c r="U15" s="25"/>
      <c r="V15" s="10"/>
    </row>
    <row r="16" s="2" customFormat="1" ht="108" customHeight="1" spans="1:22">
      <c r="A16" s="27">
        <v>6</v>
      </c>
      <c r="B16" s="27" t="s">
        <v>28</v>
      </c>
      <c r="C16" s="27" t="s">
        <v>82</v>
      </c>
      <c r="D16" s="27" t="s">
        <v>83</v>
      </c>
      <c r="E16" s="32" t="s">
        <v>84</v>
      </c>
      <c r="F16" s="31" t="s">
        <v>85</v>
      </c>
      <c r="G16" s="27" t="s">
        <v>86</v>
      </c>
      <c r="H16" s="27" t="s">
        <v>87</v>
      </c>
      <c r="I16" s="27">
        <v>500</v>
      </c>
      <c r="J16" s="27"/>
      <c r="K16" s="27">
        <v>300</v>
      </c>
      <c r="L16" s="27"/>
      <c r="M16" s="27">
        <v>200</v>
      </c>
      <c r="N16" s="27" t="s">
        <v>88</v>
      </c>
      <c r="O16" s="27" t="s">
        <v>89</v>
      </c>
      <c r="P16" s="27" t="s">
        <v>90</v>
      </c>
      <c r="Q16" s="27" t="s">
        <v>91</v>
      </c>
      <c r="R16" s="27" t="s">
        <v>92</v>
      </c>
      <c r="S16" s="27" t="s">
        <v>80</v>
      </c>
      <c r="T16" s="27" t="s">
        <v>40</v>
      </c>
      <c r="U16" s="27"/>
      <c r="V16" s="10"/>
    </row>
    <row r="17" s="2" customFormat="1" ht="33" customHeight="1" spans="1:22">
      <c r="A17" s="28" t="s">
        <v>93</v>
      </c>
      <c r="B17" s="29"/>
      <c r="C17" s="30"/>
      <c r="D17" s="25"/>
      <c r="E17" s="25"/>
      <c r="F17" s="26"/>
      <c r="G17" s="25"/>
      <c r="H17" s="25"/>
      <c r="I17" s="25">
        <f>I18</f>
        <v>300</v>
      </c>
      <c r="J17" s="25">
        <f>J18</f>
        <v>50</v>
      </c>
      <c r="K17" s="25">
        <f>K18</f>
        <v>250</v>
      </c>
      <c r="L17" s="25">
        <f>L18</f>
        <v>0</v>
      </c>
      <c r="M17" s="25">
        <f>M18</f>
        <v>0</v>
      </c>
      <c r="N17" s="25"/>
      <c r="O17" s="25"/>
      <c r="P17" s="25"/>
      <c r="Q17" s="25"/>
      <c r="R17" s="25"/>
      <c r="S17" s="25"/>
      <c r="T17" s="25"/>
      <c r="U17" s="25"/>
      <c r="V17" s="10"/>
    </row>
    <row r="18" s="2" customFormat="1" ht="96" customHeight="1" spans="1:22">
      <c r="A18" s="27">
        <v>7</v>
      </c>
      <c r="B18" s="27" t="s">
        <v>28</v>
      </c>
      <c r="C18" s="27" t="s">
        <v>94</v>
      </c>
      <c r="D18" s="27" t="s">
        <v>95</v>
      </c>
      <c r="E18" s="32" t="s">
        <v>96</v>
      </c>
      <c r="F18" s="31"/>
      <c r="G18" s="27" t="s">
        <v>97</v>
      </c>
      <c r="H18" s="27" t="s">
        <v>98</v>
      </c>
      <c r="I18" s="27">
        <v>300</v>
      </c>
      <c r="J18" s="27">
        <v>50</v>
      </c>
      <c r="K18" s="27">
        <v>250</v>
      </c>
      <c r="L18" s="27"/>
      <c r="M18" s="27"/>
      <c r="N18" s="27" t="s">
        <v>99</v>
      </c>
      <c r="O18" s="27" t="s">
        <v>100</v>
      </c>
      <c r="P18" s="27" t="s">
        <v>101</v>
      </c>
      <c r="Q18" s="27" t="s">
        <v>91</v>
      </c>
      <c r="R18" s="27" t="s">
        <v>61</v>
      </c>
      <c r="S18" s="27" t="s">
        <v>102</v>
      </c>
      <c r="T18" s="27" t="s">
        <v>103</v>
      </c>
      <c r="U18" s="27"/>
      <c r="V18" s="10"/>
    </row>
    <row r="19" s="2" customFormat="1" ht="33" customHeight="1" spans="1:22">
      <c r="A19" s="28" t="s">
        <v>104</v>
      </c>
      <c r="B19" s="29"/>
      <c r="C19" s="30"/>
      <c r="D19" s="25"/>
      <c r="E19" s="25"/>
      <c r="F19" s="26"/>
      <c r="G19" s="25"/>
      <c r="H19" s="25"/>
      <c r="I19" s="25">
        <f>I20</f>
        <v>260</v>
      </c>
      <c r="J19" s="25">
        <f>J20</f>
        <v>100</v>
      </c>
      <c r="K19" s="25">
        <f>K20</f>
        <v>160</v>
      </c>
      <c r="L19" s="25">
        <f>L20</f>
        <v>0</v>
      </c>
      <c r="M19" s="25">
        <f>M20</f>
        <v>0</v>
      </c>
      <c r="N19" s="25"/>
      <c r="O19" s="25"/>
      <c r="P19" s="25"/>
      <c r="Q19" s="25"/>
      <c r="R19" s="25"/>
      <c r="S19" s="25"/>
      <c r="T19" s="25"/>
      <c r="U19" s="25"/>
      <c r="V19" s="10"/>
    </row>
    <row r="20" s="2" customFormat="1" ht="162" customHeight="1" spans="1:22">
      <c r="A20" s="27">
        <v>8</v>
      </c>
      <c r="B20" s="27" t="s">
        <v>28</v>
      </c>
      <c r="C20" s="27" t="s">
        <v>29</v>
      </c>
      <c r="D20" s="27" t="s">
        <v>105</v>
      </c>
      <c r="E20" s="32" t="s">
        <v>106</v>
      </c>
      <c r="F20" s="31"/>
      <c r="G20" s="27" t="s">
        <v>107</v>
      </c>
      <c r="H20" s="27" t="s">
        <v>108</v>
      </c>
      <c r="I20" s="27">
        <v>260</v>
      </c>
      <c r="J20" s="27">
        <v>100</v>
      </c>
      <c r="K20" s="27">
        <v>160</v>
      </c>
      <c r="L20" s="27"/>
      <c r="M20" s="27"/>
      <c r="N20" s="27" t="s">
        <v>109</v>
      </c>
      <c r="O20" s="27" t="s">
        <v>110</v>
      </c>
      <c r="P20" s="27" t="s">
        <v>111</v>
      </c>
      <c r="Q20" s="27" t="s">
        <v>91</v>
      </c>
      <c r="R20" s="27" t="s">
        <v>61</v>
      </c>
      <c r="S20" s="27" t="s">
        <v>102</v>
      </c>
      <c r="T20" s="27" t="s">
        <v>103</v>
      </c>
      <c r="U20" s="27"/>
      <c r="V20" s="10"/>
    </row>
    <row r="21" s="2" customFormat="1" ht="33" customHeight="1" spans="1:22">
      <c r="A21" s="28" t="s">
        <v>112</v>
      </c>
      <c r="B21" s="29"/>
      <c r="C21" s="30"/>
      <c r="D21" s="25"/>
      <c r="E21" s="25"/>
      <c r="F21" s="26"/>
      <c r="G21" s="25"/>
      <c r="H21" s="25"/>
      <c r="I21" s="25">
        <f>I22</f>
        <v>230</v>
      </c>
      <c r="J21" s="25">
        <f>J22</f>
        <v>0</v>
      </c>
      <c r="K21" s="25">
        <f>K22</f>
        <v>130</v>
      </c>
      <c r="L21" s="25">
        <f>L22</f>
        <v>100</v>
      </c>
      <c r="M21" s="25">
        <f>M22</f>
        <v>0</v>
      </c>
      <c r="N21" s="25"/>
      <c r="O21" s="25"/>
      <c r="P21" s="25"/>
      <c r="Q21" s="25"/>
      <c r="R21" s="25"/>
      <c r="S21" s="25"/>
      <c r="T21" s="25"/>
      <c r="U21" s="25"/>
      <c r="V21" s="10"/>
    </row>
    <row r="22" s="2" customFormat="1" ht="120.95" customHeight="1" spans="1:22">
      <c r="A22" s="27">
        <v>9</v>
      </c>
      <c r="B22" s="27" t="s">
        <v>28</v>
      </c>
      <c r="C22" s="27" t="s">
        <v>29</v>
      </c>
      <c r="D22" s="27" t="s">
        <v>113</v>
      </c>
      <c r="E22" s="32" t="s">
        <v>114</v>
      </c>
      <c r="F22" s="31"/>
      <c r="G22" s="27" t="s">
        <v>115</v>
      </c>
      <c r="H22" s="27" t="s">
        <v>116</v>
      </c>
      <c r="I22" s="27">
        <v>230</v>
      </c>
      <c r="J22" s="27"/>
      <c r="K22" s="27">
        <v>130</v>
      </c>
      <c r="L22" s="27">
        <v>100</v>
      </c>
      <c r="M22" s="27"/>
      <c r="N22" s="27" t="s">
        <v>117</v>
      </c>
      <c r="O22" s="27" t="s">
        <v>118</v>
      </c>
      <c r="P22" s="27" t="s">
        <v>119</v>
      </c>
      <c r="Q22" s="27" t="s">
        <v>91</v>
      </c>
      <c r="R22" s="27" t="s">
        <v>61</v>
      </c>
      <c r="S22" s="27" t="s">
        <v>102</v>
      </c>
      <c r="T22" s="27" t="s">
        <v>103</v>
      </c>
      <c r="U22" s="27"/>
      <c r="V22" s="10"/>
    </row>
    <row r="23" s="2" customFormat="1" ht="33" customHeight="1" spans="1:22">
      <c r="A23" s="28" t="s">
        <v>120</v>
      </c>
      <c r="B23" s="29"/>
      <c r="C23" s="30"/>
      <c r="D23" s="25"/>
      <c r="E23" s="25"/>
      <c r="F23" s="26"/>
      <c r="G23" s="25"/>
      <c r="H23" s="25"/>
      <c r="I23" s="25">
        <f>I24</f>
        <v>130</v>
      </c>
      <c r="J23" s="25">
        <f>J24</f>
        <v>0</v>
      </c>
      <c r="K23" s="25">
        <f>K24</f>
        <v>0</v>
      </c>
      <c r="L23" s="25">
        <f>L24</f>
        <v>130</v>
      </c>
      <c r="M23" s="25">
        <f>M24</f>
        <v>0</v>
      </c>
      <c r="N23" s="25"/>
      <c r="O23" s="25"/>
      <c r="P23" s="25"/>
      <c r="Q23" s="25"/>
      <c r="R23" s="25"/>
      <c r="S23" s="25"/>
      <c r="T23" s="25"/>
      <c r="U23" s="25"/>
      <c r="V23" s="10"/>
    </row>
    <row r="24" s="2" customFormat="1" ht="81.95" customHeight="1" spans="1:22">
      <c r="A24" s="27">
        <v>10</v>
      </c>
      <c r="B24" s="27" t="s">
        <v>28</v>
      </c>
      <c r="C24" s="27" t="s">
        <v>29</v>
      </c>
      <c r="D24" s="27" t="s">
        <v>121</v>
      </c>
      <c r="E24" s="27" t="s">
        <v>122</v>
      </c>
      <c r="F24" s="31"/>
      <c r="G24" s="27" t="s">
        <v>123</v>
      </c>
      <c r="H24" s="27" t="s">
        <v>124</v>
      </c>
      <c r="I24" s="27">
        <v>130</v>
      </c>
      <c r="J24" s="27"/>
      <c r="K24" s="27"/>
      <c r="L24" s="27">
        <v>130</v>
      </c>
      <c r="M24" s="27"/>
      <c r="N24" s="27" t="s">
        <v>125</v>
      </c>
      <c r="O24" s="27" t="s">
        <v>126</v>
      </c>
      <c r="P24" s="27" t="s">
        <v>127</v>
      </c>
      <c r="Q24" s="27" t="s">
        <v>128</v>
      </c>
      <c r="R24" s="27" t="s">
        <v>129</v>
      </c>
      <c r="S24" s="27" t="s">
        <v>102</v>
      </c>
      <c r="T24" s="27" t="s">
        <v>103</v>
      </c>
      <c r="U24" s="27"/>
      <c r="V24" s="10"/>
    </row>
    <row r="25" s="2" customFormat="1" ht="33" customHeight="1" spans="1:22">
      <c r="A25" s="28" t="s">
        <v>130</v>
      </c>
      <c r="B25" s="29"/>
      <c r="C25" s="30"/>
      <c r="D25" s="25"/>
      <c r="E25" s="25"/>
      <c r="F25" s="26"/>
      <c r="G25" s="25"/>
      <c r="H25" s="25"/>
      <c r="I25" s="25">
        <f>I26</f>
        <v>130</v>
      </c>
      <c r="J25" s="25">
        <f>J26</f>
        <v>0</v>
      </c>
      <c r="K25" s="25">
        <f>K26</f>
        <v>30</v>
      </c>
      <c r="L25" s="25">
        <f>L26</f>
        <v>100</v>
      </c>
      <c r="M25" s="25">
        <f>M26</f>
        <v>0</v>
      </c>
      <c r="N25" s="25"/>
      <c r="O25" s="25"/>
      <c r="P25" s="25"/>
      <c r="Q25" s="25"/>
      <c r="R25" s="25"/>
      <c r="S25" s="25"/>
      <c r="T25" s="25"/>
      <c r="U25" s="25"/>
      <c r="V25" s="10"/>
    </row>
    <row r="26" s="2" customFormat="1" ht="81.95" customHeight="1" spans="1:22">
      <c r="A26" s="27">
        <v>11</v>
      </c>
      <c r="B26" s="27" t="s">
        <v>28</v>
      </c>
      <c r="C26" s="27" t="s">
        <v>29</v>
      </c>
      <c r="D26" s="27" t="s">
        <v>131</v>
      </c>
      <c r="E26" s="27" t="s">
        <v>132</v>
      </c>
      <c r="F26" s="31"/>
      <c r="G26" s="27" t="s">
        <v>133</v>
      </c>
      <c r="H26" s="27" t="s">
        <v>134</v>
      </c>
      <c r="I26" s="27">
        <v>130</v>
      </c>
      <c r="J26" s="27"/>
      <c r="K26" s="27">
        <v>30</v>
      </c>
      <c r="L26" s="27">
        <v>100</v>
      </c>
      <c r="M26" s="27"/>
      <c r="N26" s="27" t="s">
        <v>135</v>
      </c>
      <c r="O26" s="27" t="s">
        <v>136</v>
      </c>
      <c r="P26" s="27" t="s">
        <v>137</v>
      </c>
      <c r="Q26" s="27" t="s">
        <v>138</v>
      </c>
      <c r="R26" s="27" t="s">
        <v>139</v>
      </c>
      <c r="S26" s="27" t="s">
        <v>102</v>
      </c>
      <c r="T26" s="27" t="s">
        <v>103</v>
      </c>
      <c r="U26" s="27"/>
      <c r="V26" s="10"/>
    </row>
    <row r="27" s="2" customFormat="1" ht="39.95" customHeight="1" spans="1:22">
      <c r="A27" s="20" t="s">
        <v>140</v>
      </c>
      <c r="B27" s="21"/>
      <c r="C27" s="22"/>
      <c r="D27" s="26"/>
      <c r="E27" s="25"/>
      <c r="F27" s="25"/>
      <c r="G27" s="27"/>
      <c r="H27" s="27"/>
      <c r="I27" s="25">
        <f>I28+I30+I34+I36+I38+I40+I42+I44+I46+I48+I51+I53+I58+I62+I64</f>
        <v>18174</v>
      </c>
      <c r="J27" s="25">
        <f>J28+J30+J34+J36+J38+J40+J42+J44+J46+J48+J51+J53+J58+J62+J64</f>
        <v>5540</v>
      </c>
      <c r="K27" s="25">
        <f>K28+K30+K34+K36+K38+K40+K42+K44+K46+K48+K51+K53+K58+K62+K64</f>
        <v>5487</v>
      </c>
      <c r="L27" s="25">
        <f>L28+L30+L34+L36+L38+L40+L42+L44+L46+L48+L51+L53+L58+L62+L64</f>
        <v>2260</v>
      </c>
      <c r="M27" s="25">
        <f>M28+M30+M34+M36+M38+M40+M42+M44+M46+M48+M51+M53+M58+M62+M64</f>
        <v>4887</v>
      </c>
      <c r="N27" s="27"/>
      <c r="O27" s="25"/>
      <c r="P27" s="25"/>
      <c r="Q27" s="25"/>
      <c r="R27" s="25"/>
      <c r="S27" s="24"/>
      <c r="T27" s="27"/>
      <c r="U27" s="27"/>
      <c r="V27" s="10"/>
    </row>
    <row r="28" s="2" customFormat="1" ht="30" customHeight="1" spans="1:22">
      <c r="A28" s="28" t="s">
        <v>27</v>
      </c>
      <c r="B28" s="29"/>
      <c r="C28" s="30"/>
      <c r="D28" s="26"/>
      <c r="E28" s="25"/>
      <c r="F28" s="25"/>
      <c r="G28" s="26"/>
      <c r="H28" s="26"/>
      <c r="I28" s="25">
        <f>SUM(I29:I29)</f>
        <v>2139</v>
      </c>
      <c r="J28" s="25">
        <f>SUM(J29:J29)</f>
        <v>1800</v>
      </c>
      <c r="K28" s="25">
        <f>SUM(K29:K29)</f>
        <v>339</v>
      </c>
      <c r="L28" s="25">
        <f>SUM(L29:L29)</f>
        <v>0</v>
      </c>
      <c r="M28" s="25">
        <f>SUM(M29:M29)</f>
        <v>0</v>
      </c>
      <c r="N28" s="26"/>
      <c r="O28" s="25"/>
      <c r="P28" s="25"/>
      <c r="Q28" s="25"/>
      <c r="R28" s="25"/>
      <c r="S28" s="25"/>
      <c r="T28" s="26"/>
      <c r="U28" s="25"/>
      <c r="V28" s="10"/>
    </row>
    <row r="29" s="2" customFormat="1" ht="153" customHeight="1" spans="1:22">
      <c r="A29" s="27">
        <v>12</v>
      </c>
      <c r="B29" s="27" t="s">
        <v>141</v>
      </c>
      <c r="C29" s="27" t="s">
        <v>142</v>
      </c>
      <c r="D29" s="34" t="s">
        <v>143</v>
      </c>
      <c r="E29" s="34" t="s">
        <v>144</v>
      </c>
      <c r="F29" s="34"/>
      <c r="G29" s="34" t="s">
        <v>145</v>
      </c>
      <c r="H29" s="34" t="s">
        <v>146</v>
      </c>
      <c r="I29" s="34">
        <v>2139</v>
      </c>
      <c r="J29" s="34">
        <v>1800</v>
      </c>
      <c r="K29" s="27">
        <v>339</v>
      </c>
      <c r="L29" s="27"/>
      <c r="M29" s="27"/>
      <c r="N29" s="34" t="s">
        <v>147</v>
      </c>
      <c r="O29" s="34" t="s">
        <v>148</v>
      </c>
      <c r="P29" s="34" t="s">
        <v>149</v>
      </c>
      <c r="Q29" s="27" t="s">
        <v>150</v>
      </c>
      <c r="R29" s="34" t="s">
        <v>151</v>
      </c>
      <c r="S29" s="34" t="s">
        <v>152</v>
      </c>
      <c r="T29" s="27" t="s">
        <v>153</v>
      </c>
      <c r="U29" s="27"/>
      <c r="V29" s="10"/>
    </row>
    <row r="30" s="2" customFormat="1" ht="30" customHeight="1" spans="1:22">
      <c r="A30" s="28" t="s">
        <v>154</v>
      </c>
      <c r="B30" s="29"/>
      <c r="C30" s="30"/>
      <c r="D30" s="26"/>
      <c r="E30" s="35"/>
      <c r="F30" s="25"/>
      <c r="G30" s="35"/>
      <c r="H30" s="35"/>
      <c r="I30" s="35">
        <f>SUM(I31:I33)</f>
        <v>2900</v>
      </c>
      <c r="J30" s="35">
        <f>SUM(J31:J33)</f>
        <v>1000</v>
      </c>
      <c r="K30" s="35">
        <f>SUM(K31:K33)</f>
        <v>340</v>
      </c>
      <c r="L30" s="35">
        <f>SUM(L31:L33)</f>
        <v>560</v>
      </c>
      <c r="M30" s="35">
        <f>SUM(M31:M33)</f>
        <v>1000</v>
      </c>
      <c r="N30" s="35"/>
      <c r="O30" s="35"/>
      <c r="P30" s="35"/>
      <c r="Q30" s="35"/>
      <c r="R30" s="35"/>
      <c r="S30" s="35"/>
      <c r="T30" s="35"/>
      <c r="U30" s="35"/>
      <c r="V30" s="10"/>
    </row>
    <row r="31" s="2" customFormat="1" ht="147" customHeight="1" spans="1:22">
      <c r="A31" s="27">
        <v>13</v>
      </c>
      <c r="B31" s="27" t="s">
        <v>141</v>
      </c>
      <c r="C31" s="27" t="s">
        <v>155</v>
      </c>
      <c r="D31" s="27" t="s">
        <v>156</v>
      </c>
      <c r="E31" s="27" t="s">
        <v>157</v>
      </c>
      <c r="F31" s="27" t="s">
        <v>158</v>
      </c>
      <c r="G31" s="27" t="s">
        <v>159</v>
      </c>
      <c r="H31" s="27" t="s">
        <v>160</v>
      </c>
      <c r="I31" s="27">
        <v>700</v>
      </c>
      <c r="J31" s="27"/>
      <c r="K31" s="27">
        <v>140</v>
      </c>
      <c r="L31" s="27">
        <v>260</v>
      </c>
      <c r="M31" s="27">
        <v>300</v>
      </c>
      <c r="N31" s="27" t="s">
        <v>88</v>
      </c>
      <c r="O31" s="27" t="s">
        <v>161</v>
      </c>
      <c r="P31" s="27" t="s">
        <v>162</v>
      </c>
      <c r="Q31" s="27" t="s">
        <v>163</v>
      </c>
      <c r="R31" s="27" t="s">
        <v>164</v>
      </c>
      <c r="S31" s="27" t="s">
        <v>37</v>
      </c>
      <c r="T31" s="27" t="s">
        <v>102</v>
      </c>
      <c r="U31" s="27"/>
      <c r="V31" s="10"/>
    </row>
    <row r="32" s="2" customFormat="1" ht="102.95" customHeight="1" spans="1:16380">
      <c r="A32" s="27">
        <v>14</v>
      </c>
      <c r="B32" s="27" t="s">
        <v>141</v>
      </c>
      <c r="C32" s="27" t="s">
        <v>165</v>
      </c>
      <c r="D32" s="27" t="s">
        <v>166</v>
      </c>
      <c r="E32" s="32" t="s">
        <v>167</v>
      </c>
      <c r="F32" s="27"/>
      <c r="G32" s="27" t="s">
        <v>168</v>
      </c>
      <c r="H32" s="27" t="s">
        <v>169</v>
      </c>
      <c r="I32" s="27">
        <v>1200</v>
      </c>
      <c r="J32" s="27">
        <v>1000</v>
      </c>
      <c r="K32" s="27">
        <v>200</v>
      </c>
      <c r="L32" s="27"/>
      <c r="M32" s="27"/>
      <c r="N32" s="27" t="s">
        <v>88</v>
      </c>
      <c r="O32" s="27" t="s">
        <v>170</v>
      </c>
      <c r="P32" s="27" t="s">
        <v>171</v>
      </c>
      <c r="Q32" s="27" t="s">
        <v>172</v>
      </c>
      <c r="R32" s="27" t="s">
        <v>91</v>
      </c>
      <c r="S32" s="27" t="s">
        <v>152</v>
      </c>
      <c r="T32" s="27" t="s">
        <v>173</v>
      </c>
      <c r="U32" s="27"/>
      <c r="V32" s="10"/>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2"/>
      <c r="XES32" s="12"/>
      <c r="XET32" s="12"/>
      <c r="XEU32" s="12"/>
      <c r="XEV32" s="12"/>
      <c r="XEW32" s="12"/>
      <c r="XEX32" s="12"/>
      <c r="XEY32" s="12"/>
      <c r="XEZ32" s="12"/>
    </row>
    <row r="33" s="2" customFormat="1" ht="102" customHeight="1" spans="1:16380">
      <c r="A33" s="27">
        <v>15</v>
      </c>
      <c r="B33" s="27" t="s">
        <v>141</v>
      </c>
      <c r="C33" s="27" t="s">
        <v>174</v>
      </c>
      <c r="D33" s="27" t="s">
        <v>175</v>
      </c>
      <c r="E33" s="32" t="s">
        <v>176</v>
      </c>
      <c r="F33" s="27"/>
      <c r="G33" s="27" t="s">
        <v>177</v>
      </c>
      <c r="H33" s="27" t="s">
        <v>178</v>
      </c>
      <c r="I33" s="27">
        <v>1000</v>
      </c>
      <c r="J33" s="27"/>
      <c r="K33" s="27"/>
      <c r="L33" s="27">
        <v>300</v>
      </c>
      <c r="M33" s="27">
        <v>700</v>
      </c>
      <c r="N33" s="27" t="s">
        <v>88</v>
      </c>
      <c r="O33" s="27" t="s">
        <v>179</v>
      </c>
      <c r="P33" s="27" t="s">
        <v>180</v>
      </c>
      <c r="Q33" s="27" t="s">
        <v>92</v>
      </c>
      <c r="R33" s="27" t="s">
        <v>69</v>
      </c>
      <c r="S33" s="27" t="s">
        <v>152</v>
      </c>
      <c r="T33" s="27" t="s">
        <v>173</v>
      </c>
      <c r="U33" s="27"/>
      <c r="V33" s="10"/>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2"/>
      <c r="XES33" s="12"/>
      <c r="XET33" s="12"/>
      <c r="XEU33" s="12"/>
      <c r="XEV33" s="12"/>
      <c r="XEW33" s="12"/>
      <c r="XEX33" s="12"/>
      <c r="XEY33" s="12"/>
      <c r="XEZ33" s="12"/>
    </row>
    <row r="34" s="3" customFormat="1" ht="32.1" customHeight="1" spans="1:16380">
      <c r="A34" s="28" t="s">
        <v>181</v>
      </c>
      <c r="B34" s="29"/>
      <c r="C34" s="30"/>
      <c r="D34" s="27"/>
      <c r="E34" s="32"/>
      <c r="F34" s="27"/>
      <c r="G34" s="27"/>
      <c r="H34" s="27"/>
      <c r="I34" s="25">
        <f>SUM(I35)</f>
        <v>900</v>
      </c>
      <c r="J34" s="25">
        <f>SUM(J35)</f>
        <v>100</v>
      </c>
      <c r="K34" s="25">
        <f>SUM(K35)</f>
        <v>800</v>
      </c>
      <c r="L34" s="25">
        <f>SUM(L35)</f>
        <v>0</v>
      </c>
      <c r="M34" s="25">
        <f>SUM(M35)</f>
        <v>0</v>
      </c>
      <c r="N34" s="27"/>
      <c r="O34" s="27"/>
      <c r="P34" s="27"/>
      <c r="Q34" s="27"/>
      <c r="R34" s="27"/>
      <c r="S34" s="27"/>
      <c r="T34" s="27"/>
      <c r="U34" s="27"/>
      <c r="V34" s="10"/>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2"/>
      <c r="XES34" s="12"/>
      <c r="XET34" s="12"/>
      <c r="XEU34" s="12"/>
      <c r="XEV34" s="12"/>
      <c r="XEW34" s="12"/>
      <c r="XEX34" s="12"/>
      <c r="XEY34" s="12"/>
      <c r="XEZ34" s="12"/>
    </row>
    <row r="35" s="3" customFormat="1" ht="188.1" customHeight="1" spans="1:16380">
      <c r="A35" s="27">
        <v>16</v>
      </c>
      <c r="B35" s="27" t="s">
        <v>141</v>
      </c>
      <c r="C35" s="27" t="s">
        <v>165</v>
      </c>
      <c r="D35" s="27" t="s">
        <v>182</v>
      </c>
      <c r="E35" s="27" t="s">
        <v>183</v>
      </c>
      <c r="F35" s="31"/>
      <c r="G35" s="27" t="s">
        <v>184</v>
      </c>
      <c r="H35" s="27" t="s">
        <v>185</v>
      </c>
      <c r="I35" s="27">
        <v>900</v>
      </c>
      <c r="J35" s="27">
        <v>100</v>
      </c>
      <c r="K35" s="27">
        <v>800</v>
      </c>
      <c r="L35" s="27"/>
      <c r="M35" s="27"/>
      <c r="N35" s="27" t="s">
        <v>186</v>
      </c>
      <c r="O35" s="27" t="s">
        <v>187</v>
      </c>
      <c r="P35" s="27" t="s">
        <v>188</v>
      </c>
      <c r="Q35" s="34" t="s">
        <v>128</v>
      </c>
      <c r="R35" s="34" t="s">
        <v>37</v>
      </c>
      <c r="S35" s="34" t="s">
        <v>152</v>
      </c>
      <c r="T35" s="27" t="s">
        <v>173</v>
      </c>
      <c r="U35" s="27"/>
      <c r="V35" s="60"/>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12"/>
      <c r="XES35" s="12"/>
      <c r="XET35" s="12"/>
      <c r="XEU35" s="12"/>
      <c r="XEV35" s="12"/>
      <c r="XEW35" s="12"/>
      <c r="XEX35" s="12"/>
      <c r="XEY35" s="12"/>
      <c r="XEZ35" s="12"/>
    </row>
    <row r="36" s="2" customFormat="1" ht="33" customHeight="1" spans="1:16380">
      <c r="A36" s="28" t="s">
        <v>189</v>
      </c>
      <c r="B36" s="29"/>
      <c r="C36" s="30"/>
      <c r="D36" s="25"/>
      <c r="E36" s="25"/>
      <c r="F36" s="25"/>
      <c r="G36" s="25"/>
      <c r="H36" s="25"/>
      <c r="I36" s="25">
        <f>I37</f>
        <v>150</v>
      </c>
      <c r="J36" s="25">
        <f>J37</f>
        <v>0</v>
      </c>
      <c r="K36" s="25">
        <f>K37</f>
        <v>50</v>
      </c>
      <c r="L36" s="25">
        <f>L37</f>
        <v>100</v>
      </c>
      <c r="M36" s="25">
        <f>M37</f>
        <v>0</v>
      </c>
      <c r="N36" s="25"/>
      <c r="O36" s="25"/>
      <c r="P36" s="25"/>
      <c r="Q36" s="25"/>
      <c r="R36" s="25"/>
      <c r="S36" s="25"/>
      <c r="T36" s="25"/>
      <c r="U36" s="25"/>
      <c r="V36" s="10"/>
      <c r="XER36" s="61"/>
      <c r="XES36" s="61"/>
      <c r="XET36" s="61"/>
      <c r="XEU36" s="61"/>
      <c r="XEV36" s="61"/>
      <c r="XEW36" s="61"/>
      <c r="XEX36" s="61"/>
      <c r="XEY36" s="61"/>
      <c r="XEZ36" s="61"/>
    </row>
    <row r="37" s="2" customFormat="1" ht="138.95" customHeight="1" spans="1:16380">
      <c r="A37" s="27">
        <v>17</v>
      </c>
      <c r="B37" s="27" t="s">
        <v>141</v>
      </c>
      <c r="C37" s="27" t="s">
        <v>190</v>
      </c>
      <c r="D37" s="27" t="s">
        <v>191</v>
      </c>
      <c r="E37" s="27" t="s">
        <v>192</v>
      </c>
      <c r="F37" s="27"/>
      <c r="G37" s="27" t="s">
        <v>193</v>
      </c>
      <c r="H37" s="27" t="s">
        <v>194</v>
      </c>
      <c r="I37" s="27">
        <v>150</v>
      </c>
      <c r="J37" s="27"/>
      <c r="K37" s="27">
        <v>50</v>
      </c>
      <c r="L37" s="27">
        <v>100</v>
      </c>
      <c r="M37" s="27"/>
      <c r="N37" s="27" t="s">
        <v>195</v>
      </c>
      <c r="O37" s="27" t="s">
        <v>196</v>
      </c>
      <c r="P37" s="27" t="s">
        <v>197</v>
      </c>
      <c r="Q37" s="27" t="s">
        <v>198</v>
      </c>
      <c r="R37" s="27" t="s">
        <v>199</v>
      </c>
      <c r="S37" s="27" t="s">
        <v>38</v>
      </c>
      <c r="T37" s="27" t="s">
        <v>103</v>
      </c>
      <c r="U37" s="27"/>
      <c r="V37" s="10"/>
      <c r="XER37" s="61"/>
      <c r="XES37" s="61"/>
      <c r="XET37" s="61"/>
      <c r="XEU37" s="61"/>
      <c r="XEV37" s="61"/>
      <c r="XEW37" s="61"/>
      <c r="XEX37" s="61"/>
      <c r="XEY37" s="61"/>
      <c r="XEZ37" s="61"/>
    </row>
    <row r="38" s="2" customFormat="1" ht="24.95" customHeight="1" spans="1:16380">
      <c r="A38" s="28" t="s">
        <v>200</v>
      </c>
      <c r="B38" s="29"/>
      <c r="C38" s="30"/>
      <c r="D38" s="26"/>
      <c r="E38" s="26"/>
      <c r="F38" s="25"/>
      <c r="G38" s="25"/>
      <c r="H38" s="25"/>
      <c r="I38" s="25">
        <f>SUM(I39)</f>
        <v>750</v>
      </c>
      <c r="J38" s="25">
        <f>SUM(J39)</f>
        <v>650</v>
      </c>
      <c r="K38" s="25">
        <f>SUM(K39)</f>
        <v>100</v>
      </c>
      <c r="L38" s="25">
        <f>SUM(L39)</f>
        <v>0</v>
      </c>
      <c r="M38" s="25">
        <f>SUM(M39)</f>
        <v>0</v>
      </c>
      <c r="N38" s="25"/>
      <c r="O38" s="25"/>
      <c r="P38" s="25"/>
      <c r="Q38" s="25"/>
      <c r="R38" s="25"/>
      <c r="S38" s="25"/>
      <c r="T38" s="31"/>
      <c r="U38" s="27"/>
      <c r="V38" s="10"/>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2"/>
      <c r="XES38" s="12"/>
      <c r="XET38" s="12"/>
      <c r="XEU38" s="12"/>
      <c r="XEV38" s="12"/>
      <c r="XEW38" s="12"/>
      <c r="XEX38" s="12"/>
      <c r="XEY38" s="12"/>
      <c r="XEZ38" s="12"/>
    </row>
    <row r="39" s="2" customFormat="1" ht="93.95" customHeight="1" spans="1:16380">
      <c r="A39" s="27">
        <v>18</v>
      </c>
      <c r="B39" s="27" t="s">
        <v>141</v>
      </c>
      <c r="C39" s="27" t="s">
        <v>201</v>
      </c>
      <c r="D39" s="34" t="s">
        <v>202</v>
      </c>
      <c r="E39" s="34" t="s">
        <v>203</v>
      </c>
      <c r="F39" s="34" t="s">
        <v>204</v>
      </c>
      <c r="G39" s="34" t="s">
        <v>205</v>
      </c>
      <c r="H39" s="34" t="s">
        <v>206</v>
      </c>
      <c r="I39" s="34">
        <v>750</v>
      </c>
      <c r="J39" s="34">
        <v>650</v>
      </c>
      <c r="K39" s="27">
        <v>100</v>
      </c>
      <c r="L39" s="27"/>
      <c r="M39" s="27"/>
      <c r="N39" s="34" t="s">
        <v>207</v>
      </c>
      <c r="O39" s="34" t="s">
        <v>208</v>
      </c>
      <c r="P39" s="34" t="s">
        <v>209</v>
      </c>
      <c r="Q39" s="34" t="s">
        <v>172</v>
      </c>
      <c r="R39" s="34" t="s">
        <v>210</v>
      </c>
      <c r="S39" s="34" t="s">
        <v>153</v>
      </c>
      <c r="T39" s="27" t="s">
        <v>40</v>
      </c>
      <c r="U39" s="27"/>
      <c r="V39" s="10"/>
      <c r="W39" s="1"/>
      <c r="X39" s="1"/>
      <c r="Y39" s="1"/>
      <c r="Z39" s="1" t="s">
        <v>211</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2"/>
      <c r="XES39" s="12"/>
      <c r="XET39" s="12"/>
      <c r="XEU39" s="12"/>
      <c r="XEV39" s="12"/>
      <c r="XEW39" s="12"/>
      <c r="XEX39" s="12"/>
      <c r="XEY39" s="12"/>
      <c r="XEZ39" s="12"/>
    </row>
    <row r="40" s="2" customFormat="1" ht="24.95" customHeight="1" spans="1:16380">
      <c r="A40" s="28" t="s">
        <v>212</v>
      </c>
      <c r="B40" s="29"/>
      <c r="C40" s="30"/>
      <c r="D40" s="34"/>
      <c r="E40" s="34"/>
      <c r="F40" s="34"/>
      <c r="G40" s="34"/>
      <c r="H40" s="34"/>
      <c r="I40" s="35">
        <f>SUM(I41)</f>
        <v>3000</v>
      </c>
      <c r="J40" s="35">
        <f>SUM(J41)</f>
        <v>1200</v>
      </c>
      <c r="K40" s="35">
        <f>SUM(K41)</f>
        <v>1000</v>
      </c>
      <c r="L40" s="35">
        <f>SUM(L41)</f>
        <v>0</v>
      </c>
      <c r="M40" s="35">
        <f>SUM(M41)</f>
        <v>800</v>
      </c>
      <c r="N40" s="34"/>
      <c r="O40" s="34"/>
      <c r="P40" s="34"/>
      <c r="Q40" s="34"/>
      <c r="R40" s="34"/>
      <c r="S40" s="34"/>
      <c r="T40" s="27"/>
      <c r="U40" s="27"/>
      <c r="V40" s="10"/>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2"/>
      <c r="XES40" s="12"/>
      <c r="XET40" s="12"/>
      <c r="XEU40" s="12"/>
      <c r="XEV40" s="12"/>
      <c r="XEW40" s="12"/>
      <c r="XEX40" s="12"/>
      <c r="XEY40" s="12"/>
      <c r="XEZ40" s="12"/>
    </row>
    <row r="41" s="2" customFormat="1" ht="135" customHeight="1" spans="1:16380">
      <c r="A41" s="27">
        <v>19</v>
      </c>
      <c r="B41" s="27" t="s">
        <v>141</v>
      </c>
      <c r="C41" s="27" t="s">
        <v>213</v>
      </c>
      <c r="D41" s="27" t="s">
        <v>214</v>
      </c>
      <c r="E41" s="32" t="s">
        <v>215</v>
      </c>
      <c r="F41" s="27"/>
      <c r="G41" s="27" t="s">
        <v>216</v>
      </c>
      <c r="H41" s="27" t="s">
        <v>217</v>
      </c>
      <c r="I41" s="27">
        <v>3000</v>
      </c>
      <c r="J41" s="27">
        <v>1200</v>
      </c>
      <c r="K41" s="27">
        <v>1000</v>
      </c>
      <c r="L41" s="27"/>
      <c r="M41" s="27">
        <v>800</v>
      </c>
      <c r="N41" s="27" t="s">
        <v>218</v>
      </c>
      <c r="O41" s="27" t="s">
        <v>219</v>
      </c>
      <c r="P41" s="27" t="s">
        <v>220</v>
      </c>
      <c r="Q41" s="27" t="s">
        <v>91</v>
      </c>
      <c r="R41" s="27" t="s">
        <v>61</v>
      </c>
      <c r="S41" s="34" t="s">
        <v>152</v>
      </c>
      <c r="T41" s="27" t="s">
        <v>173</v>
      </c>
      <c r="U41" s="27"/>
      <c r="V41" s="10"/>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2"/>
      <c r="XES41" s="12"/>
      <c r="XET41" s="12"/>
      <c r="XEU41" s="12"/>
      <c r="XEV41" s="12"/>
      <c r="XEW41" s="12"/>
      <c r="XEX41" s="12"/>
      <c r="XEY41" s="12"/>
      <c r="XEZ41" s="12"/>
    </row>
    <row r="42" s="2" customFormat="1" ht="29.1" customHeight="1" spans="1:16380">
      <c r="A42" s="28" t="s">
        <v>221</v>
      </c>
      <c r="B42" s="29"/>
      <c r="C42" s="30"/>
      <c r="D42" s="27"/>
      <c r="E42" s="32"/>
      <c r="F42" s="27"/>
      <c r="G42" s="27"/>
      <c r="H42" s="27"/>
      <c r="I42" s="25">
        <f>SUM(I43)</f>
        <v>1260</v>
      </c>
      <c r="J42" s="25">
        <f>SUM(J43)</f>
        <v>200</v>
      </c>
      <c r="K42" s="25">
        <f>SUM(K43)</f>
        <v>760</v>
      </c>
      <c r="L42" s="25">
        <f>SUM(L43)</f>
        <v>0</v>
      </c>
      <c r="M42" s="25">
        <f>SUM(M43)</f>
        <v>300</v>
      </c>
      <c r="N42" s="27"/>
      <c r="O42" s="27"/>
      <c r="P42" s="27"/>
      <c r="Q42" s="27"/>
      <c r="R42" s="27"/>
      <c r="S42" s="27"/>
      <c r="T42" s="27"/>
      <c r="U42" s="27"/>
      <c r="V42" s="10"/>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2"/>
      <c r="XES42" s="12"/>
      <c r="XET42" s="12"/>
      <c r="XEU42" s="12"/>
      <c r="XEV42" s="12"/>
      <c r="XEW42" s="12"/>
      <c r="XEX42" s="12"/>
      <c r="XEY42" s="12"/>
      <c r="XEZ42" s="12"/>
    </row>
    <row r="43" s="2" customFormat="1" ht="105.95" customHeight="1" spans="1:16380">
      <c r="A43" s="36">
        <v>20</v>
      </c>
      <c r="B43" s="27" t="s">
        <v>141</v>
      </c>
      <c r="C43" s="27" t="s">
        <v>174</v>
      </c>
      <c r="D43" s="27" t="s">
        <v>222</v>
      </c>
      <c r="E43" s="27" t="s">
        <v>223</v>
      </c>
      <c r="F43" s="27"/>
      <c r="G43" s="27" t="s">
        <v>177</v>
      </c>
      <c r="H43" s="27" t="s">
        <v>224</v>
      </c>
      <c r="I43" s="27">
        <v>1260</v>
      </c>
      <c r="J43" s="27">
        <v>200</v>
      </c>
      <c r="K43" s="27">
        <v>760</v>
      </c>
      <c r="L43" s="27"/>
      <c r="M43" s="27">
        <v>300</v>
      </c>
      <c r="N43" s="27" t="s">
        <v>225</v>
      </c>
      <c r="O43" s="27" t="s">
        <v>226</v>
      </c>
      <c r="P43" s="27" t="s">
        <v>227</v>
      </c>
      <c r="Q43" s="34" t="s">
        <v>37</v>
      </c>
      <c r="R43" s="34" t="s">
        <v>228</v>
      </c>
      <c r="S43" s="34" t="s">
        <v>152</v>
      </c>
      <c r="T43" s="27" t="s">
        <v>173</v>
      </c>
      <c r="U43" s="27"/>
      <c r="V43" s="10"/>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2"/>
      <c r="XES43" s="12"/>
      <c r="XET43" s="12"/>
      <c r="XEU43" s="12"/>
      <c r="XEV43" s="12"/>
      <c r="XEW43" s="12"/>
      <c r="XEX43" s="12"/>
      <c r="XEY43" s="12"/>
      <c r="XEZ43" s="12"/>
    </row>
    <row r="44" s="2" customFormat="1" ht="24.95" customHeight="1" spans="1:22">
      <c r="A44" s="28" t="s">
        <v>229</v>
      </c>
      <c r="B44" s="29"/>
      <c r="C44" s="30"/>
      <c r="D44" s="26"/>
      <c r="E44" s="37"/>
      <c r="F44" s="25"/>
      <c r="G44" s="35"/>
      <c r="H44" s="35"/>
      <c r="I44" s="35">
        <f>SUM(I45)</f>
        <v>700</v>
      </c>
      <c r="J44" s="35">
        <f>SUM(J45)</f>
        <v>0</v>
      </c>
      <c r="K44" s="35">
        <f>SUM(K45)</f>
        <v>300</v>
      </c>
      <c r="L44" s="35">
        <f>SUM(L45)</f>
        <v>200</v>
      </c>
      <c r="M44" s="35">
        <f>SUM(M45)</f>
        <v>200</v>
      </c>
      <c r="N44" s="35"/>
      <c r="O44" s="35"/>
      <c r="P44" s="35"/>
      <c r="Q44" s="35"/>
      <c r="R44" s="35"/>
      <c r="S44" s="35"/>
      <c r="T44" s="25"/>
      <c r="U44" s="25"/>
      <c r="V44" s="10"/>
    </row>
    <row r="45" s="2" customFormat="1" ht="123.95" customHeight="1" spans="1:22">
      <c r="A45" s="27">
        <v>21</v>
      </c>
      <c r="B45" s="27" t="s">
        <v>141</v>
      </c>
      <c r="C45" s="27" t="s">
        <v>174</v>
      </c>
      <c r="D45" s="27" t="s">
        <v>230</v>
      </c>
      <c r="E45" s="32" t="s">
        <v>231</v>
      </c>
      <c r="F45" s="27"/>
      <c r="G45" s="27" t="s">
        <v>232</v>
      </c>
      <c r="H45" s="27" t="s">
        <v>233</v>
      </c>
      <c r="I45" s="27">
        <v>700</v>
      </c>
      <c r="J45" s="27"/>
      <c r="K45" s="27">
        <v>300</v>
      </c>
      <c r="L45" s="27">
        <v>200</v>
      </c>
      <c r="M45" s="27">
        <v>200</v>
      </c>
      <c r="N45" s="27" t="s">
        <v>234</v>
      </c>
      <c r="O45" s="27" t="s">
        <v>235</v>
      </c>
      <c r="P45" s="27" t="s">
        <v>236</v>
      </c>
      <c r="Q45" s="27" t="s">
        <v>91</v>
      </c>
      <c r="R45" s="27" t="s">
        <v>38</v>
      </c>
      <c r="S45" s="34" t="s">
        <v>152</v>
      </c>
      <c r="T45" s="27" t="s">
        <v>173</v>
      </c>
      <c r="U45" s="27"/>
      <c r="V45" s="10"/>
    </row>
    <row r="46" s="2" customFormat="1" ht="24.95" customHeight="1" spans="1:16380">
      <c r="A46" s="28" t="s">
        <v>237</v>
      </c>
      <c r="B46" s="29"/>
      <c r="C46" s="30"/>
      <c r="D46" s="26"/>
      <c r="E46" s="25"/>
      <c r="F46" s="25"/>
      <c r="G46" s="25"/>
      <c r="H46" s="25"/>
      <c r="I46" s="25">
        <f>I47</f>
        <v>1000</v>
      </c>
      <c r="J46" s="25">
        <f>J47</f>
        <v>0</v>
      </c>
      <c r="K46" s="25">
        <f>K47</f>
        <v>0</v>
      </c>
      <c r="L46" s="25">
        <f>L47</f>
        <v>500</v>
      </c>
      <c r="M46" s="25">
        <f>M47</f>
        <v>500</v>
      </c>
      <c r="N46" s="25"/>
      <c r="O46" s="25"/>
      <c r="P46" s="25"/>
      <c r="Q46" s="25"/>
      <c r="R46" s="25"/>
      <c r="S46" s="25"/>
      <c r="T46" s="25"/>
      <c r="U46" s="25"/>
      <c r="V46" s="10"/>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2"/>
      <c r="XES46" s="12"/>
      <c r="XET46" s="12"/>
      <c r="XEU46" s="12"/>
      <c r="XEV46" s="12"/>
      <c r="XEW46" s="12"/>
      <c r="XEX46" s="12"/>
      <c r="XEY46" s="12"/>
      <c r="XEZ46" s="12"/>
    </row>
    <row r="47" s="2" customFormat="1" ht="129.95" customHeight="1" spans="1:16380">
      <c r="A47" s="27">
        <v>22</v>
      </c>
      <c r="B47" s="27" t="s">
        <v>141</v>
      </c>
      <c r="C47" s="27" t="s">
        <v>238</v>
      </c>
      <c r="D47" s="27" t="s">
        <v>239</v>
      </c>
      <c r="E47" s="32" t="s">
        <v>240</v>
      </c>
      <c r="F47" s="27"/>
      <c r="G47" s="27" t="s">
        <v>241</v>
      </c>
      <c r="H47" s="27" t="s">
        <v>242</v>
      </c>
      <c r="I47" s="27">
        <v>1000</v>
      </c>
      <c r="J47" s="27"/>
      <c r="K47" s="27"/>
      <c r="L47" s="27">
        <v>500</v>
      </c>
      <c r="M47" s="27">
        <v>500</v>
      </c>
      <c r="N47" s="27" t="s">
        <v>243</v>
      </c>
      <c r="O47" s="27" t="s">
        <v>244</v>
      </c>
      <c r="P47" s="27" t="s">
        <v>245</v>
      </c>
      <c r="Q47" s="27" t="s">
        <v>61</v>
      </c>
      <c r="R47" s="27" t="s">
        <v>246</v>
      </c>
      <c r="S47" s="34" t="s">
        <v>80</v>
      </c>
      <c r="T47" s="27" t="s">
        <v>173</v>
      </c>
      <c r="U47" s="27"/>
      <c r="V47" s="10"/>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2"/>
      <c r="XES47" s="12"/>
      <c r="XET47" s="12"/>
      <c r="XEU47" s="12"/>
      <c r="XEV47" s="12"/>
      <c r="XEW47" s="12"/>
      <c r="XEX47" s="12"/>
      <c r="XEY47" s="12"/>
      <c r="XEZ47" s="12"/>
    </row>
    <row r="48" s="2" customFormat="1" ht="24.95" customHeight="1" spans="1:22">
      <c r="A48" s="28" t="s">
        <v>247</v>
      </c>
      <c r="B48" s="29"/>
      <c r="C48" s="30"/>
      <c r="D48" s="26"/>
      <c r="E48" s="37"/>
      <c r="F48" s="25"/>
      <c r="G48" s="35"/>
      <c r="H48" s="35"/>
      <c r="I48" s="35">
        <f>SUM(I49:I50)</f>
        <v>1240</v>
      </c>
      <c r="J48" s="35">
        <f>SUM(J49:J50)</f>
        <v>0</v>
      </c>
      <c r="K48" s="35">
        <f>SUM(K49:K50)</f>
        <v>600</v>
      </c>
      <c r="L48" s="35">
        <f>SUM(L49:L50)</f>
        <v>100</v>
      </c>
      <c r="M48" s="35">
        <f>SUM(M49:M50)</f>
        <v>540</v>
      </c>
      <c r="N48" s="35"/>
      <c r="O48" s="35"/>
      <c r="P48" s="35"/>
      <c r="Q48" s="35"/>
      <c r="R48" s="35"/>
      <c r="S48" s="35"/>
      <c r="T48" s="25"/>
      <c r="U48" s="25"/>
      <c r="V48" s="10"/>
    </row>
    <row r="49" s="2" customFormat="1" ht="144.95" customHeight="1" spans="1:16380">
      <c r="A49" s="27">
        <v>23</v>
      </c>
      <c r="B49" s="27" t="s">
        <v>141</v>
      </c>
      <c r="C49" s="27" t="s">
        <v>248</v>
      </c>
      <c r="D49" s="27" t="s">
        <v>249</v>
      </c>
      <c r="E49" s="27" t="s">
        <v>250</v>
      </c>
      <c r="F49" s="27"/>
      <c r="G49" s="27" t="s">
        <v>251</v>
      </c>
      <c r="H49" s="27" t="s">
        <v>252</v>
      </c>
      <c r="I49" s="27">
        <v>900</v>
      </c>
      <c r="J49" s="27"/>
      <c r="K49" s="27">
        <v>500</v>
      </c>
      <c r="L49" s="27"/>
      <c r="M49" s="27">
        <v>400</v>
      </c>
      <c r="N49" s="27" t="s">
        <v>253</v>
      </c>
      <c r="O49" s="27" t="s">
        <v>254</v>
      </c>
      <c r="P49" s="27" t="s">
        <v>255</v>
      </c>
      <c r="Q49" s="27" t="s">
        <v>61</v>
      </c>
      <c r="R49" s="27" t="s">
        <v>256</v>
      </c>
      <c r="S49" s="34" t="s">
        <v>80</v>
      </c>
      <c r="T49" s="27" t="s">
        <v>173</v>
      </c>
      <c r="U49" s="27"/>
      <c r="V49" s="10">
        <v>12.2</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2"/>
      <c r="XES49" s="12"/>
      <c r="XET49" s="12"/>
      <c r="XEU49" s="12"/>
      <c r="XEV49" s="12"/>
      <c r="XEW49" s="12"/>
      <c r="XEX49" s="12"/>
      <c r="XEY49" s="12"/>
      <c r="XEZ49" s="12"/>
    </row>
    <row r="50" s="2" customFormat="1" ht="134.1" customHeight="1" spans="1:16380">
      <c r="A50" s="27">
        <v>24</v>
      </c>
      <c r="B50" s="27" t="s">
        <v>141</v>
      </c>
      <c r="C50" s="27" t="s">
        <v>174</v>
      </c>
      <c r="D50" s="27" t="s">
        <v>257</v>
      </c>
      <c r="E50" s="32" t="s">
        <v>258</v>
      </c>
      <c r="F50" s="27"/>
      <c r="G50" s="27" t="s">
        <v>251</v>
      </c>
      <c r="H50" s="27" t="s">
        <v>259</v>
      </c>
      <c r="I50" s="27">
        <v>340</v>
      </c>
      <c r="J50" s="27"/>
      <c r="K50" s="27">
        <v>100</v>
      </c>
      <c r="L50" s="27">
        <v>100</v>
      </c>
      <c r="M50" s="27">
        <v>140</v>
      </c>
      <c r="N50" s="27" t="s">
        <v>253</v>
      </c>
      <c r="O50" s="27" t="s">
        <v>260</v>
      </c>
      <c r="P50" s="27" t="s">
        <v>261</v>
      </c>
      <c r="Q50" s="34" t="s">
        <v>128</v>
      </c>
      <c r="R50" s="34" t="s">
        <v>38</v>
      </c>
      <c r="S50" s="34" t="s">
        <v>80</v>
      </c>
      <c r="T50" s="27" t="s">
        <v>262</v>
      </c>
      <c r="U50" s="27"/>
      <c r="V50" s="10"/>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2"/>
      <c r="XES50" s="12"/>
      <c r="XET50" s="12"/>
      <c r="XEU50" s="12"/>
      <c r="XEV50" s="12"/>
      <c r="XEW50" s="12"/>
      <c r="XEX50" s="12"/>
      <c r="XEY50" s="12"/>
      <c r="XEZ50" s="12"/>
    </row>
    <row r="51" s="2" customFormat="1" ht="33.95" customHeight="1" spans="1:16380">
      <c r="A51" s="38" t="s">
        <v>263</v>
      </c>
      <c r="B51" s="39"/>
      <c r="C51" s="40"/>
      <c r="D51" s="41"/>
      <c r="E51" s="42"/>
      <c r="F51" s="41"/>
      <c r="G51" s="41"/>
      <c r="H51" s="41"/>
      <c r="I51" s="53">
        <f>SUM(I52)</f>
        <v>1100</v>
      </c>
      <c r="J51" s="53">
        <f>SUM(J52)</f>
        <v>0</v>
      </c>
      <c r="K51" s="53">
        <f>SUM(K52)</f>
        <v>400</v>
      </c>
      <c r="L51" s="53">
        <f>SUM(L52)</f>
        <v>500</v>
      </c>
      <c r="M51" s="53">
        <f>SUM(M52)</f>
        <v>200</v>
      </c>
      <c r="N51" s="41"/>
      <c r="O51" s="41"/>
      <c r="P51" s="41"/>
      <c r="R51" s="41"/>
      <c r="S51" s="41"/>
      <c r="T51" s="41"/>
      <c r="U51" s="41"/>
      <c r="V51" s="10"/>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2"/>
      <c r="XES51" s="12"/>
      <c r="XET51" s="12"/>
      <c r="XEU51" s="12"/>
      <c r="XEV51" s="12"/>
      <c r="XEW51" s="12"/>
      <c r="XEX51" s="12"/>
      <c r="XEY51" s="12"/>
      <c r="XEZ51" s="12"/>
    </row>
    <row r="52" s="2" customFormat="1" ht="123.95" customHeight="1" spans="1:16380">
      <c r="A52" s="27">
        <v>25</v>
      </c>
      <c r="B52" s="27" t="s">
        <v>141</v>
      </c>
      <c r="C52" s="27" t="s">
        <v>174</v>
      </c>
      <c r="D52" s="27" t="s">
        <v>264</v>
      </c>
      <c r="E52" s="32" t="s">
        <v>265</v>
      </c>
      <c r="F52" s="27"/>
      <c r="G52" s="27" t="s">
        <v>266</v>
      </c>
      <c r="H52" s="27" t="s">
        <v>267</v>
      </c>
      <c r="I52" s="27">
        <v>1100</v>
      </c>
      <c r="J52" s="27"/>
      <c r="K52" s="27">
        <v>400</v>
      </c>
      <c r="L52" s="27">
        <v>500</v>
      </c>
      <c r="M52" s="27">
        <v>200</v>
      </c>
      <c r="N52" s="27" t="s">
        <v>268</v>
      </c>
      <c r="O52" s="27" t="s">
        <v>269</v>
      </c>
      <c r="P52" s="27" t="s">
        <v>270</v>
      </c>
      <c r="Q52" s="34" t="s">
        <v>37</v>
      </c>
      <c r="R52" s="34" t="s">
        <v>38</v>
      </c>
      <c r="S52" s="34" t="s">
        <v>152</v>
      </c>
      <c r="T52" s="27" t="s">
        <v>80</v>
      </c>
      <c r="U52" s="27"/>
      <c r="V52" s="10"/>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2"/>
      <c r="XES52" s="12"/>
      <c r="XET52" s="12"/>
      <c r="XEU52" s="12"/>
      <c r="XEV52" s="12"/>
      <c r="XEW52" s="12"/>
      <c r="XEX52" s="12"/>
      <c r="XEY52" s="12"/>
      <c r="XEZ52" s="12"/>
    </row>
    <row r="53" s="2" customFormat="1" ht="24.95" customHeight="1" spans="1:16380">
      <c r="A53" s="28" t="s">
        <v>271</v>
      </c>
      <c r="B53" s="29"/>
      <c r="C53" s="30"/>
      <c r="D53" s="26"/>
      <c r="E53" s="33"/>
      <c r="F53" s="25"/>
      <c r="G53" s="25"/>
      <c r="H53" s="25"/>
      <c r="I53" s="25">
        <f>SUM(I54:I57)</f>
        <v>892</v>
      </c>
      <c r="J53" s="25">
        <f>SUM(J54:J57)</f>
        <v>400</v>
      </c>
      <c r="K53" s="25">
        <f>SUM(K54:K57)</f>
        <v>98</v>
      </c>
      <c r="L53" s="25">
        <f>SUM(L54:L57)</f>
        <v>0</v>
      </c>
      <c r="M53" s="25">
        <f>SUM(M54:M57)</f>
        <v>394</v>
      </c>
      <c r="N53" s="25"/>
      <c r="O53" s="25"/>
      <c r="P53" s="25"/>
      <c r="Q53" s="25"/>
      <c r="R53" s="25"/>
      <c r="S53" s="25"/>
      <c r="T53" s="25"/>
      <c r="U53" s="25"/>
      <c r="V53" s="10"/>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2"/>
      <c r="XES53" s="12"/>
      <c r="XET53" s="12"/>
      <c r="XEU53" s="12"/>
      <c r="XEV53" s="12"/>
      <c r="XEW53" s="12"/>
      <c r="XEX53" s="12"/>
      <c r="XEY53" s="12"/>
      <c r="XEZ53" s="12"/>
    </row>
    <row r="54" s="2" customFormat="1" ht="144" customHeight="1" spans="1:16380">
      <c r="A54" s="27">
        <v>26</v>
      </c>
      <c r="B54" s="27" t="s">
        <v>141</v>
      </c>
      <c r="C54" s="27" t="s">
        <v>272</v>
      </c>
      <c r="D54" s="27" t="s">
        <v>273</v>
      </c>
      <c r="E54" s="32" t="s">
        <v>274</v>
      </c>
      <c r="F54" s="27"/>
      <c r="G54" s="27" t="s">
        <v>32</v>
      </c>
      <c r="H54" s="27" t="s">
        <v>275</v>
      </c>
      <c r="I54" s="27">
        <v>160</v>
      </c>
      <c r="J54" s="27">
        <v>60</v>
      </c>
      <c r="K54" s="27"/>
      <c r="L54" s="27"/>
      <c r="M54" s="27">
        <v>100</v>
      </c>
      <c r="N54" s="27" t="s">
        <v>276</v>
      </c>
      <c r="O54" s="27" t="s">
        <v>277</v>
      </c>
      <c r="P54" s="27" t="s">
        <v>278</v>
      </c>
      <c r="Q54" s="27" t="s">
        <v>279</v>
      </c>
      <c r="R54" s="27" t="s">
        <v>129</v>
      </c>
      <c r="S54" s="27" t="s">
        <v>280</v>
      </c>
      <c r="T54" s="27" t="s">
        <v>80</v>
      </c>
      <c r="U54" s="27"/>
      <c r="V54" s="10"/>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2"/>
      <c r="XES54" s="12"/>
      <c r="XET54" s="12"/>
      <c r="XEU54" s="12"/>
      <c r="XEV54" s="12"/>
      <c r="XEW54" s="12"/>
      <c r="XEX54" s="12"/>
      <c r="XEY54" s="12"/>
      <c r="XEZ54" s="12"/>
    </row>
    <row r="55" s="2" customFormat="1" ht="144.95" customHeight="1" spans="1:16380">
      <c r="A55" s="27">
        <v>27</v>
      </c>
      <c r="B55" s="27" t="s">
        <v>141</v>
      </c>
      <c r="C55" s="43" t="s">
        <v>238</v>
      </c>
      <c r="D55" s="27" t="s">
        <v>281</v>
      </c>
      <c r="E55" s="32" t="s">
        <v>282</v>
      </c>
      <c r="F55" s="27"/>
      <c r="G55" s="27" t="s">
        <v>32</v>
      </c>
      <c r="H55" s="27" t="s">
        <v>283</v>
      </c>
      <c r="I55" s="27">
        <v>490</v>
      </c>
      <c r="J55" s="27">
        <v>290</v>
      </c>
      <c r="K55" s="27"/>
      <c r="L55" s="27"/>
      <c r="M55" s="27">
        <v>200</v>
      </c>
      <c r="N55" s="27" t="s">
        <v>276</v>
      </c>
      <c r="O55" s="27" t="s">
        <v>284</v>
      </c>
      <c r="P55" s="27" t="s">
        <v>285</v>
      </c>
      <c r="Q55" s="27" t="s">
        <v>279</v>
      </c>
      <c r="R55" s="27" t="s">
        <v>129</v>
      </c>
      <c r="S55" s="27" t="s">
        <v>152</v>
      </c>
      <c r="T55" s="27" t="s">
        <v>173</v>
      </c>
      <c r="U55" s="27"/>
      <c r="V55" s="10"/>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2"/>
      <c r="XES55" s="12"/>
      <c r="XET55" s="12"/>
      <c r="XEU55" s="12"/>
      <c r="XEV55" s="12"/>
      <c r="XEW55" s="12"/>
      <c r="XEX55" s="12"/>
      <c r="XEY55" s="12"/>
      <c r="XEZ55" s="12"/>
    </row>
    <row r="56" s="2" customFormat="1" ht="146.1" customHeight="1" spans="1:16380">
      <c r="A56" s="27">
        <v>28</v>
      </c>
      <c r="B56" s="27" t="s">
        <v>141</v>
      </c>
      <c r="C56" s="43" t="s">
        <v>213</v>
      </c>
      <c r="D56" s="27" t="s">
        <v>286</v>
      </c>
      <c r="E56" s="32" t="s">
        <v>287</v>
      </c>
      <c r="F56" s="27"/>
      <c r="G56" s="27" t="s">
        <v>32</v>
      </c>
      <c r="H56" s="27" t="s">
        <v>288</v>
      </c>
      <c r="I56" s="27">
        <v>144</v>
      </c>
      <c r="J56" s="27">
        <v>50</v>
      </c>
      <c r="K56" s="27"/>
      <c r="L56" s="27"/>
      <c r="M56" s="27">
        <v>94</v>
      </c>
      <c r="N56" s="27" t="s">
        <v>276</v>
      </c>
      <c r="O56" s="27" t="s">
        <v>289</v>
      </c>
      <c r="P56" s="27" t="s">
        <v>290</v>
      </c>
      <c r="Q56" s="27" t="s">
        <v>279</v>
      </c>
      <c r="R56" s="27" t="s">
        <v>129</v>
      </c>
      <c r="S56" s="27" t="s">
        <v>152</v>
      </c>
      <c r="T56" s="27" t="s">
        <v>173</v>
      </c>
      <c r="U56" s="27"/>
      <c r="V56" s="10"/>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2"/>
      <c r="XES56" s="12"/>
      <c r="XET56" s="12"/>
      <c r="XEU56" s="12"/>
      <c r="XEV56" s="12"/>
      <c r="XEW56" s="12"/>
      <c r="XEX56" s="12"/>
      <c r="XEY56" s="12"/>
      <c r="XEZ56" s="12"/>
    </row>
    <row r="57" s="2" customFormat="1" ht="144.95" customHeight="1" spans="1:16380">
      <c r="A57" s="27">
        <v>29</v>
      </c>
      <c r="B57" s="27" t="s">
        <v>141</v>
      </c>
      <c r="C57" s="43" t="s">
        <v>213</v>
      </c>
      <c r="D57" s="27" t="s">
        <v>291</v>
      </c>
      <c r="E57" s="32" t="s">
        <v>292</v>
      </c>
      <c r="F57" s="27"/>
      <c r="G57" s="27" t="s">
        <v>32</v>
      </c>
      <c r="H57" s="27" t="s">
        <v>293</v>
      </c>
      <c r="I57" s="27">
        <v>98</v>
      </c>
      <c r="J57" s="27"/>
      <c r="K57" s="27">
        <v>98</v>
      </c>
      <c r="L57" s="27"/>
      <c r="M57" s="27"/>
      <c r="N57" s="27" t="s">
        <v>276</v>
      </c>
      <c r="O57" s="27" t="s">
        <v>294</v>
      </c>
      <c r="P57" s="27" t="s">
        <v>295</v>
      </c>
      <c r="Q57" s="27" t="s">
        <v>279</v>
      </c>
      <c r="R57" s="27" t="s">
        <v>103</v>
      </c>
      <c r="S57" s="27" t="s">
        <v>39</v>
      </c>
      <c r="T57" s="27" t="s">
        <v>153</v>
      </c>
      <c r="U57" s="27"/>
      <c r="V57" s="10"/>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2"/>
      <c r="XES57" s="12"/>
      <c r="XET57" s="12"/>
      <c r="XEU57" s="12"/>
      <c r="XEV57" s="12"/>
      <c r="XEW57" s="12"/>
      <c r="XEX57" s="12"/>
      <c r="XEY57" s="12"/>
      <c r="XEZ57" s="12"/>
    </row>
    <row r="58" s="4" customFormat="1" ht="24.95" customHeight="1" spans="1:16380">
      <c r="A58" s="28" t="s">
        <v>296</v>
      </c>
      <c r="B58" s="29"/>
      <c r="C58" s="30"/>
      <c r="D58" s="26"/>
      <c r="E58" s="33"/>
      <c r="F58" s="25"/>
      <c r="G58" s="25"/>
      <c r="H58" s="25"/>
      <c r="I58" s="25">
        <f>SUM(I59:I61)</f>
        <v>1518</v>
      </c>
      <c r="J58" s="25">
        <f>SUM(J59:J61)</f>
        <v>160</v>
      </c>
      <c r="K58" s="25">
        <f>SUM(K59:K61)</f>
        <v>600</v>
      </c>
      <c r="L58" s="25">
        <f>SUM(L59:L61)</f>
        <v>200</v>
      </c>
      <c r="M58" s="25">
        <f>SUM(M59:M61)</f>
        <v>558</v>
      </c>
      <c r="N58" s="25"/>
      <c r="O58" s="25"/>
      <c r="P58" s="25"/>
      <c r="Q58" s="25"/>
      <c r="R58" s="25"/>
      <c r="S58" s="25"/>
      <c r="T58" s="25"/>
      <c r="U58" s="25"/>
      <c r="V58" s="1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2"/>
      <c r="XES58" s="12"/>
      <c r="XET58" s="12"/>
      <c r="XEU58" s="12"/>
      <c r="XEV58" s="12"/>
      <c r="XEW58" s="12"/>
      <c r="XEX58" s="12"/>
      <c r="XEY58" s="12"/>
      <c r="XEZ58" s="12"/>
    </row>
    <row r="59" s="2" customFormat="1" ht="131.1" customHeight="1" spans="1:16380">
      <c r="A59" s="27">
        <v>30</v>
      </c>
      <c r="B59" s="27" t="s">
        <v>141</v>
      </c>
      <c r="C59" s="27" t="s">
        <v>174</v>
      </c>
      <c r="D59" s="27" t="s">
        <v>297</v>
      </c>
      <c r="E59" s="32" t="s">
        <v>298</v>
      </c>
      <c r="F59" s="27"/>
      <c r="G59" s="27" t="s">
        <v>299</v>
      </c>
      <c r="H59" s="27" t="s">
        <v>300</v>
      </c>
      <c r="I59" s="27">
        <v>260</v>
      </c>
      <c r="J59" s="27">
        <v>160</v>
      </c>
      <c r="K59" s="27">
        <v>100</v>
      </c>
      <c r="L59" s="27"/>
      <c r="M59" s="27"/>
      <c r="N59" s="27" t="s">
        <v>301</v>
      </c>
      <c r="O59" s="27" t="s">
        <v>302</v>
      </c>
      <c r="P59" s="27" t="s">
        <v>303</v>
      </c>
      <c r="Q59" s="27" t="s">
        <v>150</v>
      </c>
      <c r="R59" s="27" t="s">
        <v>304</v>
      </c>
      <c r="S59" s="27" t="s">
        <v>103</v>
      </c>
      <c r="T59" s="27" t="s">
        <v>152</v>
      </c>
      <c r="U59" s="27"/>
      <c r="V59" s="60"/>
      <c r="XER59" s="12"/>
      <c r="XES59" s="12"/>
      <c r="XET59" s="12"/>
      <c r="XEU59" s="12"/>
      <c r="XEV59" s="12"/>
      <c r="XEW59" s="12"/>
      <c r="XEX59" s="12"/>
      <c r="XEY59" s="12"/>
      <c r="XEZ59" s="12"/>
    </row>
    <row r="60" s="2" customFormat="1" ht="144" customHeight="1" spans="1:16380">
      <c r="A60" s="27">
        <v>31</v>
      </c>
      <c r="B60" s="27" t="s">
        <v>141</v>
      </c>
      <c r="C60" s="27" t="s">
        <v>238</v>
      </c>
      <c r="D60" s="27" t="s">
        <v>305</v>
      </c>
      <c r="E60" s="27" t="s">
        <v>306</v>
      </c>
      <c r="F60" s="27"/>
      <c r="G60" s="27" t="s">
        <v>299</v>
      </c>
      <c r="H60" s="27" t="s">
        <v>307</v>
      </c>
      <c r="I60" s="27">
        <v>900</v>
      </c>
      <c r="J60" s="27"/>
      <c r="K60" s="27">
        <v>500</v>
      </c>
      <c r="L60" s="27">
        <v>200</v>
      </c>
      <c r="M60" s="27">
        <v>200</v>
      </c>
      <c r="N60" s="27" t="s">
        <v>301</v>
      </c>
      <c r="O60" s="27" t="s">
        <v>308</v>
      </c>
      <c r="P60" s="27" t="s">
        <v>309</v>
      </c>
      <c r="Q60" s="27" t="s">
        <v>150</v>
      </c>
      <c r="R60" s="27" t="s">
        <v>38</v>
      </c>
      <c r="S60" s="27" t="s">
        <v>80</v>
      </c>
      <c r="T60" s="27" t="s">
        <v>153</v>
      </c>
      <c r="U60" s="27"/>
      <c r="V60" s="60"/>
      <c r="XER60" s="12"/>
      <c r="XES60" s="12"/>
      <c r="XET60" s="12"/>
      <c r="XEU60" s="12"/>
      <c r="XEV60" s="12"/>
      <c r="XEW60" s="12"/>
      <c r="XEX60" s="12"/>
      <c r="XEY60" s="12"/>
      <c r="XEZ60" s="12"/>
    </row>
    <row r="61" s="3" customFormat="1" ht="117" customHeight="1" spans="1:16380">
      <c r="A61" s="27">
        <v>32</v>
      </c>
      <c r="B61" s="27" t="s">
        <v>141</v>
      </c>
      <c r="C61" s="27" t="s">
        <v>174</v>
      </c>
      <c r="D61" s="27" t="s">
        <v>310</v>
      </c>
      <c r="E61" s="27" t="s">
        <v>311</v>
      </c>
      <c r="F61" s="31"/>
      <c r="G61" s="27" t="s">
        <v>299</v>
      </c>
      <c r="H61" s="27" t="s">
        <v>312</v>
      </c>
      <c r="I61" s="27">
        <v>358</v>
      </c>
      <c r="J61" s="27"/>
      <c r="K61" s="27"/>
      <c r="L61" s="27"/>
      <c r="M61" s="27">
        <v>358</v>
      </c>
      <c r="N61" s="27" t="s">
        <v>301</v>
      </c>
      <c r="O61" s="27" t="s">
        <v>313</v>
      </c>
      <c r="P61" s="27" t="s">
        <v>314</v>
      </c>
      <c r="Q61" s="34" t="s">
        <v>37</v>
      </c>
      <c r="R61" s="34" t="s">
        <v>103</v>
      </c>
      <c r="S61" s="34" t="s">
        <v>153</v>
      </c>
      <c r="T61" s="27" t="s">
        <v>173</v>
      </c>
      <c r="U61" s="27"/>
      <c r="V61" s="60"/>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c r="XEM61" s="2"/>
      <c r="XEN61" s="2"/>
      <c r="XEO61" s="2"/>
      <c r="XEP61" s="2"/>
      <c r="XEQ61" s="2"/>
      <c r="XER61" s="12"/>
      <c r="XES61" s="12"/>
      <c r="XET61" s="12"/>
      <c r="XEU61" s="12"/>
      <c r="XEV61" s="12"/>
      <c r="XEW61" s="12"/>
      <c r="XEX61" s="12"/>
      <c r="XEY61" s="12"/>
      <c r="XEZ61" s="12"/>
    </row>
    <row r="62" s="2" customFormat="1" ht="24.95" customHeight="1" spans="1:16375">
      <c r="A62" s="28" t="s">
        <v>315</v>
      </c>
      <c r="B62" s="29"/>
      <c r="C62" s="30"/>
      <c r="D62" s="26"/>
      <c r="E62" s="37"/>
      <c r="F62" s="25"/>
      <c r="G62" s="35"/>
      <c r="H62" s="35"/>
      <c r="I62" s="35">
        <f>SUM(I63:I63)</f>
        <v>195</v>
      </c>
      <c r="J62" s="35">
        <f>SUM(J63:J63)</f>
        <v>0</v>
      </c>
      <c r="K62" s="35">
        <f>SUM(K63:K63)</f>
        <v>0</v>
      </c>
      <c r="L62" s="35">
        <f>SUM(L63:L63)</f>
        <v>0</v>
      </c>
      <c r="M62" s="35">
        <f>SUM(M63:M63)</f>
        <v>195</v>
      </c>
      <c r="N62" s="35"/>
      <c r="O62" s="35"/>
      <c r="P62" s="35"/>
      <c r="Q62" s="35"/>
      <c r="R62" s="35"/>
      <c r="S62" s="35"/>
      <c r="T62" s="25"/>
      <c r="U62" s="25"/>
      <c r="V62" s="1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2"/>
      <c r="XES62" s="12"/>
      <c r="XET62" s="12"/>
      <c r="XEU62" s="12"/>
    </row>
    <row r="63" s="2" customFormat="1" ht="158.1" customHeight="1" spans="1:16380">
      <c r="A63" s="27">
        <v>33</v>
      </c>
      <c r="B63" s="27" t="s">
        <v>141</v>
      </c>
      <c r="C63" s="27" t="s">
        <v>213</v>
      </c>
      <c r="D63" s="34" t="s">
        <v>316</v>
      </c>
      <c r="E63" s="44" t="s">
        <v>317</v>
      </c>
      <c r="F63" s="34"/>
      <c r="G63" s="34" t="s">
        <v>133</v>
      </c>
      <c r="H63" s="34" t="s">
        <v>318</v>
      </c>
      <c r="I63" s="34">
        <v>195</v>
      </c>
      <c r="J63" s="27"/>
      <c r="K63" s="27"/>
      <c r="L63" s="27"/>
      <c r="M63" s="27">
        <v>195</v>
      </c>
      <c r="N63" s="34" t="s">
        <v>135</v>
      </c>
      <c r="O63" s="34" t="s">
        <v>319</v>
      </c>
      <c r="P63" s="34" t="s">
        <v>320</v>
      </c>
      <c r="Q63" s="27" t="s">
        <v>37</v>
      </c>
      <c r="R63" s="27" t="s">
        <v>256</v>
      </c>
      <c r="S63" s="27" t="s">
        <v>152</v>
      </c>
      <c r="T63" s="27" t="s">
        <v>262</v>
      </c>
      <c r="U63" s="27"/>
      <c r="V63" s="1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2"/>
      <c r="XES63" s="12"/>
      <c r="XET63" s="12"/>
      <c r="XEU63" s="12"/>
      <c r="XEV63" s="12"/>
      <c r="XEW63" s="12"/>
      <c r="XEX63" s="12"/>
      <c r="XEY63" s="12"/>
      <c r="XEZ63" s="12"/>
    </row>
    <row r="64" s="3" customFormat="1" ht="24.95" customHeight="1" spans="1:16380">
      <c r="A64" s="28" t="s">
        <v>321</v>
      </c>
      <c r="B64" s="29"/>
      <c r="C64" s="30"/>
      <c r="D64" s="26"/>
      <c r="E64" s="37"/>
      <c r="F64" s="25"/>
      <c r="G64" s="35"/>
      <c r="H64" s="35"/>
      <c r="I64" s="35">
        <f>SUM(I65:I66)</f>
        <v>430</v>
      </c>
      <c r="J64" s="35">
        <f>SUM(J65:J66)</f>
        <v>30</v>
      </c>
      <c r="K64" s="35">
        <f>SUM(K65:K66)</f>
        <v>100</v>
      </c>
      <c r="L64" s="35">
        <f>SUM(L65:L66)</f>
        <v>100</v>
      </c>
      <c r="M64" s="35">
        <f>SUM(M65:M66)</f>
        <v>200</v>
      </c>
      <c r="N64" s="35"/>
      <c r="O64" s="35"/>
      <c r="P64" s="35"/>
      <c r="Q64" s="35"/>
      <c r="R64" s="35"/>
      <c r="S64" s="35"/>
      <c r="T64" s="25"/>
      <c r="U64" s="25"/>
      <c r="V64" s="10"/>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12"/>
      <c r="XES64" s="12"/>
      <c r="XET64" s="12"/>
      <c r="XEU64" s="12"/>
      <c r="XEV64" s="12"/>
      <c r="XEW64" s="12"/>
      <c r="XEX64" s="12"/>
      <c r="XEY64" s="12"/>
      <c r="XEZ64" s="12"/>
    </row>
    <row r="65" s="3" customFormat="1" ht="126" customHeight="1" spans="1:16380">
      <c r="A65" s="27">
        <v>34</v>
      </c>
      <c r="B65" s="27" t="s">
        <v>141</v>
      </c>
      <c r="C65" s="27" t="s">
        <v>142</v>
      </c>
      <c r="D65" s="27" t="s">
        <v>322</v>
      </c>
      <c r="E65" s="27" t="s">
        <v>323</v>
      </c>
      <c r="F65" s="27"/>
      <c r="G65" s="27" t="s">
        <v>324</v>
      </c>
      <c r="H65" s="27" t="s">
        <v>325</v>
      </c>
      <c r="I65" s="27">
        <v>130</v>
      </c>
      <c r="J65" s="27">
        <v>30</v>
      </c>
      <c r="K65" s="27"/>
      <c r="L65" s="27"/>
      <c r="M65" s="27">
        <v>100</v>
      </c>
      <c r="N65" s="27" t="s">
        <v>326</v>
      </c>
      <c r="O65" s="27" t="s">
        <v>327</v>
      </c>
      <c r="P65" s="27" t="s">
        <v>328</v>
      </c>
      <c r="Q65" s="27" t="s">
        <v>91</v>
      </c>
      <c r="R65" s="27" t="s">
        <v>256</v>
      </c>
      <c r="S65" s="27" t="s">
        <v>152</v>
      </c>
      <c r="T65" s="27" t="s">
        <v>262</v>
      </c>
      <c r="U65" s="27"/>
      <c r="V65" s="60"/>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12"/>
      <c r="XES65" s="12"/>
      <c r="XET65" s="12"/>
      <c r="XEU65" s="12"/>
      <c r="XEV65" s="12"/>
      <c r="XEW65" s="12"/>
      <c r="XEX65" s="12"/>
      <c r="XEY65" s="12"/>
      <c r="XEZ65" s="12"/>
    </row>
    <row r="66" s="3" customFormat="1" ht="113.1" customHeight="1" spans="1:16380">
      <c r="A66" s="27">
        <v>35</v>
      </c>
      <c r="B66" s="27" t="s">
        <v>141</v>
      </c>
      <c r="C66" s="27" t="s">
        <v>174</v>
      </c>
      <c r="D66" s="27" t="s">
        <v>329</v>
      </c>
      <c r="E66" s="32" t="s">
        <v>330</v>
      </c>
      <c r="F66" s="27"/>
      <c r="G66" s="27" t="s">
        <v>324</v>
      </c>
      <c r="H66" s="27" t="s">
        <v>331</v>
      </c>
      <c r="I66" s="27">
        <v>300</v>
      </c>
      <c r="J66" s="27"/>
      <c r="K66" s="27">
        <v>100</v>
      </c>
      <c r="L66" s="27">
        <v>100</v>
      </c>
      <c r="M66" s="27">
        <v>100</v>
      </c>
      <c r="N66" s="27" t="s">
        <v>326</v>
      </c>
      <c r="O66" s="27" t="s">
        <v>332</v>
      </c>
      <c r="P66" s="27" t="s">
        <v>333</v>
      </c>
      <c r="Q66" s="34" t="s">
        <v>128</v>
      </c>
      <c r="R66" s="34" t="s">
        <v>38</v>
      </c>
      <c r="S66" s="34" t="s">
        <v>103</v>
      </c>
      <c r="T66" s="27" t="s">
        <v>152</v>
      </c>
      <c r="U66" s="27"/>
      <c r="V66" s="60"/>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12"/>
      <c r="XES66" s="12"/>
      <c r="XET66" s="12"/>
      <c r="XEU66" s="12"/>
      <c r="XEV66" s="12"/>
      <c r="XEW66" s="12"/>
      <c r="XEX66" s="12"/>
      <c r="XEY66" s="12"/>
      <c r="XEZ66" s="12"/>
    </row>
    <row r="67" s="1" customFormat="1" ht="30" customHeight="1" spans="1:16380">
      <c r="A67" s="20" t="s">
        <v>334</v>
      </c>
      <c r="B67" s="21"/>
      <c r="C67" s="22"/>
      <c r="D67" s="26"/>
      <c r="E67" s="33"/>
      <c r="F67" s="25"/>
      <c r="G67" s="25"/>
      <c r="H67" s="25"/>
      <c r="I67" s="25">
        <f>SUM(I70+I77++I79+I81+I83+I68+I85)</f>
        <v>3427.87</v>
      </c>
      <c r="J67" s="25">
        <f>SUM(J70+J77++J79+J81+J83+J68+J85)</f>
        <v>1309</v>
      </c>
      <c r="K67" s="25">
        <f>SUM(K70+K77++K79+K81+K83+K68+K85)</f>
        <v>390</v>
      </c>
      <c r="L67" s="25">
        <f>SUM(L70+L77++L79+L81+L83+L68+L85)</f>
        <v>76</v>
      </c>
      <c r="M67" s="25">
        <f>SUM(M70+M77++M79+M81+M83+M68+M85)</f>
        <v>1652.87</v>
      </c>
      <c r="N67" s="25"/>
      <c r="O67" s="25"/>
      <c r="P67" s="25"/>
      <c r="Q67" s="25"/>
      <c r="R67" s="25"/>
      <c r="S67" s="24"/>
      <c r="T67" s="23"/>
      <c r="U67" s="25"/>
      <c r="V67" s="11"/>
      <c r="XER67" s="12"/>
      <c r="XES67" s="12"/>
      <c r="XET67" s="12"/>
      <c r="XEU67" s="12"/>
      <c r="XEV67" s="12"/>
      <c r="XEW67" s="12"/>
      <c r="XEX67" s="12"/>
      <c r="XEY67" s="12"/>
      <c r="XEZ67" s="12"/>
    </row>
    <row r="68" s="5" customFormat="1" ht="27" customHeight="1" spans="1:16380">
      <c r="A68" s="28" t="s">
        <v>335</v>
      </c>
      <c r="B68" s="29"/>
      <c r="C68" s="30"/>
      <c r="D68" s="27"/>
      <c r="E68" s="27"/>
      <c r="F68" s="27"/>
      <c r="G68" s="27"/>
      <c r="H68" s="27"/>
      <c r="I68" s="25">
        <f>SUM(I69)</f>
        <v>76</v>
      </c>
      <c r="J68" s="25">
        <f>SUM(J69)</f>
        <v>0</v>
      </c>
      <c r="K68" s="25">
        <f>SUM(K69)</f>
        <v>0</v>
      </c>
      <c r="L68" s="25">
        <f>SUM(L69)</f>
        <v>76</v>
      </c>
      <c r="M68" s="25">
        <f>SUM(M69)</f>
        <v>0</v>
      </c>
      <c r="N68" s="27"/>
      <c r="O68" s="27"/>
      <c r="P68" s="27"/>
      <c r="Q68" s="34"/>
      <c r="R68" s="27"/>
      <c r="S68" s="27"/>
      <c r="T68" s="34"/>
      <c r="U68" s="27"/>
      <c r="V68" s="1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2"/>
      <c r="XES68" s="12"/>
      <c r="XET68" s="12"/>
      <c r="XEU68" s="12"/>
      <c r="XEV68" s="12"/>
      <c r="XEW68" s="12"/>
      <c r="XEX68" s="12"/>
      <c r="XEY68" s="12"/>
      <c r="XEZ68" s="12"/>
    </row>
    <row r="69" s="3" customFormat="1" ht="135" customHeight="1" spans="1:16380">
      <c r="A69" s="27">
        <v>36</v>
      </c>
      <c r="B69" s="27" t="s">
        <v>336</v>
      </c>
      <c r="C69" s="27" t="s">
        <v>337</v>
      </c>
      <c r="D69" s="27" t="s">
        <v>338</v>
      </c>
      <c r="E69" s="27" t="s">
        <v>339</v>
      </c>
      <c r="F69" s="31"/>
      <c r="G69" s="27" t="s">
        <v>340</v>
      </c>
      <c r="H69" s="27" t="s">
        <v>341</v>
      </c>
      <c r="I69" s="27">
        <v>76</v>
      </c>
      <c r="J69" s="27"/>
      <c r="K69" s="27"/>
      <c r="L69" s="27">
        <v>76</v>
      </c>
      <c r="M69" s="27"/>
      <c r="N69" s="27" t="s">
        <v>342</v>
      </c>
      <c r="O69" s="27" t="s">
        <v>343</v>
      </c>
      <c r="P69" s="27" t="s">
        <v>344</v>
      </c>
      <c r="Q69" s="34" t="s">
        <v>172</v>
      </c>
      <c r="R69" s="65" t="s">
        <v>150</v>
      </c>
      <c r="S69" s="65" t="s">
        <v>262</v>
      </c>
      <c r="T69" s="27"/>
      <c r="U69" s="27"/>
      <c r="V69" s="60"/>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c r="XEG69" s="2"/>
      <c r="XEH69" s="2"/>
      <c r="XEI69" s="2"/>
      <c r="XEJ69" s="2"/>
      <c r="XEK69" s="2"/>
      <c r="XEL69" s="2"/>
      <c r="XEM69" s="2"/>
      <c r="XEN69" s="2"/>
      <c r="XEO69" s="2"/>
      <c r="XEP69" s="2"/>
      <c r="XEQ69" s="2"/>
      <c r="XER69" s="12"/>
      <c r="XES69" s="12"/>
      <c r="XET69" s="12"/>
      <c r="XEU69" s="12"/>
      <c r="XEV69" s="12"/>
      <c r="XEW69" s="12"/>
      <c r="XEX69" s="12"/>
      <c r="XEY69" s="12"/>
      <c r="XEZ69" s="12"/>
    </row>
    <row r="70" s="6" customFormat="1" ht="24.95" customHeight="1" spans="1:16380">
      <c r="A70" s="28" t="s">
        <v>345</v>
      </c>
      <c r="B70" s="29"/>
      <c r="C70" s="30"/>
      <c r="D70" s="26"/>
      <c r="E70" s="35"/>
      <c r="F70" s="25"/>
      <c r="G70" s="35"/>
      <c r="H70" s="35"/>
      <c r="I70" s="35">
        <f>SUM(I71:I76)</f>
        <v>1361.87</v>
      </c>
      <c r="J70" s="35">
        <f>SUM(J71:J76)</f>
        <v>286.75</v>
      </c>
      <c r="K70" s="35">
        <f>SUM(K71:K76)</f>
        <v>270</v>
      </c>
      <c r="L70" s="35">
        <f>SUM(L71:L76)</f>
        <v>0</v>
      </c>
      <c r="M70" s="35">
        <f>SUM(M71:M76)</f>
        <v>805.12</v>
      </c>
      <c r="N70" s="35"/>
      <c r="O70" s="35"/>
      <c r="P70" s="35"/>
      <c r="Q70" s="35"/>
      <c r="R70" s="35"/>
      <c r="S70" s="35"/>
      <c r="T70" s="25"/>
      <c r="U70" s="27"/>
      <c r="V70" s="10"/>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2"/>
      <c r="XEY70" s="2"/>
      <c r="XEZ70" s="2"/>
    </row>
    <row r="71" s="1" customFormat="1" ht="78" customHeight="1" spans="1:16380">
      <c r="A71" s="27">
        <v>37</v>
      </c>
      <c r="B71" s="27" t="s">
        <v>336</v>
      </c>
      <c r="C71" s="27" t="s">
        <v>346</v>
      </c>
      <c r="D71" s="62" t="s">
        <v>347</v>
      </c>
      <c r="E71" s="63" t="s">
        <v>348</v>
      </c>
      <c r="F71" s="62" t="s">
        <v>349</v>
      </c>
      <c r="G71" s="27" t="s">
        <v>350</v>
      </c>
      <c r="H71" s="34" t="s">
        <v>169</v>
      </c>
      <c r="I71" s="34">
        <v>54.35</v>
      </c>
      <c r="J71" s="34">
        <v>54.35</v>
      </c>
      <c r="K71" s="27"/>
      <c r="L71" s="27"/>
      <c r="M71" s="27"/>
      <c r="N71" s="34" t="s">
        <v>46</v>
      </c>
      <c r="O71" s="34" t="s">
        <v>351</v>
      </c>
      <c r="P71" s="34" t="s">
        <v>352</v>
      </c>
      <c r="Q71" s="34" t="s">
        <v>172</v>
      </c>
      <c r="R71" s="27" t="s">
        <v>353</v>
      </c>
      <c r="S71" s="66" t="s">
        <v>354</v>
      </c>
      <c r="T71" s="34"/>
      <c r="U71" s="63"/>
      <c r="V71" s="11"/>
      <c r="XER71" s="12"/>
      <c r="XES71" s="12"/>
      <c r="XET71" s="12"/>
      <c r="XEU71" s="12"/>
      <c r="XEV71" s="12"/>
      <c r="XEW71" s="12"/>
      <c r="XEX71" s="12"/>
      <c r="XEY71" s="12"/>
      <c r="XEZ71" s="12"/>
    </row>
    <row r="72" s="1" customFormat="1" ht="84" customHeight="1" spans="1:16380">
      <c r="A72" s="27">
        <v>38</v>
      </c>
      <c r="B72" s="27" t="s">
        <v>336</v>
      </c>
      <c r="C72" s="27" t="s">
        <v>346</v>
      </c>
      <c r="D72" s="62" t="s">
        <v>355</v>
      </c>
      <c r="E72" s="27" t="s">
        <v>356</v>
      </c>
      <c r="F72" s="62" t="s">
        <v>357</v>
      </c>
      <c r="G72" s="27" t="s">
        <v>350</v>
      </c>
      <c r="H72" s="34" t="s">
        <v>169</v>
      </c>
      <c r="I72" s="34">
        <v>194.55</v>
      </c>
      <c r="J72" s="34">
        <v>194.55</v>
      </c>
      <c r="K72" s="27"/>
      <c r="L72" s="27"/>
      <c r="M72" s="27"/>
      <c r="N72" s="34" t="s">
        <v>46</v>
      </c>
      <c r="O72" s="34" t="s">
        <v>358</v>
      </c>
      <c r="P72" s="34" t="s">
        <v>358</v>
      </c>
      <c r="Q72" s="34" t="s">
        <v>172</v>
      </c>
      <c r="R72" s="27" t="s">
        <v>359</v>
      </c>
      <c r="S72" s="66" t="s">
        <v>360</v>
      </c>
      <c r="T72" s="34"/>
      <c r="U72" s="63"/>
      <c r="V72" s="11"/>
      <c r="XER72" s="12"/>
      <c r="XES72" s="12"/>
      <c r="XET72" s="12"/>
      <c r="XEU72" s="12"/>
      <c r="XEV72" s="12"/>
      <c r="XEW72" s="12"/>
      <c r="XEX72" s="12"/>
      <c r="XEY72" s="12"/>
      <c r="XEZ72" s="12"/>
    </row>
    <row r="73" s="1" customFormat="1" ht="75.95" customHeight="1" spans="1:16380">
      <c r="A73" s="27">
        <v>39</v>
      </c>
      <c r="B73" s="27" t="s">
        <v>336</v>
      </c>
      <c r="C73" s="27" t="s">
        <v>346</v>
      </c>
      <c r="D73" s="62" t="s">
        <v>361</v>
      </c>
      <c r="E73" s="27" t="s">
        <v>362</v>
      </c>
      <c r="F73" s="62" t="s">
        <v>363</v>
      </c>
      <c r="G73" s="27" t="s">
        <v>350</v>
      </c>
      <c r="H73" s="34" t="s">
        <v>169</v>
      </c>
      <c r="I73" s="34">
        <v>37.85</v>
      </c>
      <c r="J73" s="34">
        <v>37.85</v>
      </c>
      <c r="K73" s="27"/>
      <c r="L73" s="27"/>
      <c r="M73" s="27"/>
      <c r="N73" s="34" t="s">
        <v>46</v>
      </c>
      <c r="O73" s="34" t="s">
        <v>364</v>
      </c>
      <c r="P73" s="34" t="s">
        <v>364</v>
      </c>
      <c r="Q73" s="34" t="s">
        <v>172</v>
      </c>
      <c r="R73" s="27" t="s">
        <v>365</v>
      </c>
      <c r="S73" s="66" t="s">
        <v>139</v>
      </c>
      <c r="T73" s="34"/>
      <c r="U73" s="63"/>
      <c r="V73" s="11"/>
      <c r="XER73" s="12"/>
      <c r="XES73" s="12"/>
      <c r="XET73" s="12"/>
      <c r="XEU73" s="12"/>
      <c r="XEV73" s="12"/>
      <c r="XEW73" s="12"/>
      <c r="XEX73" s="12"/>
      <c r="XEY73" s="12"/>
      <c r="XEZ73" s="12"/>
    </row>
    <row r="74" s="1" customFormat="1" ht="72.95" customHeight="1" spans="1:16380">
      <c r="A74" s="27">
        <v>40</v>
      </c>
      <c r="B74" s="27" t="s">
        <v>336</v>
      </c>
      <c r="C74" s="27" t="s">
        <v>346</v>
      </c>
      <c r="D74" s="62" t="s">
        <v>366</v>
      </c>
      <c r="E74" s="27" t="s">
        <v>367</v>
      </c>
      <c r="F74" s="62" t="s">
        <v>357</v>
      </c>
      <c r="G74" s="27" t="s">
        <v>350</v>
      </c>
      <c r="H74" s="34" t="s">
        <v>169</v>
      </c>
      <c r="I74" s="34">
        <v>270</v>
      </c>
      <c r="J74" s="34"/>
      <c r="K74" s="34">
        <v>270</v>
      </c>
      <c r="L74" s="27"/>
      <c r="M74" s="27"/>
      <c r="N74" s="34" t="s">
        <v>46</v>
      </c>
      <c r="O74" s="34" t="s">
        <v>368</v>
      </c>
      <c r="P74" s="34" t="s">
        <v>368</v>
      </c>
      <c r="Q74" s="34" t="s">
        <v>172</v>
      </c>
      <c r="R74" s="27" t="s">
        <v>369</v>
      </c>
      <c r="S74" s="66" t="s">
        <v>80</v>
      </c>
      <c r="T74" s="34"/>
      <c r="U74" s="63"/>
      <c r="V74" s="11"/>
      <c r="XER74" s="12"/>
      <c r="XES74" s="12"/>
      <c r="XET74" s="12"/>
      <c r="XEU74" s="12"/>
      <c r="XEV74" s="12"/>
      <c r="XEW74" s="12"/>
      <c r="XEX74" s="12"/>
      <c r="XEY74" s="12"/>
      <c r="XEZ74" s="12"/>
    </row>
    <row r="75" s="3" customFormat="1" ht="87.95" customHeight="1" spans="1:16380">
      <c r="A75" s="27">
        <v>41</v>
      </c>
      <c r="B75" s="27" t="s">
        <v>336</v>
      </c>
      <c r="C75" s="27" t="s">
        <v>370</v>
      </c>
      <c r="D75" s="27" t="s">
        <v>371</v>
      </c>
      <c r="E75" s="27" t="s">
        <v>372</v>
      </c>
      <c r="F75" s="31"/>
      <c r="G75" s="27" t="s">
        <v>373</v>
      </c>
      <c r="H75" s="27" t="s">
        <v>374</v>
      </c>
      <c r="I75" s="27">
        <v>5.12</v>
      </c>
      <c r="J75" s="27"/>
      <c r="K75" s="27"/>
      <c r="L75" s="27"/>
      <c r="M75" s="27">
        <v>5.12</v>
      </c>
      <c r="N75" s="34" t="s">
        <v>46</v>
      </c>
      <c r="O75" s="34" t="s">
        <v>375</v>
      </c>
      <c r="P75" s="34" t="s">
        <v>376</v>
      </c>
      <c r="Q75" s="34" t="s">
        <v>172</v>
      </c>
      <c r="R75" s="27" t="s">
        <v>377</v>
      </c>
      <c r="S75" s="66" t="s">
        <v>103</v>
      </c>
      <c r="T75" s="27"/>
      <c r="U75" s="63"/>
      <c r="V75" s="60"/>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12"/>
      <c r="XES75" s="12"/>
      <c r="XET75" s="12"/>
      <c r="XEU75" s="12"/>
      <c r="XEV75" s="12"/>
      <c r="XEW75" s="12"/>
      <c r="XEX75" s="12"/>
      <c r="XEY75" s="12"/>
      <c r="XEZ75" s="12"/>
    </row>
    <row r="76" s="3" customFormat="1" ht="87.95" customHeight="1" spans="1:16380">
      <c r="A76" s="27">
        <v>42</v>
      </c>
      <c r="B76" s="27" t="s">
        <v>336</v>
      </c>
      <c r="C76" s="27" t="s">
        <v>378</v>
      </c>
      <c r="D76" s="27" t="s">
        <v>379</v>
      </c>
      <c r="E76" s="27" t="s">
        <v>380</v>
      </c>
      <c r="F76" s="31"/>
      <c r="G76" s="27" t="s">
        <v>340</v>
      </c>
      <c r="H76" s="27" t="s">
        <v>381</v>
      </c>
      <c r="I76" s="27">
        <v>800</v>
      </c>
      <c r="J76" s="27"/>
      <c r="K76" s="27"/>
      <c r="L76" s="27"/>
      <c r="M76" s="27">
        <v>800</v>
      </c>
      <c r="N76" s="34" t="s">
        <v>46</v>
      </c>
      <c r="O76" s="34" t="s">
        <v>382</v>
      </c>
      <c r="P76" s="34" t="s">
        <v>383</v>
      </c>
      <c r="Q76" s="34" t="s">
        <v>172</v>
      </c>
      <c r="R76" s="27" t="s">
        <v>69</v>
      </c>
      <c r="S76" s="66" t="s">
        <v>80</v>
      </c>
      <c r="T76" s="27"/>
      <c r="U76" s="63"/>
      <c r="V76" s="60"/>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c r="XEC76" s="2"/>
      <c r="XED76" s="2"/>
      <c r="XEE76" s="2"/>
      <c r="XEF76" s="2"/>
      <c r="XEG76" s="2"/>
      <c r="XEH76" s="2"/>
      <c r="XEI76" s="2"/>
      <c r="XEJ76" s="2"/>
      <c r="XEK76" s="2"/>
      <c r="XEL76" s="2"/>
      <c r="XEM76" s="2"/>
      <c r="XEN76" s="2"/>
      <c r="XEO76" s="2"/>
      <c r="XEP76" s="2"/>
      <c r="XEQ76" s="2"/>
      <c r="XER76" s="12"/>
      <c r="XES76" s="12"/>
      <c r="XET76" s="12"/>
      <c r="XEU76" s="12"/>
      <c r="XEV76" s="12"/>
      <c r="XEW76" s="12"/>
      <c r="XEX76" s="12"/>
      <c r="XEY76" s="12"/>
      <c r="XEZ76" s="12"/>
    </row>
    <row r="77" s="6" customFormat="1" ht="24.95" customHeight="1" spans="1:16380">
      <c r="A77" s="28" t="s">
        <v>384</v>
      </c>
      <c r="B77" s="29"/>
      <c r="C77" s="30"/>
      <c r="D77" s="26"/>
      <c r="E77" s="64"/>
      <c r="F77" s="25"/>
      <c r="G77" s="25"/>
      <c r="H77" s="35"/>
      <c r="I77" s="35">
        <f>I78</f>
        <v>1680</v>
      </c>
      <c r="J77" s="35">
        <f t="shared" ref="J77:M81" si="0">J78</f>
        <v>887.25</v>
      </c>
      <c r="K77" s="35">
        <f t="shared" si="0"/>
        <v>0</v>
      </c>
      <c r="L77" s="35">
        <f t="shared" si="0"/>
        <v>0</v>
      </c>
      <c r="M77" s="35">
        <f t="shared" si="0"/>
        <v>792.75</v>
      </c>
      <c r="N77" s="35"/>
      <c r="O77" s="35"/>
      <c r="P77" s="35"/>
      <c r="Q77" s="35"/>
      <c r="R77" s="35"/>
      <c r="S77" s="35"/>
      <c r="T77" s="35"/>
      <c r="U77" s="27"/>
      <c r="V77" s="10"/>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row>
    <row r="78" s="1" customFormat="1" ht="102.95" customHeight="1" spans="1:16380">
      <c r="A78" s="27">
        <v>43</v>
      </c>
      <c r="B78" s="27" t="s">
        <v>336</v>
      </c>
      <c r="C78" s="27" t="s">
        <v>385</v>
      </c>
      <c r="D78" s="27" t="s">
        <v>386</v>
      </c>
      <c r="E78" s="32" t="s">
        <v>387</v>
      </c>
      <c r="F78" s="27" t="s">
        <v>388</v>
      </c>
      <c r="G78" s="27" t="s">
        <v>350</v>
      </c>
      <c r="H78" s="34" t="s">
        <v>169</v>
      </c>
      <c r="I78" s="27">
        <v>1680</v>
      </c>
      <c r="J78" s="27">
        <v>887.25</v>
      </c>
      <c r="K78" s="27"/>
      <c r="L78" s="27"/>
      <c r="M78" s="27">
        <v>792.75</v>
      </c>
      <c r="N78" s="27" t="s">
        <v>88</v>
      </c>
      <c r="O78" s="27" t="s">
        <v>389</v>
      </c>
      <c r="P78" s="27" t="s">
        <v>390</v>
      </c>
      <c r="Q78" s="34" t="s">
        <v>172</v>
      </c>
      <c r="R78" s="27" t="s">
        <v>210</v>
      </c>
      <c r="S78" s="27" t="s">
        <v>173</v>
      </c>
      <c r="T78" s="34"/>
      <c r="U78" s="27"/>
      <c r="V78" s="11"/>
      <c r="XER78" s="12"/>
      <c r="XES78" s="12"/>
      <c r="XET78" s="12"/>
      <c r="XEU78" s="12"/>
      <c r="XEV78" s="12"/>
      <c r="XEW78" s="12"/>
      <c r="XEX78" s="12"/>
      <c r="XEY78" s="12"/>
      <c r="XEZ78" s="12"/>
    </row>
    <row r="79" s="6" customFormat="1" ht="24.95" customHeight="1" spans="1:16380">
      <c r="A79" s="28" t="s">
        <v>391</v>
      </c>
      <c r="B79" s="29"/>
      <c r="C79" s="30"/>
      <c r="D79" s="26"/>
      <c r="E79" s="33"/>
      <c r="F79" s="25"/>
      <c r="G79" s="25"/>
      <c r="H79" s="25"/>
      <c r="I79" s="25">
        <f>I80</f>
        <v>110</v>
      </c>
      <c r="J79" s="25">
        <f t="shared" si="0"/>
        <v>60</v>
      </c>
      <c r="K79" s="25">
        <f t="shared" si="0"/>
        <v>0</v>
      </c>
      <c r="L79" s="25">
        <f t="shared" si="0"/>
        <v>0</v>
      </c>
      <c r="M79" s="25">
        <f t="shared" si="0"/>
        <v>50</v>
      </c>
      <c r="N79" s="25"/>
      <c r="O79" s="25"/>
      <c r="P79" s="25"/>
      <c r="Q79" s="25"/>
      <c r="R79" s="25"/>
      <c r="S79" s="25"/>
      <c r="T79" s="35"/>
      <c r="U79" s="27"/>
      <c r="V79" s="10"/>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row>
    <row r="80" s="1" customFormat="1" ht="140.1" customHeight="1" spans="1:16380">
      <c r="A80" s="27">
        <v>44</v>
      </c>
      <c r="B80" s="27" t="s">
        <v>336</v>
      </c>
      <c r="C80" s="27" t="s">
        <v>392</v>
      </c>
      <c r="D80" s="27" t="s">
        <v>393</v>
      </c>
      <c r="E80" s="27" t="s">
        <v>394</v>
      </c>
      <c r="F80" s="27" t="s">
        <v>395</v>
      </c>
      <c r="G80" s="27" t="s">
        <v>350</v>
      </c>
      <c r="H80" s="27" t="s">
        <v>169</v>
      </c>
      <c r="I80" s="27">
        <v>110</v>
      </c>
      <c r="J80" s="27">
        <v>60</v>
      </c>
      <c r="K80" s="27"/>
      <c r="L80" s="27"/>
      <c r="M80" s="27">
        <v>50</v>
      </c>
      <c r="N80" s="27" t="s">
        <v>396</v>
      </c>
      <c r="O80" s="27" t="s">
        <v>397</v>
      </c>
      <c r="P80" s="27" t="s">
        <v>398</v>
      </c>
      <c r="Q80" s="34" t="s">
        <v>172</v>
      </c>
      <c r="R80" s="27" t="s">
        <v>210</v>
      </c>
      <c r="S80" s="27" t="s">
        <v>173</v>
      </c>
      <c r="T80" s="34"/>
      <c r="U80" s="27"/>
      <c r="V80" s="11"/>
      <c r="XER80" s="12"/>
      <c r="XES80" s="12"/>
      <c r="XET80" s="12"/>
      <c r="XEU80" s="12"/>
      <c r="XEV80" s="12"/>
      <c r="XEW80" s="12"/>
      <c r="XEX80" s="12"/>
      <c r="XEY80" s="12"/>
      <c r="XEZ80" s="12"/>
    </row>
    <row r="81" s="6" customFormat="1" ht="24.95" customHeight="1" spans="1:16380">
      <c r="A81" s="28" t="s">
        <v>399</v>
      </c>
      <c r="B81" s="29"/>
      <c r="C81" s="30"/>
      <c r="D81" s="26"/>
      <c r="E81" s="25"/>
      <c r="F81" s="25"/>
      <c r="G81" s="25"/>
      <c r="H81" s="25"/>
      <c r="I81" s="25">
        <f>I82</f>
        <v>75</v>
      </c>
      <c r="J81" s="25">
        <f t="shared" si="0"/>
        <v>75</v>
      </c>
      <c r="K81" s="25">
        <f t="shared" si="0"/>
        <v>0</v>
      </c>
      <c r="L81" s="25">
        <f t="shared" si="0"/>
        <v>0</v>
      </c>
      <c r="M81" s="25">
        <f t="shared" si="0"/>
        <v>0</v>
      </c>
      <c r="N81" s="25"/>
      <c r="O81" s="25"/>
      <c r="P81" s="25"/>
      <c r="Q81" s="25"/>
      <c r="R81" s="25"/>
      <c r="S81" s="25"/>
      <c r="T81" s="35"/>
      <c r="U81" s="27"/>
      <c r="V81" s="10"/>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row>
    <row r="82" s="1" customFormat="1" ht="93" customHeight="1" spans="1:16380">
      <c r="A82" s="27">
        <v>45</v>
      </c>
      <c r="B82" s="27" t="s">
        <v>336</v>
      </c>
      <c r="C82" s="27" t="s">
        <v>392</v>
      </c>
      <c r="D82" s="27" t="s">
        <v>400</v>
      </c>
      <c r="E82" s="27" t="s">
        <v>401</v>
      </c>
      <c r="F82" s="27" t="s">
        <v>402</v>
      </c>
      <c r="G82" s="27" t="s">
        <v>403</v>
      </c>
      <c r="H82" s="27" t="s">
        <v>404</v>
      </c>
      <c r="I82" s="27">
        <v>75</v>
      </c>
      <c r="J82" s="27">
        <v>75</v>
      </c>
      <c r="K82" s="27"/>
      <c r="L82" s="27"/>
      <c r="M82" s="27"/>
      <c r="N82" s="27" t="s">
        <v>405</v>
      </c>
      <c r="O82" s="27" t="s">
        <v>406</v>
      </c>
      <c r="P82" s="27" t="s">
        <v>406</v>
      </c>
      <c r="Q82" s="34" t="s">
        <v>172</v>
      </c>
      <c r="R82" s="27" t="s">
        <v>407</v>
      </c>
      <c r="S82" s="27" t="s">
        <v>139</v>
      </c>
      <c r="T82" s="34"/>
      <c r="U82" s="27"/>
      <c r="V82" s="11"/>
      <c r="XER82" s="12"/>
      <c r="XES82" s="12"/>
      <c r="XET82" s="12"/>
      <c r="XEU82" s="12"/>
      <c r="XEV82" s="12"/>
      <c r="XEW82" s="12"/>
      <c r="XEX82" s="12"/>
      <c r="XEY82" s="12"/>
      <c r="XEZ82" s="12"/>
    </row>
    <row r="83" s="6" customFormat="1" ht="24.95" customHeight="1" spans="1:16380">
      <c r="A83" s="28" t="s">
        <v>408</v>
      </c>
      <c r="B83" s="29"/>
      <c r="C83" s="30"/>
      <c r="D83" s="26"/>
      <c r="E83" s="25"/>
      <c r="F83" s="25"/>
      <c r="G83" s="25"/>
      <c r="H83" s="25"/>
      <c r="I83" s="25">
        <f>I84</f>
        <v>120</v>
      </c>
      <c r="J83" s="25">
        <f>J84</f>
        <v>0</v>
      </c>
      <c r="K83" s="25">
        <f>K84</f>
        <v>120</v>
      </c>
      <c r="L83" s="25">
        <f>L84</f>
        <v>0</v>
      </c>
      <c r="M83" s="25">
        <f>M84</f>
        <v>0</v>
      </c>
      <c r="N83" s="25"/>
      <c r="O83" s="25"/>
      <c r="P83" s="25"/>
      <c r="Q83" s="25"/>
      <c r="R83" s="25"/>
      <c r="S83" s="25"/>
      <c r="T83" s="35"/>
      <c r="U83" s="27"/>
      <c r="V83" s="10"/>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row>
    <row r="84" s="1" customFormat="1" ht="105.95" customHeight="1" spans="1:16380">
      <c r="A84" s="27">
        <v>46</v>
      </c>
      <c r="B84" s="27" t="s">
        <v>336</v>
      </c>
      <c r="C84" s="27" t="s">
        <v>409</v>
      </c>
      <c r="D84" s="27" t="s">
        <v>410</v>
      </c>
      <c r="E84" s="27" t="s">
        <v>411</v>
      </c>
      <c r="F84" s="27"/>
      <c r="G84" s="27" t="s">
        <v>350</v>
      </c>
      <c r="H84" s="27" t="s">
        <v>169</v>
      </c>
      <c r="I84" s="27">
        <v>120</v>
      </c>
      <c r="J84" s="27"/>
      <c r="K84" s="27">
        <v>120</v>
      </c>
      <c r="L84" s="27"/>
      <c r="M84" s="27"/>
      <c r="N84" s="27" t="s">
        <v>412</v>
      </c>
      <c r="O84" s="27" t="s">
        <v>413</v>
      </c>
      <c r="P84" s="27" t="s">
        <v>414</v>
      </c>
      <c r="Q84" s="34" t="s">
        <v>172</v>
      </c>
      <c r="R84" s="27" t="s">
        <v>210</v>
      </c>
      <c r="S84" s="27" t="s">
        <v>173</v>
      </c>
      <c r="T84" s="34"/>
      <c r="U84" s="27"/>
      <c r="V84" s="11"/>
      <c r="XER84" s="12"/>
      <c r="XES84" s="12"/>
      <c r="XET84" s="12"/>
      <c r="XEU84" s="12"/>
      <c r="XEV84" s="12"/>
      <c r="XEW84" s="12"/>
      <c r="XEX84" s="12"/>
      <c r="XEY84" s="12"/>
      <c r="XEZ84" s="12"/>
    </row>
    <row r="85" s="3" customFormat="1" ht="27.95" customHeight="1" spans="1:16380">
      <c r="A85" s="28" t="s">
        <v>415</v>
      </c>
      <c r="B85" s="29"/>
      <c r="C85" s="30"/>
      <c r="D85" s="27"/>
      <c r="E85" s="27"/>
      <c r="F85" s="31"/>
      <c r="G85" s="27"/>
      <c r="H85" s="27"/>
      <c r="I85" s="25">
        <f>SUM(I86)</f>
        <v>5</v>
      </c>
      <c r="J85" s="25">
        <f>SUM(J86)</f>
        <v>0</v>
      </c>
      <c r="K85" s="25">
        <f>SUM(K86)</f>
        <v>0</v>
      </c>
      <c r="L85" s="25">
        <f>SUM(L86)</f>
        <v>0</v>
      </c>
      <c r="M85" s="25">
        <f>SUM(M86)</f>
        <v>5</v>
      </c>
      <c r="N85" s="27"/>
      <c r="O85" s="34"/>
      <c r="P85" s="34"/>
      <c r="Q85" s="27"/>
      <c r="R85" s="27"/>
      <c r="S85" s="27"/>
      <c r="T85" s="27"/>
      <c r="U85" s="27"/>
      <c r="V85" s="60"/>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12"/>
      <c r="XES85" s="12"/>
      <c r="XET85" s="12"/>
      <c r="XEU85" s="12"/>
      <c r="XEV85" s="12"/>
      <c r="XEW85" s="12"/>
      <c r="XEX85" s="12"/>
      <c r="XEY85" s="12"/>
      <c r="XEZ85" s="12"/>
    </row>
    <row r="86" s="3" customFormat="1" ht="87.95" customHeight="1" spans="1:16380">
      <c r="A86" s="27">
        <v>47</v>
      </c>
      <c r="B86" s="27" t="s">
        <v>336</v>
      </c>
      <c r="C86" s="27" t="s">
        <v>416</v>
      </c>
      <c r="D86" s="27" t="s">
        <v>417</v>
      </c>
      <c r="E86" s="27" t="s">
        <v>418</v>
      </c>
      <c r="F86" s="31" t="s">
        <v>419</v>
      </c>
      <c r="G86" s="27" t="s">
        <v>340</v>
      </c>
      <c r="H86" s="27" t="s">
        <v>381</v>
      </c>
      <c r="I86" s="27">
        <v>5</v>
      </c>
      <c r="J86" s="27"/>
      <c r="K86" s="27"/>
      <c r="L86" s="27"/>
      <c r="M86" s="27">
        <v>5</v>
      </c>
      <c r="N86" s="27" t="s">
        <v>420</v>
      </c>
      <c r="O86" s="65" t="s">
        <v>421</v>
      </c>
      <c r="P86" s="65" t="s">
        <v>422</v>
      </c>
      <c r="Q86" s="34" t="s">
        <v>172</v>
      </c>
      <c r="R86" s="27" t="s">
        <v>369</v>
      </c>
      <c r="S86" s="27" t="s">
        <v>80</v>
      </c>
      <c r="T86" s="27"/>
      <c r="U86" s="27"/>
      <c r="V86" s="60"/>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12"/>
      <c r="XES86" s="12"/>
      <c r="XET86" s="12"/>
      <c r="XEU86" s="12"/>
      <c r="XEV86" s="12"/>
      <c r="XEW86" s="12"/>
      <c r="XEX86" s="12"/>
      <c r="XEY86" s="12"/>
      <c r="XEZ86" s="12"/>
    </row>
  </sheetData>
  <mergeCells count="49">
    <mergeCell ref="A1:D1"/>
    <mergeCell ref="A2:U2"/>
    <mergeCell ref="G3:H3"/>
    <mergeCell ref="I3:M3"/>
    <mergeCell ref="Q3:T3"/>
    <mergeCell ref="A6:C6"/>
    <mergeCell ref="A7:C7"/>
    <mergeCell ref="A9:C9"/>
    <mergeCell ref="A13:C13"/>
    <mergeCell ref="A15:C15"/>
    <mergeCell ref="A17:C17"/>
    <mergeCell ref="A19:C19"/>
    <mergeCell ref="A21:C21"/>
    <mergeCell ref="A23:C23"/>
    <mergeCell ref="A25:C25"/>
    <mergeCell ref="A27:C27"/>
    <mergeCell ref="A28:C28"/>
    <mergeCell ref="A30:C30"/>
    <mergeCell ref="A34:C34"/>
    <mergeCell ref="A36:C36"/>
    <mergeCell ref="A38:C38"/>
    <mergeCell ref="A40:C40"/>
    <mergeCell ref="A42:C42"/>
    <mergeCell ref="A44:C44"/>
    <mergeCell ref="A46:C46"/>
    <mergeCell ref="A48:C48"/>
    <mergeCell ref="A51:C51"/>
    <mergeCell ref="A53:C53"/>
    <mergeCell ref="A58:C58"/>
    <mergeCell ref="A62:C62"/>
    <mergeCell ref="A64:C64"/>
    <mergeCell ref="A67:C67"/>
    <mergeCell ref="A68:C68"/>
    <mergeCell ref="A70:C70"/>
    <mergeCell ref="A77:C77"/>
    <mergeCell ref="A79:C79"/>
    <mergeCell ref="A81:C81"/>
    <mergeCell ref="A83:C83"/>
    <mergeCell ref="A85:C85"/>
    <mergeCell ref="A3:A4"/>
    <mergeCell ref="B3:B4"/>
    <mergeCell ref="C3:C4"/>
    <mergeCell ref="D3:D4"/>
    <mergeCell ref="E3:E4"/>
    <mergeCell ref="F3:F4"/>
    <mergeCell ref="N3:N4"/>
    <mergeCell ref="O3:O4"/>
    <mergeCell ref="P3:P4"/>
    <mergeCell ref="U3:U4"/>
  </mergeCells>
  <pageMargins left="0.751388888888889" right="0.751388888888889" top="0.944444444444444" bottom="0.708333333333333" header="0.432638888888889" footer="0.472222222222222"/>
  <pageSetup paperSize="8" scale="59"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秋雨倾城</cp:lastModifiedBy>
  <dcterms:created xsi:type="dcterms:W3CDTF">2022-07-28T13:48:00Z</dcterms:created>
  <dcterms:modified xsi:type="dcterms:W3CDTF">2023-12-12T02:38:59Z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C148EF92F3324BA69FFE3DC9414BEE3C_13</vt:lpwstr>
  </property>
  <property fmtid="{D5CDD505-2E9C-101B-9397-08002B2CF9AE}" pid="3" name="KSOProductBuildVer">
    <vt:lpwstr>2052-12.1.0.16120</vt:lpwstr>
  </property>
</Properties>
</file>