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修改版 (2)" sheetId="3" r:id="rId1"/>
  </sheets>
  <definedNames>
    <definedName name="_xlnm._FilterDatabase" localSheetId="0" hidden="1">'修改版 (2)'!$N:$N</definedName>
    <definedName name="_xlnm.Print_Area" localSheetId="0">'修改版 (2)'!$A$1:$U$86</definedName>
    <definedName name="_xlnm.Print_Titles" localSheetId="0">'修改版 (2)'!$3:$4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<sst xmlns="http://schemas.openxmlformats.org/spreadsheetml/2006/main" count="662" uniqueCount="409">
  <si>
    <t>附表2</t>
  </si>
  <si>
    <t>叶县2023年统筹整合财政涉农资金项目明细表</t>
  </si>
  <si>
    <t>序号</t>
  </si>
  <si>
    <t>项目性质</t>
  </si>
  <si>
    <t>项目
类型</t>
  </si>
  <si>
    <t>项目名称</t>
  </si>
  <si>
    <t>建设内容
(建设任务）</t>
  </si>
  <si>
    <t>补助标准</t>
  </si>
  <si>
    <t>实施地点</t>
  </si>
  <si>
    <t>投入资金规模</t>
  </si>
  <si>
    <t>责任单位</t>
  </si>
  <si>
    <t>绩效目标</t>
  </si>
  <si>
    <t>带贫减贫
机制</t>
  </si>
  <si>
    <t>时间进度计划</t>
  </si>
  <si>
    <t>备注</t>
  </si>
  <si>
    <t>乡镇</t>
  </si>
  <si>
    <t>村</t>
  </si>
  <si>
    <t>合计</t>
  </si>
  <si>
    <t>中央资金</t>
  </si>
  <si>
    <t>省级资金</t>
  </si>
  <si>
    <t>市级资金</t>
  </si>
  <si>
    <t>县级资金</t>
  </si>
  <si>
    <t>招投标时间</t>
  </si>
  <si>
    <t>开工时间</t>
  </si>
  <si>
    <t>完工时间</t>
  </si>
  <si>
    <t>验收时间</t>
  </si>
  <si>
    <t>一、基础设施项目</t>
  </si>
  <si>
    <t>1.发改委项目</t>
  </si>
  <si>
    <t>基础设施类</t>
  </si>
  <si>
    <t>村内道路</t>
  </si>
  <si>
    <t>叶县2023年以工代赈道路建设项目</t>
  </si>
  <si>
    <t>计划建设村内道路总长约7000米。水泥混凝土道路长约5800米，其中，一是长500米，宽5米，二是长3000米，宽4.5米，三是长2300米，宽4米。沥青混凝土道路长约1200米，宽4.5米。</t>
  </si>
  <si>
    <t>辛店镇</t>
  </si>
  <si>
    <t>刘文祥村</t>
  </si>
  <si>
    <t>县发展改革委员会</t>
  </si>
  <si>
    <t>该项目实施后，可解决辛店镇刘文祥村985人群众出行难问题。</t>
  </si>
  <si>
    <t>该项目可解辛店镇刘文祥村445人脱贫群众出行难问题。</t>
  </si>
  <si>
    <t>2023.04.01</t>
  </si>
  <si>
    <t>2023.04.20</t>
  </si>
  <si>
    <t>2023.07.20</t>
  </si>
  <si>
    <t>2023.07.31</t>
  </si>
  <si>
    <t>2.乡村振兴局项目</t>
  </si>
  <si>
    <t>叶县脱贫攻坚非贫困村道路建设项目</t>
  </si>
  <si>
    <t>为全县18个乡镇街道266个非贫困村新修建道路563.551公里。</t>
  </si>
  <si>
    <t>涉及全县18个乡镇（街道）266个非贫困村</t>
  </si>
  <si>
    <t>涉及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266个非贫困村</t>
  </si>
  <si>
    <t>县乡村振兴局</t>
  </si>
  <si>
    <t>该项目可解决18个乡镇266个村，323479人群众出行难问题。</t>
  </si>
  <si>
    <t>该项目可解决18个乡镇266个村，46440名脱贫群众出行难问题。</t>
  </si>
  <si>
    <t>2020.09.25</t>
  </si>
  <si>
    <t>2020.09.30</t>
  </si>
  <si>
    <t>2021.04.25</t>
  </si>
  <si>
    <t>2023.05.30</t>
  </si>
  <si>
    <t>叶县乡村振兴道路建设项目（二期）</t>
  </si>
  <si>
    <t>计划对全县11个乡镇（街道）17个行政村实施重点项目区配套及重点村基础设施道路进行改造提升。修建道路长为42.15千米，排水沟长2.29千米。</t>
  </si>
  <si>
    <t>昆阳街道、廉村镇、盐都街道、夏李乡、田庄乡、九龙街道、水寨乡、任店镇、龙泉乡、邓李乡、龚店镇</t>
  </si>
  <si>
    <t>1、昆阳街道南大桥村；2、廉村镇南余庄村、阎庄村；3、盐都街道草厂庾村；4、夏李乡小官庄村、曹王村、油坊头村；5、田庄乡金岗李村、东杨庄村、张林庄村、道庄村；6、九龙街道大北村；7、水寨乡丁华村；8、任店镇柳营村；9、龙泉乡草厂村；10、邓李乡尚闫村；11、龚店镇前棠村；共11个乡镇17个村</t>
  </si>
  <si>
    <t>该项目可解决11个乡镇17个村，20251群众出行难问题。</t>
  </si>
  <si>
    <t>该项目实施后，可解决1352名脱贫群众出行难问题。</t>
  </si>
  <si>
    <t>2022.10.30</t>
  </si>
  <si>
    <t>2022.11.20</t>
  </si>
  <si>
    <t>2023.06.30</t>
  </si>
  <si>
    <t>叶县2023年乡村振兴道路建设项目</t>
  </si>
  <si>
    <t>计划修建道路64.29公里。</t>
  </si>
  <si>
    <t>18个乡镇街道</t>
  </si>
  <si>
    <t>全县范围内的行政村</t>
  </si>
  <si>
    <t>该项目实施后，可有效解决群众出行难问题，惠及群众80132人。</t>
  </si>
  <si>
    <t>该项目实施后，有利于解决群众出行难问题，惠及脱贫群众10212人。</t>
  </si>
  <si>
    <t>2023.06.01</t>
  </si>
  <si>
    <t>2023.06.20</t>
  </si>
  <si>
    <t>2023.10.31</t>
  </si>
  <si>
    <t>2023.12.20</t>
  </si>
  <si>
    <t>3.水利局项目</t>
  </si>
  <si>
    <t>小型农田水利设施建设</t>
  </si>
  <si>
    <t>叶县2023年高标准农田灌溉服务配套设施建设项目</t>
  </si>
  <si>
    <t>计划建设：水系连通、清淤疏浚、新建及维修水闸。工程共清淤疏浚整治河道17.35km，孤石滩灌区北干渠清淤5.2km，乡村沟道疏浚11.8km,村内生态护坡5.1km,新建拦水闸3座，维修拦水闸1座，新建节制闸18座，维修节制闸2座，坑塘清淤整治5座，新建涵桥26座。</t>
  </si>
  <si>
    <t>田庄乡、仙台镇、龙泉乡、邓李乡</t>
  </si>
  <si>
    <t>田庄乡千兵营、金岗李；仙台镇王老君、吴哲庄、大李庄、西马庄；龙泉乡娄樊、牛杜庄、北大营；邓李乡马湾村4个乡镇10个村庄</t>
  </si>
  <si>
    <t>县水利局</t>
  </si>
  <si>
    <t>该项目实施后，不仅可进一步完善提升高标准良田示范区农田灌溉能力，同时可完善周边行政村灌溉配套服务，惠及群众12620人。</t>
  </si>
  <si>
    <t>该项目实施后，不仅可进一步完善提升高标准良田示范区农田灌溉能力，同时可完善周边行政村灌溉配套服务，惠及脱贫群众1576人。</t>
  </si>
  <si>
    <t>2023.08.20</t>
  </si>
  <si>
    <t>4.农业农村局项目</t>
  </si>
  <si>
    <t>人居环境</t>
  </si>
  <si>
    <t>叶县2023年户厕改造项目</t>
  </si>
  <si>
    <t>计划建设：为夏李乡、常村镇、洪庄杨镇等3个乡镇28个行政村，建设村级粪污处理设施。</t>
  </si>
  <si>
    <t>18万元/个</t>
  </si>
  <si>
    <t>夏李乡、常村镇、洪庄杨镇</t>
  </si>
  <si>
    <t>涉及28个行政村</t>
  </si>
  <si>
    <t>县农业农村局</t>
  </si>
  <si>
    <t>项目实施后，可有效解决农村粪污集中处理问题，使其达到无害化处理标准，改善农村环境面貌，惠及群众37264人。</t>
  </si>
  <si>
    <t>该项目实施后可有效改善农村粪污处理问题，惠及脱贫群众7805人。</t>
  </si>
  <si>
    <t>2023.05.10</t>
  </si>
  <si>
    <t>2023.11.20</t>
  </si>
  <si>
    <t>5.国有贫困林场项目</t>
  </si>
  <si>
    <t>林区道路</t>
  </si>
  <si>
    <t>叶县2023年国有林场生产道路建设项目</t>
  </si>
  <si>
    <t>计划修建道路5条总长5200米，宽3.5米，厚18厘米的混凝土道路。其中三岔口段1650米、毛思刚段330米、罗家洼段1000米、皮胡子沟段1720米、游路沟段500米（含25处预埋管桥）。</t>
  </si>
  <si>
    <t>常村镇、夏李乡</t>
  </si>
  <si>
    <t>刘东华、毛洞村、彦岭村</t>
  </si>
  <si>
    <t>县国有贫困林场</t>
  </si>
  <si>
    <t>项目实施后可覆盖蛮子营村、刘建沟村、刘东华村及林场管护站3处、有效管护18000亩森林，惠及群众3000人，提高了林区生产、防火效力。</t>
  </si>
  <si>
    <t>该项目实施后，可有效解决1个林场和3个行政村群众日常生产生活不便问题，惠及脱贫群众128人。</t>
  </si>
  <si>
    <t>6.民宗局项目</t>
  </si>
  <si>
    <t>叶县2023年少数民族村基础设施建设项目</t>
  </si>
  <si>
    <t>计划建设：一是高柳村新建C25混凝土道路1条，长600米，宽4米，厚18厘米；二是司赵村新建柏油路2条，共970米。其一村室东道路长788米，宽4米，厚0.05米；其二道路长182米，宽4.5米，厚0.05米；三是水郭村新建柏油路3条，共1020米。其一村东街柏油路南北长350米，宽4.5米，厚度0.05米；其二村中街柏油路东西长370米，宽4.5米，厚度0.05米；其三村北街柏油路东西长300米，宽4.5米，厚度0.05米；四是李庄村新建柏油路2条，共700米。其一育才小学南北长200米，宽4.5米，厚度0.05米；其二村内长500米，宽4.5米，厚度0.05米；五是马庄村新建C25混凝土道路，全长600米，宽3米，厚18公分；五是南大营村（寨底村）新建C25混凝土道路2条，共792米。其一道路长604米，宽3米，厚18厘米；其二道路长188米，宽3米厚，厚18厘米；新建管涵桥2座，共8米，其一长4米，宽3米，深2米；其二长4米，宽4米，深2米，均为内径1米涵管；六是谢营村（冷岗村）新建下水道1条，长500米，深1米，宽0.5米；七是东北拐村新建C25混凝土道路3条，共348米。其一寺前道路长175米，宽4.5米，厚18厘米；其二继峰道路长20米，宽3米，厚18厘米；其三长153米，宽4.5米，厚18厘米。</t>
  </si>
  <si>
    <t>涉及廉村镇、龚店镇、马庄乡、龙泉乡、仙台镇、常村镇6个乡镇</t>
  </si>
  <si>
    <t>涉及廉村镇高柳村、龚店镇司赵庄村、马庄乡水郭村、李庄村、马庄村、龙泉乡南大营村、龙泉乡谢营村、仙台镇东北拐村、常村镇和平岭村6个乡镇9个行政村</t>
  </si>
  <si>
    <t>县民宗局</t>
  </si>
  <si>
    <t>该项目实施后，可有效解决群众出行难问题，惠及群众14616人。</t>
  </si>
  <si>
    <t>该项目实施后，有利于解决群众出行难问题，惠及脱贫群众1225人。</t>
  </si>
  <si>
    <t>7.老促会项目</t>
  </si>
  <si>
    <t>叶县2023年革命老区村道路建设项目</t>
  </si>
  <si>
    <t>计划在常村村新建C25混凝土道路三条，总长657米。其中，一是道路长375米，宽4.5米，厚18厘米；二是道路长259米，宽2米，厚18厘米；三是道路长23米，宽2.5米，厚15厘米。在后崔村新建C25混凝土道路三条，总长2253米。其中，一是道路长600米，宽4米，厚18厘米；二是道路长220米，宽3.5米，厚18厘米；三是学校周围长1433米，宽3.5米，厚18厘米。在韩庄寺村新建C25混凝土道路四条，总长956米。其中，一是道路长198米，宽6米，厚18厘米；二是道路长297米，宽3米，厚18厘米；三是道路长231米，宽3.5米，厚18厘米；四是道路长230米，宽4米，厚18厘米。在武楼新建柏油路一条，长1180米，宽4米，厚5厘米。</t>
  </si>
  <si>
    <t>常村镇、、廉村镇、仙台镇、田庄乡</t>
  </si>
  <si>
    <t>常村村、后崔村、韩庄寺村、武楼村</t>
  </si>
  <si>
    <t>县老促会</t>
  </si>
  <si>
    <t>该项目实施后，可有效解决群众出行难问题，惠及群众6918人。</t>
  </si>
  <si>
    <t>该项目实施后，有利于解决群众出行难问题，惠及脱贫群众756人。</t>
  </si>
  <si>
    <t>8.田庄乡项目</t>
  </si>
  <si>
    <t>叶县2023年田庄乡邵奉店村桥梁建设项目</t>
  </si>
  <si>
    <t>计划建设钢筋混凝土现浇结构桥梁一座，长10米，宽7.5米，深3.5米，两跨；30米长连接路，宽5米，C25混凝土结构，厚度20厘米；长258米柏油路，宽5米，厚度7厘米。</t>
  </si>
  <si>
    <t>田庄乡</t>
  </si>
  <si>
    <t>邵奉店村</t>
  </si>
  <si>
    <t>田庄乡人民政府</t>
  </si>
  <si>
    <t>项目实施后，有利于提高群众满意度，惠及群众2169人</t>
  </si>
  <si>
    <t>项目实施后，有利于提高群众满意度，惠及脱贫群众39人。</t>
  </si>
  <si>
    <t>9.仙台镇项目</t>
  </si>
  <si>
    <t>叶县2023年仙台镇东北拐村道路建设项目</t>
  </si>
  <si>
    <t>计划修建7公分厚沥青路一是长543米，宽5米；二是长625米，宽4.5米；翻盖砖砌下水道1086米。</t>
  </si>
  <si>
    <t>仙台镇</t>
  </si>
  <si>
    <t>东北拐村</t>
  </si>
  <si>
    <t>仙台镇人民政府</t>
  </si>
  <si>
    <t>该项目实施后，不仅解决群众日常生产生活出行不便问题，同时，可有效改善项目地行政村人居环境现状，惠及群众1546人。</t>
  </si>
  <si>
    <t>该项目实施后，可有效解决群众日常生产生活出行难问题，惠及脱贫群众45人。</t>
  </si>
  <si>
    <t>二、产业发展类项目</t>
  </si>
  <si>
    <t>产业发展类</t>
  </si>
  <si>
    <t>食品加工</t>
  </si>
  <si>
    <t>叶县2023年金创富硒小麦产业园项目（三期）</t>
  </si>
  <si>
    <t>财政投资计划建设内容：新建儿童营养面及冲泡面车间：结构形式为钢筋混凝土框架结构，建筑高度为21.5米，地上3层，总建筑面积为5514.55平方米，以及园区内蒸汽、电力等其他相关配套设施。</t>
  </si>
  <si>
    <t>马庄乡</t>
  </si>
  <si>
    <t>马庄村</t>
  </si>
  <si>
    <t>县发改委
发投公司</t>
  </si>
  <si>
    <t>该项目实施后，不仅可增加全县123个脱贫村村集体经济收入，同时引导鼓励脱贫群众通过调整种植结构增大土地种植效益，惠及群众165739人。</t>
  </si>
  <si>
    <t>该项目实施后，能有效引导群众通过种植结构调整、配套相关产业链条等形式可惠及全县123个脱贫村，脱贫群众50987人。</t>
  </si>
  <si>
    <t>2023.04.10</t>
  </si>
  <si>
    <t>2023.04.30</t>
  </si>
  <si>
    <t>2023.09.30</t>
  </si>
  <si>
    <t>2.农业农村局项目</t>
  </si>
  <si>
    <t>特色种植</t>
  </si>
  <si>
    <t>叶县2023年绿港现代农业产业园建设项目（二期）</t>
  </si>
  <si>
    <t>财政投资计划建设内容：一是钢架玻璃温室玻璃轻钢结构长96，宽48米，高6.5米，种植区面积为8492.7平方米；二是两栋育苗连栋温室玻璃轻钢结构长128米，宽48米，高5.8米，种植面积10752平方米；3、自动化灌溉系统1套、环境温度自动化控制系统1套、能源智能控制系统软件1套。</t>
  </si>
  <si>
    <t>任店镇</t>
  </si>
  <si>
    <t>寺西村</t>
  </si>
  <si>
    <t>县农业农村局
发投公司</t>
  </si>
  <si>
    <t>项目实施后，财政投入部分年综合收益8%，作为村集体经济收益，财政投入资金建设内容，产权归乡镇所有。同时，还能有效引导群众通过就近务工、种植结构调整、配套相关产业链条等形式，拓宽增收渠道，惠及群众16683人。</t>
  </si>
  <si>
    <t>该项目实施后，可惠及任店镇36个行政村，脱贫群众783人。</t>
  </si>
  <si>
    <t>2023.11.30</t>
  </si>
  <si>
    <t>种植结构
调整</t>
  </si>
  <si>
    <t>叶县2023年小麦重大病虫害统防统治项目</t>
  </si>
  <si>
    <t>计划在保安镇、常村镇、邓李乡、廉村镇、龙泉乡、水寨乡、田庄乡、夏李乡、仙台镇、辛店镇、叶邑镇、洪庄杨镇、任店镇、龚店镇等14个乡镇的40余万亩小麦田实施，针对小麦返青期到灌浆期对小麦产量影响较大的纹枯病、茎基腐病、条锈病、赤霉病以及红蜘蛛、蚜虫等病虫害进行统防统治，通过政府购买的采购方式，统一购买杀菌剂、杀虫剂、统防统治服务，由中标企业统一进行无人机及人工统防统治。</t>
  </si>
  <si>
    <t>17.5元/亩</t>
  </si>
  <si>
    <t>保安镇、常村镇、邓李乡、廉村镇、龙泉乡、水寨乡、田庄乡、夏李乡、仙台镇、辛店镇、叶邑镇、洪庄杨镇、任店镇、龚店镇等14个乡镇</t>
  </si>
  <si>
    <t>一是保安镇白庙村、陈岗村、前古城村、官庄村、花山吴村        李吴庄村、罗冲村、吕楼村、庙岗村、牛庵村、夏园村、杨令庄村、余康村、保安一村、保安二村、保安三村等16个村；二是常村镇柴巴村、大娄庄村、府君庙村、葛河村、金沟村、李九思村、刘东华村、瓦房庄村、文集村、西刘庄村、西柳树王村、下马庄村、杨林庄村、养凤沟村、尹湾村、月台村、常村、孤山村等18个村；三是邓李乡后炉村、庙李村、张高村、妆头村、邓李村、丁杨村、后邓村、董平村、杜谢村、构树王村、郝庄村、何马村、后彭村、军张村、康营村等15个村；四是廉村镇坟台徐村、甘刘村、高柳村、谷店东村、谷店西村、韩庄村、后王村、牛王庙村、前崔村、乔庄村、申王村、王店村、王三寨村、二郎庙村、葛刘村、沟孙村、韩桥村、黄谷李村、老段庄村、老龚庄村、廉村、穆寨村、齐贤王村、台李村等24个村；五是龙泉乡南曹庄村、大何庄村、大湾张村、彭庄村、沈庄村、小河郭村、谢营村、草厂街村、郭吕庄村、白浩庄村、北大营村、雷岗村、李明己村、龙泉村、娄凡村、碾张村、牛杜庄村、齐庄村、权印村、全集村等20个村；六是水寨乡东屈庄村、董刘村、杜楼村、黄庄村、灰河郭庄村、霍姚村、老街村、留侯店村、南坡王村、桃奉村、桃丰宋村、天边徐村、伍刘村、小庄王村、徐王村、余寨村、只吴村等17个村；七是田庄乡半坡常村、道庄村、岗马村、千兵营村、武楼村、东李村、东杨庄村、后党村、后李村、黄营村、金岗李村、康台村、孙娄庄村、田庄村、英李村、尤潦村等16个村；八是夏李乡董湖村、葛庄村、郭庄村、侯庄村、苗庄村、许岭村、彦岭村、大杨庄村、油坊头村、北张庄村、曹王村、丁庄村、夏北村、夏南村、孙庵村等15个村；九是仙台镇北庞庄村、阁老吴村、老樊寨村、西马庄村、孟王村南庞庄村、王吉庄村、盐西村、草寺杨村、崔王村、扁担李村、布杨村、东北拐村、东董庄村、东南拐村、盐东村、董寨村、丰王村、后司村、黄李村、大李庄村、西南拐村、楼刘村、吴哲庄村、西北拐村等25个村；十是辛店镇东白庄村、大木厂村、大徐村、大竹园村、东房庄村、东柳庄村、岗底村、南焦庄村、雷草洼村、李寨村、柿园村、铁佛寺村、南王庄村、西徐庄村、新杨庄村、油房李村、赵沟村、中邢村、辛店村、田寨村、南房庄村等21个村；十一是叶邑镇大乔村、南大王庄村、杜庄村、段庄村、樊庄村、中村、老鸦张村、李公甫村、思城村、西王庄村、朱岗村、北村、金湾村、兰庄村、沈湾村、邮亭村、南村、沈湾村、万渡口村、蔡庄村等20个村；十二是洪庄杨镇白庄村、曹李村、观上村、河北高村、洪庄杨东村、洪庄杨西村、炼石店村、洛岗北村、洛岗南村、裴昌庙村、石王村、唐马村、王湾村、白庄村等14个村；十三是任店镇秋河村、屈庄村、任店二村、任店三村、任店四村、任店一村、尚武营村、史营村、双河营村、寺东村、寺西村、宋营村、瓦店村、汪营村、月庄村、柳营村等16个村；十四是龚店镇龚东二村、龚东一村、龚西村、蒋庄村、金庄村、楼马村、汝坟店村、十里铺村、史堂村、水牛杜村、司赵庄村、苏科村、台刘村、王营村、余王村等15个村。</t>
  </si>
  <si>
    <t>该项目实施后，不仅可阻止小麦病虫害的发生和危害，同时通过小麦统防防治的进行，将有效阻止重大病虫害的发生蔓延，保障粮食生产安全。约惠及群众40余万人。</t>
  </si>
  <si>
    <t>该项目实施后，可惠及脱贫群众25687人。</t>
  </si>
  <si>
    <t>2023.03.15</t>
  </si>
  <si>
    <t>2023.03.31</t>
  </si>
  <si>
    <t>2023.06.10</t>
  </si>
  <si>
    <t>产业发展</t>
  </si>
  <si>
    <t>叶县2023年农业种植结构调整奖补项目</t>
  </si>
  <si>
    <t>计划实施农业种植结构调整，重点扶持范围为优质小麦、优质蔬菜、食用菌和中草药等，鼓励群众通过种植结构调整，增加土地种植收益。此外，引导群众通过与企业合作，发展特色农业，拓宽增收渠道。</t>
  </si>
  <si>
    <t>全县18个乡镇（街道）</t>
  </si>
  <si>
    <t>涉及全县542个有脱贫人口的行政村</t>
  </si>
  <si>
    <t>为全县实施种植结构调整，项目实施后可有效引导鼓励村集体和村内群众，通过多元化种植，增加土地种植效益，拓宽增收渠道。惠及群众67815人。</t>
  </si>
  <si>
    <t>为全县实施种植结构调整，项目实施后可有效引导鼓励村内群众，通过多元化种植，增加土地种植效益，拓宽增收渠道。惠及脱贫群众9825人。</t>
  </si>
  <si>
    <t>不需招标</t>
  </si>
  <si>
    <t>2023.10.20</t>
  </si>
  <si>
    <t>产业配套</t>
  </si>
  <si>
    <t>叶县2023年高标准良田建设项目</t>
  </si>
  <si>
    <t>计划对花山吴村、辛庄、柳庄、吕楼、寨王、大辛庄等6个行政村，共计1万亩农田实施高标准良田配套设施建设。主要涉及土壤改良工程、灌溉与排水工程、农田输配电工程、田间道路工程、农田防护林工程等。</t>
  </si>
  <si>
    <t>保安镇</t>
  </si>
  <si>
    <t>涉及保安镇花山吴村、辛庄、柳庄、吕楼、寨王、大辛庄等6个行政村</t>
  </si>
  <si>
    <t>该项目实施后，可为保安镇6个行政村，实施高标准农田建设配套，改善土地种植效益，引导群众调整农业种植结构，扩宽增收渠道，产权归村集体经济所有，惠及群众9121人。</t>
  </si>
  <si>
    <t>该项目实施后，引导群众调整农业种植结构，扩宽增收渠道，可惠及脱贫人口1543人。</t>
  </si>
  <si>
    <t>3.乡村振兴局项目</t>
  </si>
  <si>
    <t>产业园区配套</t>
  </si>
  <si>
    <t>叶县2023年产业配套建设项目</t>
  </si>
  <si>
    <t>一是计划为保安镇烟叶种植建设：1.大辛庄建设电烟炕20座，拣烟棚一座400平左右，配套800变压器一座；2.一村建设电烟炕20座，拣烟棚一座400平左右，烟库一座600平，配套800变压器一座；3.三村建设电烟炕25座，拣烟棚一座450平左右，烟库一座600平，配套800变压器一座；4.牛庵村建设电烟炕20座，拣烟棚一座400左右，烟库一座600平，配套800变压器一座；5.古城村建设电烟炕10座，拣烟棚一座200平左右，配套400变压器一座；6.二村烟叶育苗基地含26个育苗大棚及配套水、电、道路等配套设施；7.杨令庄村烟炕配套800变压器一座。同时烟叶种植配套打井计划打井25眼及配套设施装配，柳庄2、罗冲2、冯庵4、魏岗铺2、菜屯2、文寨1、三村2、暴沟1、牛庵1、一村8；二是夏李乡曹王村，1500亩高标准烟田配套设施建设项目：1.新建炕房90座及配套设施，每座炕房及配套设施；2.新建2座分拣棚，每座长60米、宽22米、高6.5米钢结构；3.新建柏油路长959米、宽4.5米、厚5-7cm；4.新建水泥路宽4.5米、厚18cm、长228米共计13.9万元；5.新建水泥路宽3米、厚18cm、长228米；6.变压器及配电设备。三是常村镇暖泉村村集体经济生猪养殖配套建设项目，1、新建长1040米，宽4.5米，厚0.18米水泥道路，2、新建长1040米，宽5米、厚0.20米，5201平方米道路路基；3、新建400米深水井1眼；4新建652米排水沟；5、新建厂房护坡7787平方；四是洪庄杨镇产业园区路面硬化、水电等附属设备，含灌溉机井及配套、排水沟、配电箱、照明设备及棚内配套设施等。</t>
  </si>
  <si>
    <t>保安镇                 常村镇
夏李乡              洪庄杨镇</t>
  </si>
  <si>
    <t>柳庄、罗冲、冯庵、魏岗铺、菜屯、文寨、三村、暴沟；暖泉村；曹王村；小庄村。</t>
  </si>
  <si>
    <t>县乡村振兴局                                              保安镇政府                                       夏李乡政府                                     常村镇政府                                        洪庄杨镇政府</t>
  </si>
  <si>
    <t>该项目实施后，
不仅可发展壮大村集体经济，保证村集体经济收益。项目资产产权归村集体经济所有。同时，可引导鼓励附近群众通过烟叶种植、蔬菜瓜果种植、畜牧养殖等发展，拓宽增收渠道，惠及群众5685人。</t>
  </si>
  <si>
    <t>项目实施后，可有效引导项目地周边群众通过多元化种植、养殖，调整产业结构发展，拓宽增收渠道，惠及脱贫群众1521人。</t>
  </si>
  <si>
    <t>4.蔬菜产业发展中心项目</t>
  </si>
  <si>
    <t>种植配套</t>
  </si>
  <si>
    <t>叶县2023年绿色蔬菜提质增效建设项目</t>
  </si>
  <si>
    <t>计划依托县域蔬菜种植特色优势产业，为全县16个乡镇79个林果蔬菜种植基地，共计2.1万亩种植面积。实施绿色蔬菜种植配套提升项目。项目内容涵盖一是购置2204柴油拖拉机1台；1004柴油拖拉机1台；大棚王504拖拉机1台，配130旋耕机。二是购置型号1LY450反转犁1台；型号1GQNGK旋耕机1台；1.7米宽液压起垅机1台；604型打药机1台。三是购置生物有机肥（粉剂）500吨。</t>
  </si>
  <si>
    <t>全县16个乡镇</t>
  </si>
  <si>
    <t>79个行政村</t>
  </si>
  <si>
    <t>县蔬菜产业发展中心</t>
  </si>
  <si>
    <t>该项目实施后，农机设备产权归蔬菜产业发展中心所有，该项目可有效引导扶持当前中小型蔬菜林果种植基地发展壮大，在提升种植面积的基础之上，引入无公害化种植技术，提升种植效益，发展壮大村集体经济，惠及群众100989人。</t>
  </si>
  <si>
    <t>该项目实施后，可有效引导群众通过就近务工、种植结构调整、配套相关产业链条等形式，拓宽增收渠道，惠及脱贫群众1306人。</t>
  </si>
  <si>
    <t>2023.03.20</t>
  </si>
  <si>
    <t>5、金融局项目</t>
  </si>
  <si>
    <t>小额贴息</t>
  </si>
  <si>
    <t>叶县2023年小额贷款贴息项目</t>
  </si>
  <si>
    <t>对全县脱贫人口小额贷款进行贴息。</t>
  </si>
  <si>
    <t>5万元/人</t>
  </si>
  <si>
    <t>全县18个乡镇</t>
  </si>
  <si>
    <t>涉及全县553个行政村</t>
  </si>
  <si>
    <t>县金融工作局</t>
  </si>
  <si>
    <t>为全县脱贫人口小额贷款进行贴息，鼓励群众发展产业拓展增收渠道。惠及群众11289人。</t>
  </si>
  <si>
    <t>该项目实施后，可鼓励群众，通过产业发展，拓展增收渠道。惠及脱贫群众3763户，11289人。</t>
  </si>
  <si>
    <t>2023.01.01</t>
  </si>
  <si>
    <t>2023.12.30</t>
  </si>
  <si>
    <t xml:space="preserve"> </t>
  </si>
  <si>
    <t>6、龙泉乡项目</t>
  </si>
  <si>
    <t>叶县2023年龙泉乡食用菌产业园区项目（二期）</t>
  </si>
  <si>
    <t>财政计划建设内容：二期新建褐松茸等工厂化仿生态智慧菇房1栋，单层钢结构，长68.6米，宽66米，
层高9米，内部划分共20间，每间长31米，宽6.6米，过道宽6米，占地面积4092平方米；建设铝硅镁床架每间453平方，种植面积9060平方米。</t>
  </si>
  <si>
    <t>龙泉乡</t>
  </si>
  <si>
    <t>草厂村</t>
  </si>
  <si>
    <t>龙泉乡政府
发投公司</t>
  </si>
  <si>
    <t>该项目实施后，财政投入部分年综合收益8%，作为村集体经济收益，财政投入资金建设内容，产权归村集体经济所有。同时，还能有效引导群众通过就近务工、种植结构调整、配套相关产业链条等形式，拓宽增收渠道，惠及群众惠及群众49891人。</t>
  </si>
  <si>
    <t>该项目实施后，在发展壮大村集体经济的同时，还能有效引导群众通过就近务工、种植结构调整、配套相关产业链条等形式，拓宽增收渠道，惠及脱贫群众4706人。</t>
  </si>
  <si>
    <t>7、保安镇项目</t>
  </si>
  <si>
    <t>叶县2023年保安镇杨令庄村畜禽无害化处理项目</t>
  </si>
  <si>
    <t>财政资金计划建设内容：一是无害化处理厂房一座，长50米，宽18米，高7米，占地900平方米；二是建设生产用房两座，每座长24.5米，宽6.5米，高3米；三是配套进场道路硬化5730平方米；四是建设厂区围墙长290米，墙高2.5米，配套成品库房；五是配套建设厂区储水设备、350变压器、容量30吨化粪池；六是配套厂区水管、电线等配套设施。</t>
  </si>
  <si>
    <t>杨令庄村</t>
  </si>
  <si>
    <t>保安镇人民政府</t>
  </si>
  <si>
    <t>项目建成后，财政投资建设内容综合收益8%，作为村集体经济收益。所形成的资产归村集体所有。同时可有效带动本村及周边群众，就近务工拓宽增收渠道,惠及群1206人。</t>
  </si>
  <si>
    <t>项目建成后，不仅可发展壮大村集体经济，同时可有效带动本村及周边群众，就近务工拓宽增收渠道,惠及脱贫群众446人。</t>
  </si>
  <si>
    <t>8、廉村镇项目</t>
  </si>
  <si>
    <t>加工业</t>
  </si>
  <si>
    <t>叶县2023年廉村镇姚王食品产业园项目</t>
  </si>
  <si>
    <t>财政资金计划建设内容：建设钢架结构加工车间一座，长50米，宽50米，高9米，占地面积2500平方米。</t>
  </si>
  <si>
    <t>廉村镇</t>
  </si>
  <si>
    <t>姚王村</t>
  </si>
  <si>
    <t>廉村镇政府</t>
  </si>
  <si>
    <t>该项目实施后，财政投入部分年综合收益8%，作为村集体经济收益，财政投入资金建设内容，产权归村集体经济所有。同时，还能有效引导群众通过就近务工、种植结构调整、对接配套相关产业链条等方式，拓宽增收渠道，惠及群众65000人。</t>
  </si>
  <si>
    <t>该项目实施后，在发展壮大村集体经济的同时，还能有效引导群众通过就近务工、种植结构调整、配套相关产业链条等形式，拓宽增收渠道，惠及脱贫群众7156人。</t>
  </si>
  <si>
    <t>叶县2023年廉村镇辣椒种植产业设施配套项目</t>
  </si>
  <si>
    <t>计划建设内容为：一是厂区占地面积3000平方米，厂房建筑面积2000平方，搭建钢架厂棚宽40米，长50米，檐高6米，顶高10米，架设燃气管道，购置28米燃气烘干机两台。二是配套设施：辣椒播种机4台；四驱直走辣椒地喷药机4台；辣椒收割机1台；辣椒果去把去杂机4台；履带小麦收割机4台 。3.全镇农田水利建机井55眼，井深70米。</t>
  </si>
  <si>
    <t>王店村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</si>
  <si>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65000人。</t>
  </si>
  <si>
    <t>9、邓李乡项目</t>
  </si>
  <si>
    <t>畜牧养殖</t>
  </si>
  <si>
    <t>叶县2023年邓李乡孙寨村蛋鸡养殖建设项目</t>
  </si>
  <si>
    <t>财政资金计划建设内容：新建设鸡舍4栋，每栋长100米，宽15米，高4米；建设饲料加工厂房1栋，长50米，宽10米，高5米；建设蛋库一座，长50米，宽10米，高5米；建设有机肥加工厂房1栋，长50米，宽10米，高5米。</t>
  </si>
  <si>
    <t>邓李乡</t>
  </si>
  <si>
    <t>孙寨村</t>
  </si>
  <si>
    <t>邓李乡人民政府</t>
  </si>
  <si>
    <t>该项目实施后，财政投入年综合收益8%，作为村集体经济收益，项目产权归村集体经济所有。同时，该项目能有效引导群众通过就近务工、对接配套相关产业链条等方式，拓宽增收渠道，惠及群众65000人。</t>
  </si>
  <si>
    <t>该项目实施后，在发展壮大村集体经济的同时，还能有效引导群众通过就近务工、配套相关产业链条等形式，拓宽增收渠道，惠及脱贫群众78人。</t>
  </si>
  <si>
    <t>2023.05.15</t>
  </si>
  <si>
    <t>10、龚店镇项目</t>
  </si>
  <si>
    <t>叶县2023年龚店镇十里铺村羊肚菌种植产业园项目</t>
  </si>
  <si>
    <t>财政资金计划建设内容：一是新建800平方米羊肚菌种植大棚3座（总面积2400平方米）；新建生产用房1座，占地2400平方米；新建生产仓库1座，及相关配套设施，占地192.92平方米。</t>
  </si>
  <si>
    <t>龚店镇</t>
  </si>
  <si>
    <t>十里铺村</t>
  </si>
  <si>
    <t>龚店镇人民政府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</si>
  <si>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1700人。</t>
  </si>
  <si>
    <t>该项目实施后，在发展壮大村集体经济的同时，还能有效引导群众通过就近务工、种植结构调整、配套相关产业链条等形式，拓宽增收渠道，惠及脱贫群众38人。</t>
  </si>
  <si>
    <t>11、常村镇项目</t>
  </si>
  <si>
    <t>叶县2023年常村镇文庄村千村堂中药饮片加工项目</t>
  </si>
  <si>
    <t>财政资金计划建设内容：新建生产车间长75米，宽19米，高15米，3层共计4500平方米，包含生产车间及相关配套设施。新建冷藏、冷冻仓库1600平方米。</t>
  </si>
  <si>
    <t>常村镇</t>
  </si>
  <si>
    <t>文庄村</t>
  </si>
  <si>
    <t>常村镇人民政府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</si>
  <si>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1688人。</t>
  </si>
  <si>
    <t>该项目实施后，可带动周边群众就近务工拓宽增收渠道，惠及脱贫群众422人。</t>
  </si>
  <si>
    <t>叶县2023年常村镇艾小庄村村集体经济农副产品深加工配套设施项目</t>
  </si>
  <si>
    <t>财政资金计划建设内容：新建厂房一座，1500平方米。</t>
  </si>
  <si>
    <t>艾小庄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</si>
  <si>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1145人。</t>
  </si>
  <si>
    <t>该项目实施后，可通过吸纳脱贫群众就近务工，带动种植等方式，拓宽群众增收渠道，惠及脱贫群众138人</t>
  </si>
  <si>
    <t>12、田庄乡项目</t>
  </si>
  <si>
    <t>叶县2023年田庄乡宋庄村清月兴农产品冷链加工项目</t>
  </si>
  <si>
    <t>财政资金计划建设内容：新建生产车间一栋，钢架结构，整体车间占地3600平方米，东西80米，南北45米，地基抬高1.2米，厂房共两层高9.3米，一层层高5.8米，二层层高3.5米，一层3600平方米，二层2500平方米；硬化车间内外地面4100平方米；一层混泥土顶2500平方米；一层用防水无菌净化板隔断吊顶5000平方米；二层质控区700平方米，用12厘米轻质楼板做隔断；包装材料间1000平方米，用12厘米轻质楼板做隔断；安装提升电梯1台，化验室100平方米，用12厘米轻质楼板做隔断；产品展示区300平方米，用12厘米轻质楼板做隔断；通道200平方米，用12厘米轻质楼板做隔断；扣板装修吊顶7000平方米；购置630KW变压器2台及其配套设施。冷库900平方米，高9米，冷库内分上下两层，钢架结构，每层高4.5米，安装4部提升电梯；速冻库2个，高4米，每个100平方米，共200平方米；解冻库2个，高4米，200平方米；保鲜库2个，300平方米；以上均包含配套设施。</t>
  </si>
  <si>
    <t>宋庄村</t>
  </si>
  <si>
    <t>项目实施后，将财政投入资金年综合收益8%，作为村集体经济收益，项目产权归村集体经济所有。同时，该项目能有效引导群众通过就近务工、产业结构调整、对接配套相关产业链条等方式，拓宽增收渠道，惠及群众1768人。</t>
  </si>
  <si>
    <t>项目实施后，在发展壮大村集体经济的同时，可引导鼓励群众通过调整产业结构、就近务工等形式拓宽群众增收渠道，惠及脱贫群众35人。</t>
  </si>
  <si>
    <t>13、辛店镇项目</t>
  </si>
  <si>
    <t>乡村旅游</t>
  </si>
  <si>
    <t>叶县2023年辛店镇红色研学基地休闲旅游项目</t>
  </si>
  <si>
    <t>财政资金计划建设内容：亲子乐园，萌宠养殖乐园，烧烤区，供水配套设施，沙石路150米，接待中心一处70平方。</t>
  </si>
  <si>
    <t>桐树庄村</t>
  </si>
  <si>
    <t>辛店镇人民政府</t>
  </si>
  <si>
    <t>该项目实施后，财政投入部分年综合收益8%，作为村集体经济收益，财政投入资金建设内容，产权归村集体经济所有。通过引导群众发展乡村休闲旅游、特色采摘、农家庭院餐饮等相关旅游配套服务，拓宽增收渠道，惠及群众550人。</t>
  </si>
  <si>
    <t xml:space="preserve"> 该项目实施后，引导群众发展乡村休闲旅游、特色采摘、农家庭院餐饮等相关旅游配套服务，拓宽增收渠道，惠及脱贫群众153人。
</t>
  </si>
  <si>
    <t>叶县2023年辛店镇岗王村村集体经济羊场项目</t>
  </si>
  <si>
    <t>财政资金计划建设内容：建设羊舍2座，面积4971.95平方米，1#羊舍面积2598.35平方米，2#羊舍面积2373.60平方米；羊床下粪道配套传送带及配套设施，传送带6条，每条长240米；羊床钢管结构护栏长1781.5米，高1.5米；自动刮粪机及配套设备6套。</t>
  </si>
  <si>
    <t>岗王村</t>
  </si>
  <si>
    <t>该项目实施后，财政投入部分年综合收益8%，作为村集体经济收益，财政投入资金建设内容，产权归村集体经济所有。同时，还能有效引导群众通过畜牧养殖、种植结构调整、配套相关产业链条等形式，拓宽增收渠道，惠及群众1058人.</t>
  </si>
  <si>
    <t>该项目实施后，引导群众通过畜牧养殖、种植结构调整、配套相关产业链条等形式，拓宽增收渠道，惠及脱贫群众208人</t>
  </si>
  <si>
    <t>2023辛店镇东白庄村集体经济蔬菜大棚建设项目</t>
  </si>
  <si>
    <t>财政资金计划建设内容：新建蔬菜大棚10座，单座规格为长100米，宽8米，购置泰安400D拖拉机（带旋耕耙），蔬菜播种机各1台。</t>
  </si>
  <si>
    <t>东白庄村</t>
  </si>
  <si>
    <t>该项目实施后，财政投入部分年综合收益8%，作为村集体经济收益，财政投入资金建设内容，产权归村集体经济所有。同时，还能有效引导群众通过就近务工、种植结构调整、配套相关产业链条等形式，拓宽增收渠道，惠及群众2150人。</t>
  </si>
  <si>
    <t>该项目实施后，能有效引导群众通过就近务工、种植结构调整、配套相关产业链条等形式，拓宽增收渠道，惠及脱贫群众205人.</t>
  </si>
  <si>
    <t>2023.04.25</t>
  </si>
  <si>
    <t>叶县2023年辛店镇大竹园村村集体蔬菜棚、草莓棚建设项目</t>
  </si>
  <si>
    <t>财政资金计划建设内容：新建草莓种植大棚2座，每座棚长62米，宽9米，高4.5米及配套设施共占地10亩；建设蔬菜种植大棚3座，每座长120米宽68米，高3米，共占地30亩；新建配套灌溉机井2眼。井深100米，直径40公分。大棚专用拖拉机一台。</t>
  </si>
  <si>
    <t>大竹园村</t>
  </si>
  <si>
    <t>该项目实施后，财政投入部分年综合收益8%，作为村集体经济收益，财政投入资金建设内容，产权归村集体经济所有。同时，还能有效引导群众通过就近务工、种植结构调整、配套相关产业链条等形式，拓宽增收渠道，惠及群众930人。</t>
  </si>
  <si>
    <t>该项目实施后，能有效引导群众通过就近务工、种植结构调整、配套相关产业链条等形式，拓宽增收渠道，惠及脱贫群众203人。</t>
  </si>
  <si>
    <t>14、任店镇项目</t>
  </si>
  <si>
    <t>叶县2023年任店镇蔬菜基地产品存放中心建设项目</t>
  </si>
  <si>
    <t>计划建设产品存放中心一座，主体一层，局部两层，建筑面积532平方米；冷库外围工程；新建园区内部道路硬化等相关配套设施。</t>
  </si>
  <si>
    <t>柳营村</t>
  </si>
  <si>
    <t>任店镇人民政府</t>
  </si>
  <si>
    <t>项目建成后，投资建设内容产权归村集体经济所有，在发展壮大村集体经济的同时，可有效引导村内群众通过就近务工、种植结构调整、配套相关产业链条服务等方式，拓宽增收渠道，惠及群众3514人。</t>
  </si>
  <si>
    <t>可有效引导村内群众通过就近务工、种植结构调整、配套相关产业链条服务等方式，拓宽增收渠道，惠及脱贫群众356人。</t>
  </si>
  <si>
    <t>叶县2023年任店镇双河营村集体经济畜牧养殖项目</t>
  </si>
  <si>
    <t>财政资金计划建设内容：新建地上2层羊舍2，长75米，宽24米，建筑面积3600平方米；新建一座料棚地上1层，面积1828.64平方米。</t>
  </si>
  <si>
    <t>双河营村</t>
  </si>
  <si>
    <t>该项目实施后，财政投入部分年综合收益8%，作为村集体经济收益，财政投入资金建设内容，产权归村集体经济所有。同时，还能有效引导群众通过畜牧养殖、种植结构调整、配套相关产业链条等形式，拓宽增收渠道，惠及群众1621人。</t>
  </si>
  <si>
    <t>该项目实施后，引导群众通过畜牧养殖、种植结构调整、配套相关产业链条等形式，拓宽增收渠道，惠及脱贫群众356人.</t>
  </si>
  <si>
    <t>15、仙台镇项目</t>
  </si>
  <si>
    <t>叶县2023年仙台镇布杨村蔬菜大棚种植基地项目</t>
  </si>
  <si>
    <t>财政资金计划建设内容：新建蔬菜瓜果大棚40座，每座长50米、宽12米，占地面积600平方米；新建钢结构仓库一座，长6米，宽6米，占地面积36平方米；新建保鲜库一座，长6米，宽7米，占地面积42平方米；新建钢结构生产用房3间，每间长6米，宽13米，占地面积78平方米。</t>
  </si>
  <si>
    <t>布杨村</t>
  </si>
  <si>
    <t>该项目实施后，不仅可发展壮大村集体经济，财政投资部分综合收益8%，作为村集体经济年收益，财政部分建设内容所形成的资产，归村集体所有。同时可有效带动本村及周边群众，通过调整种植结构、就近务工等形式，拓宽增收渠道,惠及群众1043人。</t>
  </si>
  <si>
    <t>该项目实施后，可有效带动本村及周边群众，就近务工拓宽增收渠道,惠及脱贫群众85人。</t>
  </si>
  <si>
    <t>16、叶邑镇项目</t>
  </si>
  <si>
    <t>仓储冷链建设</t>
  </si>
  <si>
    <t>叶县2023年叶邑镇朱岗村分拣包装加工车间项目</t>
  </si>
  <si>
    <t>财政资金计划建设：计划新建仓储冷链钢构车间1座，占地792平方米。</t>
  </si>
  <si>
    <t>叶邑镇</t>
  </si>
  <si>
    <t>朱岗村</t>
  </si>
  <si>
    <t>叶邑镇人民政府</t>
  </si>
  <si>
    <t>该项目实施后，不仅可发展壮大村集体经济，财政投资部分综合收益8%，作为村集体经济年收益，财政部分建设内容所形成的资产，归村集体所有。同时可有效带动本村及周边群众，通过调整种植结构、就近务工等形式，拓宽增收渠道,惠及群众1884人。</t>
  </si>
  <si>
    <t>项目建成后，不仅可发展壮大村集体经济，同时可有效带动本村及周边群众，就近务工拓宽增收渠道,惠及脱贫群众80人。</t>
  </si>
  <si>
    <t>2023.07.10</t>
  </si>
  <si>
    <t>17、洪庄杨镇项目</t>
  </si>
  <si>
    <t>叶县2023年洪庄杨镇张集村食品深加工项目</t>
  </si>
  <si>
    <t>财政资金计划建设内容：新建食品生产车间一座，长18米，宽30米；建设原材料库房一座，面积220平方米；建设成品房一座300平方米，冷库一座200平方米。</t>
  </si>
  <si>
    <t>洪庄杨镇</t>
  </si>
  <si>
    <t>张集村</t>
  </si>
  <si>
    <t>洪庄杨镇人民政府</t>
  </si>
  <si>
    <t>项目建成后，不仅可发展壮大村集体经济，财政投资部分综合收益8%，作为村集体经济年收益，财政部分建设内容所形成的资产，归村集体所有。同时可有效带动本村及周边群众就近务工，调整种植结构，惠及全村3942人。</t>
  </si>
  <si>
    <t>项目建成后，可有效带动本村脱贫群众就近务工，惠及脱贫群众25人。</t>
  </si>
  <si>
    <t>18、昆阳街道项目</t>
  </si>
  <si>
    <t>叶县2023年昆阳街道三里湾村蔬菜瓜果特色大棚种植项目</t>
  </si>
  <si>
    <t>财政资金建设内容：新建大棚36座长230米、宽2.8米、脊高2.4米、肩高1.75米，并配备其相关配套设施；</t>
  </si>
  <si>
    <t>昆阳街道</t>
  </si>
  <si>
    <t>三里湾村</t>
  </si>
  <si>
    <t>昆阳街道办事处</t>
  </si>
  <si>
    <t>项目建成后，不仅可发展壮大村集体经济，财政投资部分综合收益8%，作为村集体经济年收益，财政部分建设内容所形成的资产，归村集体所有。同时可有效带动本村及周边群众就近务工，调整种植结构，惠及全村1678人。</t>
  </si>
  <si>
    <t>该项目实施后，能有效引导群众通过就近务工、种植结构调整、配套相关产业链条等形式，拓宽增收渠道，惠及本村及周边脱贫群众56人。</t>
  </si>
  <si>
    <t>三、其他类项目</t>
  </si>
  <si>
    <t>1、乡村振兴局项目</t>
  </si>
  <si>
    <t>其他类</t>
  </si>
  <si>
    <t>雨露计划</t>
  </si>
  <si>
    <t>叶县2022年下半年“雨露计划”短期技能</t>
  </si>
  <si>
    <t>预计补助脱贫劳动力272名。</t>
  </si>
  <si>
    <t>2000元/人</t>
  </si>
  <si>
    <t>涉及全县18个乡镇（街道）</t>
  </si>
  <si>
    <t>为全县18个乡镇272名脱贫群众实施教育补助助学工程。</t>
  </si>
  <si>
    <t>为全县18个乡镇272名脱贫群众实施短期技能补贴工程。</t>
  </si>
  <si>
    <t>2022.09.01</t>
  </si>
  <si>
    <t>2023.01.30</t>
  </si>
  <si>
    <t>叶县2022年秋季“雨露计划”职业教育</t>
  </si>
  <si>
    <t>预计补助脱贫学生1800名。</t>
  </si>
  <si>
    <t>1500元/人</t>
  </si>
  <si>
    <t>为全县18个乡镇1800名脱贫户学生实施教育补助助学工程。</t>
  </si>
  <si>
    <t>2022.12.01</t>
  </si>
  <si>
    <t>2023.02.28</t>
  </si>
  <si>
    <t>叶县2023年上半年“雨露计划”短期技能</t>
  </si>
  <si>
    <t>预计补助脱贫劳动力600名。</t>
  </si>
  <si>
    <t>1500元/人、2000元/人</t>
  </si>
  <si>
    <t>为全县18个乡镇600名脱贫群众实施短期技能补贴工程。</t>
  </si>
  <si>
    <t>2023.03.01</t>
  </si>
  <si>
    <t>2023.07.30</t>
  </si>
  <si>
    <t>叶县2023年春季“雨露计划”职业教育</t>
  </si>
  <si>
    <t>2023.08.31</t>
  </si>
  <si>
    <t>2、农业农村局项目</t>
  </si>
  <si>
    <t>能力建设</t>
  </si>
  <si>
    <t>叶县2023年农村管理员项目</t>
  </si>
  <si>
    <t>计划在全县18个乡镇（街道）开发公益性岗位4000人，用于村庄清洁、卫生监督公益性管理。每人每月补助350元。</t>
  </si>
  <si>
    <t>350元/人，月</t>
  </si>
  <si>
    <t>该项目实施后，在改善提升村内群众人居环境的同时，增加4000户脱贫群众收入，每年每户增加收入4200元。</t>
  </si>
  <si>
    <t>该项目实施后，在改善提升村内群众人居环境的同时，解决4000名脱贫群众务工难问题，每年每户增加收入4200元。</t>
  </si>
  <si>
    <t>2022.12.25</t>
  </si>
  <si>
    <t>3、交通局项目</t>
  </si>
  <si>
    <t>公益岗位</t>
  </si>
  <si>
    <t>叶县2023年交通道路“管养员”公益性岗位项目</t>
  </si>
  <si>
    <t>计划在全县18个乡镇（街道)设置道路管养员，用于吸纳有劳动能力的脱贫群众负责村内道路管理及养护，保证道路项目长期运营发挥效益。共开发303名，每人月补助300元。</t>
  </si>
  <si>
    <t>300元/人、月</t>
  </si>
  <si>
    <t>县交通局</t>
  </si>
  <si>
    <t>项目实施后，可为全县18个乡镇（办事处）542个行政村，每个村配备一名非全日制交通扶贫道路“管养员”公益性岗位，负责辖区内的道路养护管理工作，每人每月发放工资300元。</t>
  </si>
  <si>
    <t>该项目实施后，可有效带动全县建档立卡脱贫群众303人实现稳定增收。</t>
  </si>
  <si>
    <t>4、林业局项目</t>
  </si>
  <si>
    <t>叶县2023年生态护林员公益岗位</t>
  </si>
  <si>
    <t>计划在南部4个山区共开发125名生态护林员，参与森林防火宣传、巡山扑火、计划烧除、设置隔离带、查看火情、病虫害防治等工作。工作时限为6个月，每人每月1000元。</t>
  </si>
  <si>
    <t>1000元/人/月</t>
  </si>
  <si>
    <t>保安镇、辛店镇、夏李乡、常村镇</t>
  </si>
  <si>
    <t>涉及保安镇、辛店镇、夏李乡、常村镇的山区村</t>
  </si>
  <si>
    <t>县林业局</t>
  </si>
  <si>
    <t>该项目实施后，在保证生态护林的同时，吸纳125名脱贫群众务工，每年每户增加收入6000元。</t>
  </si>
  <si>
    <t>2022.10.01</t>
  </si>
  <si>
    <t>5、人社局项目</t>
  </si>
  <si>
    <t>交通费补助</t>
  </si>
  <si>
    <t>叶县2023年脱贫人员低收入人员跨省就业补助交通费</t>
  </si>
  <si>
    <t>计划为全县800户，共1000人提供交通费补助。</t>
  </si>
  <si>
    <t>县人社局</t>
  </si>
  <si>
    <t>该项目实施后，可对1000名群众进行交通费补贴，缓解群众经济压力，提高务工人员积极性。</t>
  </si>
  <si>
    <t>该项目实施后，可补贴600名脱贫群众交通费，可极大提高务工人员积极性。</t>
  </si>
  <si>
    <t>2023.12.25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</si>
</sst>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1"/>
      <name val="宋体"/>
      <charset val="134"/>
      <scheme val="minor"/>
    </font>
    <font>
      <b/>
      <sz val="18"/>
      <name val="黑体"/>
      <charset val="134"/>
    </font>
    <font>
      <b/>
      <sz val="12"/>
      <name val="宋体"/>
      <charset val="134"/>
    </font>
    <font>
      <sz val="24"/>
      <name val="方正小标宋简体"/>
      <charset val="134"/>
    </font>
    <font>
      <b/>
      <sz val="20"/>
      <name val="宋体"/>
      <charset val="134"/>
    </font>
    <font>
      <b/>
      <sz val="12"/>
      <name val="黑体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</font>
    <font>
      <b/>
      <sz val="10"/>
      <name val="宋体"/>
      <charset val="134"/>
      <scheme val="minor"/>
    </font>
    <font>
      <b/>
      <sz val="11"/>
      <name val="方正黑体简体"/>
      <charset val="134"/>
    </font>
    <font>
      <b/>
      <sz val="10"/>
      <name val="黑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10" applyNumberFormat="0" applyAlignment="0" applyProtection="0">
      <alignment vertical="center"/>
    </xf>
    <xf numFmtId="0" fontId="27" fillId="4" borderId="11" applyNumberFormat="0" applyAlignment="0" applyProtection="0">
      <alignment vertical="center"/>
    </xf>
    <xf numFmtId="0" fontId="28" fillId="4" borderId="10" applyNumberFormat="0" applyAlignment="0" applyProtection="0">
      <alignment vertical="center"/>
    </xf>
    <xf numFmtId="0" fontId="29" fillId="5" borderId="12" applyNumberFormat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" fillId="0" borderId="0"/>
  </cellStyleXfs>
  <cellXfs count="7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1" fillId="0" borderId="1" xfId="49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9" fillId="0" borderId="1" xfId="49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0000"/>
      <color rgb="00C00000"/>
      <color rgb="00FFC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86"/>
  <sheetViews>
    <sheetView tabSelected="1" zoomScale="70" zoomScaleNormal="70" zoomScaleSheetLayoutView="70" topLeftCell="O1" workbookViewId="0">
      <pane ySplit="6" topLeftCell="A76" activePane="bottomLeft" state="frozen"/>
      <selection/>
      <selection pane="bottomLeft" activeCell="Y76" sqref="Y76"/>
    </sheetView>
  </sheetViews>
  <sheetFormatPr defaultColWidth="9" defaultRowHeight="20.4"/>
  <cols>
    <col min="1" max="1" width="4.87962962962963" style="1" customWidth="1"/>
    <col min="2" max="2" width="6.37962962962963" style="1" customWidth="1"/>
    <col min="3" max="3" width="9.25" style="1" customWidth="1"/>
    <col min="4" max="4" width="17.8796296296296" style="8" customWidth="1"/>
    <col min="5" max="5" width="30.5" style="8" customWidth="1"/>
    <col min="6" max="6" width="5.87962962962963" style="8" customWidth="1"/>
    <col min="7" max="7" width="12.1296296296296" style="9" customWidth="1"/>
    <col min="8" max="8" width="23.25" style="9" customWidth="1"/>
    <col min="9" max="13" width="13.5" style="9" customWidth="1"/>
    <col min="14" max="14" width="11.75" style="9" customWidth="1"/>
    <col min="15" max="15" width="21.6296296296296" style="9" customWidth="1"/>
    <col min="16" max="16" width="17.8796296296296" style="9" customWidth="1"/>
    <col min="17" max="17" width="14.25" style="9" customWidth="1"/>
    <col min="18" max="18" width="12.5" style="9" customWidth="1"/>
    <col min="19" max="19" width="13" style="9" customWidth="1"/>
    <col min="20" max="20" width="12.5" style="8" customWidth="1"/>
    <col min="21" max="21" width="9.12962962962963" style="9" customWidth="1"/>
    <col min="22" max="22" width="9" style="10"/>
    <col min="23" max="16371" width="9" style="6"/>
    <col min="16372" max="16384" width="9" style="11"/>
  </cols>
  <sheetData>
    <row r="1" s="1" customFormat="1" ht="24" customHeight="1" spans="1:16384">
      <c r="A1" s="12" t="s">
        <v>0</v>
      </c>
      <c r="B1" s="13"/>
      <c r="C1" s="13"/>
      <c r="D1" s="13"/>
      <c r="E1" s="13"/>
      <c r="F1" s="13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8"/>
      <c r="U1" s="9"/>
      <c r="V1" s="55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67"/>
      <c r="XES1" s="67"/>
      <c r="XET1" s="67"/>
      <c r="XEU1" s="67"/>
      <c r="XEV1" s="67"/>
      <c r="XEW1" s="67"/>
      <c r="XEX1" s="67"/>
      <c r="XEY1" s="67"/>
      <c r="XEZ1" s="67"/>
      <c r="XFA1" s="67"/>
      <c r="XFB1" s="67"/>
      <c r="XFC1" s="67"/>
      <c r="XFD1" s="67"/>
    </row>
    <row r="2" s="1" customFormat="1" ht="40.5" customHeight="1" spans="1:16384">
      <c r="A2" s="14" t="s">
        <v>1</v>
      </c>
      <c r="B2" s="15"/>
      <c r="C2" s="15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55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67"/>
      <c r="XES2" s="67"/>
      <c r="XET2" s="67"/>
      <c r="XEU2" s="67"/>
      <c r="XEV2" s="67"/>
      <c r="XEW2" s="67"/>
      <c r="XEX2" s="67"/>
      <c r="XEY2" s="67"/>
      <c r="XEZ2" s="67"/>
      <c r="XFA2" s="67"/>
      <c r="XFB2" s="67"/>
      <c r="XFC2" s="67"/>
      <c r="XFD2" s="67"/>
    </row>
    <row r="3" s="2" customFormat="1" ht="29.1" customHeight="1" spans="1:16384">
      <c r="A3" s="16" t="s">
        <v>2</v>
      </c>
      <c r="B3" s="17" t="s">
        <v>3</v>
      </c>
      <c r="C3" s="17" t="s">
        <v>4</v>
      </c>
      <c r="D3" s="16" t="s">
        <v>5</v>
      </c>
      <c r="E3" s="17" t="s">
        <v>6</v>
      </c>
      <c r="F3" s="17" t="s">
        <v>7</v>
      </c>
      <c r="G3" s="16" t="s">
        <v>8</v>
      </c>
      <c r="H3" s="16"/>
      <c r="I3" s="48" t="s">
        <v>9</v>
      </c>
      <c r="J3" s="49"/>
      <c r="K3" s="49"/>
      <c r="L3" s="49"/>
      <c r="M3" s="50"/>
      <c r="N3" s="16" t="s">
        <v>10</v>
      </c>
      <c r="O3" s="16" t="s">
        <v>11</v>
      </c>
      <c r="P3" s="16" t="s">
        <v>12</v>
      </c>
      <c r="Q3" s="56" t="s">
        <v>13</v>
      </c>
      <c r="R3" s="56"/>
      <c r="S3" s="56"/>
      <c r="T3" s="56"/>
      <c r="U3" s="16" t="s">
        <v>14</v>
      </c>
      <c r="V3" s="57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67"/>
      <c r="XES3" s="67"/>
      <c r="XET3" s="67"/>
      <c r="XEU3" s="67"/>
      <c r="XEV3" s="67"/>
      <c r="XEW3" s="67"/>
      <c r="XEX3" s="67"/>
      <c r="XEY3" s="67"/>
      <c r="XEZ3" s="67"/>
      <c r="XFA3" s="67"/>
      <c r="XFB3" s="67"/>
      <c r="XFC3" s="67"/>
      <c r="XFD3" s="67"/>
    </row>
    <row r="4" s="2" customFormat="1" ht="33" customHeight="1" spans="1:16384">
      <c r="A4" s="16"/>
      <c r="B4" s="18"/>
      <c r="C4" s="18"/>
      <c r="D4" s="16"/>
      <c r="E4" s="18"/>
      <c r="F4" s="18"/>
      <c r="G4" s="16" t="s">
        <v>15</v>
      </c>
      <c r="H4" s="16" t="s">
        <v>16</v>
      </c>
      <c r="I4" s="51" t="s">
        <v>17</v>
      </c>
      <c r="J4" s="51" t="s">
        <v>18</v>
      </c>
      <c r="K4" s="51" t="s">
        <v>19</v>
      </c>
      <c r="L4" s="51" t="s">
        <v>20</v>
      </c>
      <c r="M4" s="51" t="s">
        <v>21</v>
      </c>
      <c r="N4" s="16"/>
      <c r="O4" s="16"/>
      <c r="P4" s="16"/>
      <c r="Q4" s="58" t="s">
        <v>22</v>
      </c>
      <c r="R4" s="58" t="s">
        <v>23</v>
      </c>
      <c r="S4" s="58" t="s">
        <v>24</v>
      </c>
      <c r="T4" s="58" t="s">
        <v>25</v>
      </c>
      <c r="U4" s="16"/>
      <c r="V4" s="5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67"/>
      <c r="XES4" s="67"/>
      <c r="XET4" s="67"/>
      <c r="XEU4" s="67"/>
      <c r="XEV4" s="67"/>
      <c r="XEW4" s="67"/>
      <c r="XEX4" s="67"/>
      <c r="XEY4" s="67"/>
      <c r="XEZ4" s="67"/>
      <c r="XFA4" s="67"/>
      <c r="XFB4" s="67"/>
      <c r="XFC4" s="67"/>
      <c r="XFD4" s="67"/>
    </row>
    <row r="5" s="3" customFormat="1" ht="33" customHeight="1" spans="1:22">
      <c r="A5" s="19"/>
      <c r="B5" s="19"/>
      <c r="C5" s="19"/>
      <c r="D5" s="19"/>
      <c r="E5" s="19"/>
      <c r="F5" s="19"/>
      <c r="G5" s="19"/>
      <c r="H5" s="19"/>
      <c r="I5" s="52">
        <f t="shared" ref="I5:M5" si="0">SUM(I6+I27+I73)</f>
        <v>34960</v>
      </c>
      <c r="J5" s="52">
        <f t="shared" si="0"/>
        <v>5924</v>
      </c>
      <c r="K5" s="52">
        <f t="shared" si="0"/>
        <v>13137</v>
      </c>
      <c r="L5" s="52">
        <f t="shared" si="0"/>
        <v>4830</v>
      </c>
      <c r="M5" s="52">
        <f t="shared" si="0"/>
        <v>11069</v>
      </c>
      <c r="N5" s="19"/>
      <c r="O5" s="19"/>
      <c r="P5" s="19"/>
      <c r="Q5" s="59"/>
      <c r="R5" s="59"/>
      <c r="S5" s="59"/>
      <c r="T5" s="59"/>
      <c r="U5" s="60"/>
      <c r="V5" s="61"/>
    </row>
    <row r="6" s="3" customFormat="1" ht="33" customHeight="1" spans="1:22">
      <c r="A6" s="20" t="s">
        <v>26</v>
      </c>
      <c r="B6" s="21"/>
      <c r="C6" s="22"/>
      <c r="D6" s="23"/>
      <c r="E6" s="24"/>
      <c r="F6" s="24"/>
      <c r="G6" s="24"/>
      <c r="H6" s="24"/>
      <c r="I6" s="24">
        <f t="shared" ref="I6:M6" si="1">SUM(I8+I9+I13+I15+I17+I19+I21+I23+I25)</f>
        <v>10750</v>
      </c>
      <c r="J6" s="24">
        <f t="shared" si="1"/>
        <v>0</v>
      </c>
      <c r="K6" s="24">
        <f t="shared" si="1"/>
        <v>2160</v>
      </c>
      <c r="L6" s="24">
        <f t="shared" si="1"/>
        <v>1000</v>
      </c>
      <c r="M6" s="24">
        <f t="shared" si="1"/>
        <v>7590</v>
      </c>
      <c r="N6" s="24"/>
      <c r="O6" s="24"/>
      <c r="P6" s="19"/>
      <c r="Q6" s="19"/>
      <c r="R6" s="19"/>
      <c r="S6" s="19"/>
      <c r="T6" s="62"/>
      <c r="U6" s="27"/>
      <c r="V6" s="61"/>
    </row>
    <row r="7" s="3" customFormat="1" ht="33" customHeight="1" spans="1:22">
      <c r="A7" s="25" t="s">
        <v>27</v>
      </c>
      <c r="B7" s="25"/>
      <c r="C7" s="25"/>
      <c r="D7" s="26"/>
      <c r="E7" s="26"/>
      <c r="F7" s="26"/>
      <c r="G7" s="26"/>
      <c r="H7" s="26"/>
      <c r="I7" s="25">
        <f>I8</f>
        <v>400</v>
      </c>
      <c r="J7" s="25">
        <v>0</v>
      </c>
      <c r="K7" s="25">
        <v>400</v>
      </c>
      <c r="L7" s="25">
        <v>0</v>
      </c>
      <c r="M7" s="25">
        <v>0</v>
      </c>
      <c r="N7" s="25"/>
      <c r="O7" s="25"/>
      <c r="P7" s="25"/>
      <c r="Q7" s="25"/>
      <c r="R7" s="25"/>
      <c r="S7" s="25"/>
      <c r="T7" s="25"/>
      <c r="U7" s="25"/>
      <c r="V7" s="61"/>
    </row>
    <row r="8" s="3" customFormat="1" ht="88" customHeight="1" spans="1:22">
      <c r="A8" s="27">
        <v>1</v>
      </c>
      <c r="B8" s="27" t="s">
        <v>28</v>
      </c>
      <c r="C8" s="27" t="s">
        <v>29</v>
      </c>
      <c r="D8" s="27" t="s">
        <v>30</v>
      </c>
      <c r="E8" s="27" t="s">
        <v>31</v>
      </c>
      <c r="F8" s="27"/>
      <c r="G8" s="27" t="s">
        <v>32</v>
      </c>
      <c r="H8" s="27" t="s">
        <v>33</v>
      </c>
      <c r="I8" s="27">
        <v>400</v>
      </c>
      <c r="J8" s="27">
        <v>0</v>
      </c>
      <c r="K8" s="27">
        <v>400</v>
      </c>
      <c r="L8" s="27">
        <v>0</v>
      </c>
      <c r="M8" s="27">
        <v>0</v>
      </c>
      <c r="N8" s="27" t="s">
        <v>34</v>
      </c>
      <c r="O8" s="27" t="s">
        <v>35</v>
      </c>
      <c r="P8" s="27" t="s">
        <v>36</v>
      </c>
      <c r="Q8" s="27" t="s">
        <v>37</v>
      </c>
      <c r="R8" s="27" t="s">
        <v>38</v>
      </c>
      <c r="S8" s="27" t="s">
        <v>39</v>
      </c>
      <c r="T8" s="27" t="s">
        <v>40</v>
      </c>
      <c r="U8" s="27"/>
      <c r="V8" s="61"/>
    </row>
    <row r="9" s="3" customFormat="1" ht="33" customHeight="1" spans="1:22">
      <c r="A9" s="28" t="s">
        <v>41</v>
      </c>
      <c r="B9" s="29"/>
      <c r="C9" s="30"/>
      <c r="D9" s="26"/>
      <c r="E9" s="25"/>
      <c r="F9" s="25"/>
      <c r="G9" s="25"/>
      <c r="H9" s="25"/>
      <c r="I9" s="25">
        <f t="shared" ref="I9:M9" si="2">SUM(I10:I12)</f>
        <v>7600</v>
      </c>
      <c r="J9" s="25">
        <f t="shared" si="2"/>
        <v>0</v>
      </c>
      <c r="K9" s="25">
        <f t="shared" si="2"/>
        <v>0</v>
      </c>
      <c r="L9" s="25">
        <f t="shared" si="2"/>
        <v>1000</v>
      </c>
      <c r="M9" s="25">
        <f t="shared" si="2"/>
        <v>6600</v>
      </c>
      <c r="N9" s="25"/>
      <c r="O9" s="25"/>
      <c r="P9" s="25"/>
      <c r="Q9" s="25"/>
      <c r="R9" s="25"/>
      <c r="S9" s="25"/>
      <c r="T9" s="63"/>
      <c r="U9" s="25"/>
      <c r="V9" s="61"/>
    </row>
    <row r="10" s="3" customFormat="1" ht="153" customHeight="1" spans="1:22">
      <c r="A10" s="27">
        <v>2</v>
      </c>
      <c r="B10" s="27" t="s">
        <v>28</v>
      </c>
      <c r="C10" s="27" t="s">
        <v>29</v>
      </c>
      <c r="D10" s="27" t="s">
        <v>42</v>
      </c>
      <c r="E10" s="27" t="s">
        <v>43</v>
      </c>
      <c r="F10" s="27"/>
      <c r="G10" s="27" t="s">
        <v>44</v>
      </c>
      <c r="H10" s="27" t="s">
        <v>45</v>
      </c>
      <c r="I10" s="27">
        <v>3000</v>
      </c>
      <c r="J10" s="27">
        <v>0</v>
      </c>
      <c r="K10" s="27">
        <v>0</v>
      </c>
      <c r="L10" s="27">
        <v>0</v>
      </c>
      <c r="M10" s="27">
        <v>3000</v>
      </c>
      <c r="N10" s="27" t="s">
        <v>46</v>
      </c>
      <c r="O10" s="27" t="s">
        <v>47</v>
      </c>
      <c r="P10" s="27" t="s">
        <v>48</v>
      </c>
      <c r="Q10" s="53" t="s">
        <v>49</v>
      </c>
      <c r="R10" s="53" t="s">
        <v>50</v>
      </c>
      <c r="S10" s="53" t="s">
        <v>51</v>
      </c>
      <c r="T10" s="41" t="s">
        <v>52</v>
      </c>
      <c r="U10" s="27"/>
      <c r="V10" s="61"/>
    </row>
    <row r="11" s="3" customFormat="1" ht="177.95" customHeight="1" spans="1:22">
      <c r="A11" s="27">
        <v>3</v>
      </c>
      <c r="B11" s="27" t="s">
        <v>28</v>
      </c>
      <c r="C11" s="27" t="s">
        <v>29</v>
      </c>
      <c r="D11" s="27" t="s">
        <v>53</v>
      </c>
      <c r="E11" s="27" t="s">
        <v>54</v>
      </c>
      <c r="F11" s="31"/>
      <c r="G11" s="27" t="s">
        <v>55</v>
      </c>
      <c r="H11" s="27" t="s">
        <v>56</v>
      </c>
      <c r="I11" s="27">
        <v>1000</v>
      </c>
      <c r="J11" s="27">
        <v>0</v>
      </c>
      <c r="K11" s="27">
        <v>0</v>
      </c>
      <c r="L11" s="27">
        <v>0</v>
      </c>
      <c r="M11" s="27">
        <v>1000</v>
      </c>
      <c r="N11" s="27" t="s">
        <v>46</v>
      </c>
      <c r="O11" s="27" t="s">
        <v>57</v>
      </c>
      <c r="P11" s="53" t="s">
        <v>58</v>
      </c>
      <c r="Q11" s="53" t="s">
        <v>59</v>
      </c>
      <c r="R11" s="53" t="s">
        <v>60</v>
      </c>
      <c r="S11" s="53" t="s">
        <v>38</v>
      </c>
      <c r="T11" s="27" t="s">
        <v>61</v>
      </c>
      <c r="U11" s="27"/>
      <c r="V11" s="61"/>
    </row>
    <row r="12" s="3" customFormat="1" ht="92" customHeight="1" spans="1:22">
      <c r="A12" s="32">
        <v>4</v>
      </c>
      <c r="B12" s="32" t="s">
        <v>28</v>
      </c>
      <c r="C12" s="32" t="s">
        <v>29</v>
      </c>
      <c r="D12" s="32" t="s">
        <v>62</v>
      </c>
      <c r="E12" s="32" t="s">
        <v>63</v>
      </c>
      <c r="F12" s="33"/>
      <c r="G12" s="32" t="s">
        <v>64</v>
      </c>
      <c r="H12" s="32" t="s">
        <v>65</v>
      </c>
      <c r="I12" s="32">
        <v>3600</v>
      </c>
      <c r="J12" s="32">
        <v>0</v>
      </c>
      <c r="K12" s="32"/>
      <c r="L12" s="32">
        <v>1000</v>
      </c>
      <c r="M12" s="32">
        <v>2600</v>
      </c>
      <c r="N12" s="32" t="s">
        <v>46</v>
      </c>
      <c r="O12" s="32" t="s">
        <v>66</v>
      </c>
      <c r="P12" s="32" t="s">
        <v>67</v>
      </c>
      <c r="Q12" s="32" t="s">
        <v>68</v>
      </c>
      <c r="R12" s="32" t="s">
        <v>69</v>
      </c>
      <c r="S12" s="32" t="s">
        <v>70</v>
      </c>
      <c r="T12" s="32" t="s">
        <v>71</v>
      </c>
      <c r="U12" s="32"/>
      <c r="V12" s="61"/>
    </row>
    <row r="13" s="3" customFormat="1" ht="33" customHeight="1" spans="1:22">
      <c r="A13" s="34" t="s">
        <v>72</v>
      </c>
      <c r="B13" s="35"/>
      <c r="C13" s="36"/>
      <c r="D13" s="37"/>
      <c r="E13" s="37"/>
      <c r="F13" s="38"/>
      <c r="G13" s="37"/>
      <c r="H13" s="37"/>
      <c r="I13" s="37">
        <f t="shared" ref="I13:M13" si="3">I14</f>
        <v>1200</v>
      </c>
      <c r="J13" s="37">
        <f t="shared" si="3"/>
        <v>0</v>
      </c>
      <c r="K13" s="37">
        <f t="shared" si="3"/>
        <v>1200</v>
      </c>
      <c r="L13" s="37">
        <f t="shared" si="3"/>
        <v>0</v>
      </c>
      <c r="M13" s="37">
        <f t="shared" si="3"/>
        <v>0</v>
      </c>
      <c r="N13" s="37"/>
      <c r="O13" s="37"/>
      <c r="P13" s="37"/>
      <c r="Q13" s="37"/>
      <c r="R13" s="37"/>
      <c r="S13" s="37"/>
      <c r="T13" s="37"/>
      <c r="U13" s="37"/>
      <c r="V13" s="61"/>
    </row>
    <row r="14" s="3" customFormat="1" ht="108" customHeight="1" spans="1:22">
      <c r="A14" s="27">
        <v>5</v>
      </c>
      <c r="B14" s="27" t="s">
        <v>28</v>
      </c>
      <c r="C14" s="27" t="s">
        <v>73</v>
      </c>
      <c r="D14" s="27" t="s">
        <v>74</v>
      </c>
      <c r="E14" s="39" t="s">
        <v>75</v>
      </c>
      <c r="F14" s="31"/>
      <c r="G14" s="27" t="s">
        <v>76</v>
      </c>
      <c r="H14" s="27" t="s">
        <v>77</v>
      </c>
      <c r="I14" s="27">
        <v>1200</v>
      </c>
      <c r="J14" s="27">
        <v>0</v>
      </c>
      <c r="K14" s="27">
        <v>1200</v>
      </c>
      <c r="L14" s="27">
        <v>0</v>
      </c>
      <c r="M14" s="27">
        <v>0</v>
      </c>
      <c r="N14" s="27" t="s">
        <v>78</v>
      </c>
      <c r="O14" s="27" t="s">
        <v>79</v>
      </c>
      <c r="P14" s="27" t="s">
        <v>80</v>
      </c>
      <c r="Q14" s="27" t="s">
        <v>37</v>
      </c>
      <c r="R14" s="27" t="s">
        <v>38</v>
      </c>
      <c r="S14" s="27" t="s">
        <v>39</v>
      </c>
      <c r="T14" s="27" t="s">
        <v>81</v>
      </c>
      <c r="U14" s="64"/>
      <c r="V14" s="61"/>
    </row>
    <row r="15" s="3" customFormat="1" ht="33" customHeight="1" spans="1:22">
      <c r="A15" s="34" t="s">
        <v>82</v>
      </c>
      <c r="B15" s="35"/>
      <c r="C15" s="36"/>
      <c r="D15" s="37"/>
      <c r="E15" s="40"/>
      <c r="F15" s="38"/>
      <c r="G15" s="37"/>
      <c r="H15" s="37"/>
      <c r="I15" s="37">
        <f t="shared" ref="I15:M15" si="4">I16</f>
        <v>500</v>
      </c>
      <c r="J15" s="37">
        <f t="shared" si="4"/>
        <v>0</v>
      </c>
      <c r="K15" s="37">
        <f t="shared" si="4"/>
        <v>0</v>
      </c>
      <c r="L15" s="37">
        <f t="shared" si="4"/>
        <v>0</v>
      </c>
      <c r="M15" s="37">
        <f t="shared" si="4"/>
        <v>500</v>
      </c>
      <c r="N15" s="37"/>
      <c r="O15" s="37"/>
      <c r="P15" s="37"/>
      <c r="Q15" s="37"/>
      <c r="R15" s="37"/>
      <c r="S15" s="37"/>
      <c r="T15" s="37"/>
      <c r="U15" s="24"/>
      <c r="V15" s="61"/>
    </row>
    <row r="16" s="3" customFormat="1" ht="108" customHeight="1" spans="1:22">
      <c r="A16" s="27">
        <v>6</v>
      </c>
      <c r="B16" s="27" t="s">
        <v>28</v>
      </c>
      <c r="C16" s="27" t="s">
        <v>83</v>
      </c>
      <c r="D16" s="27" t="s">
        <v>84</v>
      </c>
      <c r="E16" s="39" t="s">
        <v>85</v>
      </c>
      <c r="F16" s="31" t="s">
        <v>86</v>
      </c>
      <c r="G16" s="27" t="s">
        <v>87</v>
      </c>
      <c r="H16" s="27" t="s">
        <v>88</v>
      </c>
      <c r="I16" s="27">
        <v>500</v>
      </c>
      <c r="J16" s="27"/>
      <c r="K16" s="27"/>
      <c r="L16" s="27"/>
      <c r="M16" s="27">
        <v>500</v>
      </c>
      <c r="N16" s="27" t="s">
        <v>89</v>
      </c>
      <c r="O16" s="27" t="s">
        <v>90</v>
      </c>
      <c r="P16" s="27" t="s">
        <v>91</v>
      </c>
      <c r="Q16" s="27" t="s">
        <v>37</v>
      </c>
      <c r="R16" s="27" t="s">
        <v>92</v>
      </c>
      <c r="S16" s="27" t="s">
        <v>70</v>
      </c>
      <c r="T16" s="27" t="s">
        <v>93</v>
      </c>
      <c r="U16" s="64"/>
      <c r="V16" s="61"/>
    </row>
    <row r="17" s="3" customFormat="1" ht="33" customHeight="1" spans="1:22">
      <c r="A17" s="34" t="s">
        <v>94</v>
      </c>
      <c r="B17" s="35"/>
      <c r="C17" s="36"/>
      <c r="D17" s="37"/>
      <c r="E17" s="37"/>
      <c r="F17" s="38"/>
      <c r="G17" s="37"/>
      <c r="H17" s="37"/>
      <c r="I17" s="37">
        <f t="shared" ref="I17:M17" si="5">I18</f>
        <v>300</v>
      </c>
      <c r="J17" s="37">
        <f t="shared" si="5"/>
        <v>0</v>
      </c>
      <c r="K17" s="37">
        <f t="shared" si="5"/>
        <v>300</v>
      </c>
      <c r="L17" s="37">
        <f t="shared" si="5"/>
        <v>0</v>
      </c>
      <c r="M17" s="37">
        <f t="shared" si="5"/>
        <v>0</v>
      </c>
      <c r="N17" s="37"/>
      <c r="O17" s="37"/>
      <c r="P17" s="37"/>
      <c r="Q17" s="37"/>
      <c r="R17" s="37"/>
      <c r="S17" s="37"/>
      <c r="T17" s="37"/>
      <c r="U17" s="24"/>
      <c r="V17" s="61"/>
    </row>
    <row r="18" s="3" customFormat="1" ht="82" customHeight="1" spans="1:22">
      <c r="A18" s="27">
        <v>7</v>
      </c>
      <c r="B18" s="27" t="s">
        <v>28</v>
      </c>
      <c r="C18" s="27" t="s">
        <v>95</v>
      </c>
      <c r="D18" s="27" t="s">
        <v>96</v>
      </c>
      <c r="E18" s="39" t="s">
        <v>97</v>
      </c>
      <c r="F18" s="31"/>
      <c r="G18" s="27" t="s">
        <v>98</v>
      </c>
      <c r="H18" s="27" t="s">
        <v>99</v>
      </c>
      <c r="I18" s="27">
        <v>300</v>
      </c>
      <c r="J18" s="27">
        <v>0</v>
      </c>
      <c r="K18" s="27">
        <v>300</v>
      </c>
      <c r="L18" s="27">
        <v>0</v>
      </c>
      <c r="M18" s="27">
        <v>0</v>
      </c>
      <c r="N18" s="27" t="s">
        <v>100</v>
      </c>
      <c r="O18" s="27" t="s">
        <v>101</v>
      </c>
      <c r="P18" s="27" t="s">
        <v>102</v>
      </c>
      <c r="Q18" s="27" t="s">
        <v>37</v>
      </c>
      <c r="R18" s="27" t="s">
        <v>38</v>
      </c>
      <c r="S18" s="27" t="s">
        <v>61</v>
      </c>
      <c r="T18" s="27" t="s">
        <v>39</v>
      </c>
      <c r="U18" s="64"/>
      <c r="V18" s="61"/>
    </row>
    <row r="19" s="3" customFormat="1" ht="33" customHeight="1" spans="1:22">
      <c r="A19" s="34" t="s">
        <v>103</v>
      </c>
      <c r="B19" s="35"/>
      <c r="C19" s="36"/>
      <c r="D19" s="37"/>
      <c r="E19" s="37"/>
      <c r="F19" s="38"/>
      <c r="G19" s="37"/>
      <c r="H19" s="37"/>
      <c r="I19" s="37">
        <f>I20</f>
        <v>260</v>
      </c>
      <c r="J19" s="37">
        <v>0</v>
      </c>
      <c r="K19" s="37">
        <v>260</v>
      </c>
      <c r="L19" s="37">
        <v>0</v>
      </c>
      <c r="M19" s="37">
        <v>0</v>
      </c>
      <c r="N19" s="37"/>
      <c r="O19" s="37"/>
      <c r="P19" s="37"/>
      <c r="Q19" s="37"/>
      <c r="R19" s="37"/>
      <c r="S19" s="37"/>
      <c r="T19" s="37"/>
      <c r="U19" s="24"/>
      <c r="V19" s="61"/>
    </row>
    <row r="20" s="3" customFormat="1" ht="162" customHeight="1" spans="1:22">
      <c r="A20" s="27">
        <v>8</v>
      </c>
      <c r="B20" s="27" t="s">
        <v>28</v>
      </c>
      <c r="C20" s="27" t="s">
        <v>29</v>
      </c>
      <c r="D20" s="27" t="s">
        <v>104</v>
      </c>
      <c r="E20" s="39" t="s">
        <v>105</v>
      </c>
      <c r="F20" s="31"/>
      <c r="G20" s="27" t="s">
        <v>106</v>
      </c>
      <c r="H20" s="27" t="s">
        <v>107</v>
      </c>
      <c r="I20" s="27">
        <v>260</v>
      </c>
      <c r="J20" s="27">
        <v>0</v>
      </c>
      <c r="K20" s="27">
        <v>260</v>
      </c>
      <c r="L20" s="27">
        <v>0</v>
      </c>
      <c r="M20" s="27">
        <v>0</v>
      </c>
      <c r="N20" s="27" t="s">
        <v>108</v>
      </c>
      <c r="O20" s="27" t="s">
        <v>109</v>
      </c>
      <c r="P20" s="27" t="s">
        <v>110</v>
      </c>
      <c r="Q20" s="27" t="s">
        <v>37</v>
      </c>
      <c r="R20" s="27" t="s">
        <v>38</v>
      </c>
      <c r="S20" s="27" t="s">
        <v>61</v>
      </c>
      <c r="T20" s="27" t="s">
        <v>39</v>
      </c>
      <c r="U20" s="64"/>
      <c r="V20" s="61"/>
    </row>
    <row r="21" s="3" customFormat="1" ht="33" customHeight="1" spans="1:22">
      <c r="A21" s="34" t="s">
        <v>111</v>
      </c>
      <c r="B21" s="35"/>
      <c r="C21" s="36"/>
      <c r="D21" s="37"/>
      <c r="E21" s="37"/>
      <c r="F21" s="38"/>
      <c r="G21" s="37"/>
      <c r="H21" s="37"/>
      <c r="I21" s="37">
        <f>I22</f>
        <v>230</v>
      </c>
      <c r="J21" s="37">
        <v>0</v>
      </c>
      <c r="K21" s="37">
        <v>0</v>
      </c>
      <c r="L21" s="37">
        <v>0</v>
      </c>
      <c r="M21" s="37">
        <v>230</v>
      </c>
      <c r="N21" s="37"/>
      <c r="O21" s="37"/>
      <c r="P21" s="37"/>
      <c r="Q21" s="37"/>
      <c r="R21" s="37"/>
      <c r="S21" s="37"/>
      <c r="T21" s="37"/>
      <c r="U21" s="24"/>
      <c r="V21" s="61"/>
    </row>
    <row r="22" s="3" customFormat="1" ht="158" customHeight="1" spans="1:22">
      <c r="A22" s="27">
        <v>9</v>
      </c>
      <c r="B22" s="27" t="s">
        <v>28</v>
      </c>
      <c r="C22" s="27" t="s">
        <v>29</v>
      </c>
      <c r="D22" s="27" t="s">
        <v>112</v>
      </c>
      <c r="E22" s="27" t="s">
        <v>113</v>
      </c>
      <c r="F22" s="31"/>
      <c r="G22" s="27" t="s">
        <v>114</v>
      </c>
      <c r="H22" s="27" t="s">
        <v>115</v>
      </c>
      <c r="I22" s="27">
        <v>230</v>
      </c>
      <c r="J22" s="27">
        <v>0</v>
      </c>
      <c r="K22" s="27">
        <v>0</v>
      </c>
      <c r="L22" s="27">
        <v>0</v>
      </c>
      <c r="M22" s="27">
        <v>230</v>
      </c>
      <c r="N22" s="27" t="s">
        <v>116</v>
      </c>
      <c r="O22" s="27" t="s">
        <v>117</v>
      </c>
      <c r="P22" s="27" t="s">
        <v>118</v>
      </c>
      <c r="Q22" s="27" t="s">
        <v>37</v>
      </c>
      <c r="R22" s="27" t="s">
        <v>38</v>
      </c>
      <c r="S22" s="27" t="s">
        <v>61</v>
      </c>
      <c r="T22" s="27" t="s">
        <v>39</v>
      </c>
      <c r="U22" s="64"/>
      <c r="V22" s="61"/>
    </row>
    <row r="23" s="3" customFormat="1" ht="33" customHeight="1" spans="1:22">
      <c r="A23" s="34" t="s">
        <v>119</v>
      </c>
      <c r="B23" s="35"/>
      <c r="C23" s="36"/>
      <c r="D23" s="37"/>
      <c r="E23" s="37"/>
      <c r="F23" s="38"/>
      <c r="G23" s="37"/>
      <c r="H23" s="37"/>
      <c r="I23" s="37">
        <f>I24</f>
        <v>130</v>
      </c>
      <c r="J23" s="37">
        <v>0</v>
      </c>
      <c r="K23" s="37">
        <v>0</v>
      </c>
      <c r="L23" s="37">
        <v>0</v>
      </c>
      <c r="M23" s="37">
        <v>130</v>
      </c>
      <c r="N23" s="37"/>
      <c r="O23" s="37"/>
      <c r="P23" s="37"/>
      <c r="Q23" s="37"/>
      <c r="R23" s="37"/>
      <c r="S23" s="37"/>
      <c r="T23" s="37"/>
      <c r="U23" s="24"/>
      <c r="V23" s="61"/>
    </row>
    <row r="24" s="3" customFormat="1" ht="82" customHeight="1" spans="1:22">
      <c r="A24" s="27">
        <v>10</v>
      </c>
      <c r="B24" s="27" t="s">
        <v>28</v>
      </c>
      <c r="C24" s="27" t="s">
        <v>29</v>
      </c>
      <c r="D24" s="27" t="s">
        <v>120</v>
      </c>
      <c r="E24" s="27" t="s">
        <v>121</v>
      </c>
      <c r="F24" s="31"/>
      <c r="G24" s="27" t="s">
        <v>122</v>
      </c>
      <c r="H24" s="27" t="s">
        <v>123</v>
      </c>
      <c r="I24" s="27">
        <v>130</v>
      </c>
      <c r="J24" s="27">
        <v>0</v>
      </c>
      <c r="K24" s="27">
        <v>0</v>
      </c>
      <c r="L24" s="27">
        <v>0</v>
      </c>
      <c r="M24" s="27">
        <v>130</v>
      </c>
      <c r="N24" s="27" t="s">
        <v>124</v>
      </c>
      <c r="O24" s="27" t="s">
        <v>125</v>
      </c>
      <c r="P24" s="27" t="s">
        <v>126</v>
      </c>
      <c r="Q24" s="27" t="s">
        <v>37</v>
      </c>
      <c r="R24" s="27" t="s">
        <v>38</v>
      </c>
      <c r="S24" s="27" t="s">
        <v>61</v>
      </c>
      <c r="T24" s="27" t="s">
        <v>39</v>
      </c>
      <c r="U24" s="64"/>
      <c r="V24" s="61"/>
    </row>
    <row r="25" s="3" customFormat="1" ht="33" customHeight="1" spans="1:22">
      <c r="A25" s="34" t="s">
        <v>127</v>
      </c>
      <c r="B25" s="35"/>
      <c r="C25" s="36"/>
      <c r="D25" s="37"/>
      <c r="E25" s="37"/>
      <c r="F25" s="38"/>
      <c r="G25" s="37"/>
      <c r="H25" s="37"/>
      <c r="I25" s="37">
        <f>I26</f>
        <v>130</v>
      </c>
      <c r="J25" s="37">
        <v>0</v>
      </c>
      <c r="K25" s="37">
        <v>0</v>
      </c>
      <c r="L25" s="37">
        <v>0</v>
      </c>
      <c r="M25" s="37">
        <v>130</v>
      </c>
      <c r="N25" s="37"/>
      <c r="O25" s="37"/>
      <c r="P25" s="37"/>
      <c r="Q25" s="37"/>
      <c r="R25" s="37"/>
      <c r="S25" s="37"/>
      <c r="T25" s="37"/>
      <c r="U25" s="24"/>
      <c r="V25" s="61"/>
    </row>
    <row r="26" s="3" customFormat="1" ht="82" customHeight="1" spans="1:22">
      <c r="A26" s="27">
        <v>11</v>
      </c>
      <c r="B26" s="27" t="s">
        <v>28</v>
      </c>
      <c r="C26" s="27" t="s">
        <v>29</v>
      </c>
      <c r="D26" s="27" t="s">
        <v>128</v>
      </c>
      <c r="E26" s="27" t="s">
        <v>129</v>
      </c>
      <c r="F26" s="31"/>
      <c r="G26" s="27" t="s">
        <v>130</v>
      </c>
      <c r="H26" s="27" t="s">
        <v>131</v>
      </c>
      <c r="I26" s="27">
        <v>130</v>
      </c>
      <c r="J26" s="27">
        <v>0</v>
      </c>
      <c r="K26" s="27">
        <v>0</v>
      </c>
      <c r="L26" s="27">
        <v>0</v>
      </c>
      <c r="M26" s="27">
        <v>130</v>
      </c>
      <c r="N26" s="27" t="s">
        <v>132</v>
      </c>
      <c r="O26" s="27" t="s">
        <v>133</v>
      </c>
      <c r="P26" s="27" t="s">
        <v>134</v>
      </c>
      <c r="Q26" s="27" t="s">
        <v>37</v>
      </c>
      <c r="R26" s="27" t="s">
        <v>38</v>
      </c>
      <c r="S26" s="27" t="s">
        <v>61</v>
      </c>
      <c r="T26" s="27" t="s">
        <v>39</v>
      </c>
      <c r="U26" s="64"/>
      <c r="V26" s="61"/>
    </row>
    <row r="27" s="3" customFormat="1" ht="30" customHeight="1" spans="1:22">
      <c r="A27" s="20" t="s">
        <v>135</v>
      </c>
      <c r="B27" s="21"/>
      <c r="C27" s="22"/>
      <c r="D27" s="23"/>
      <c r="E27" s="24"/>
      <c r="F27" s="24"/>
      <c r="G27" s="27"/>
      <c r="H27" s="27"/>
      <c r="I27" s="24">
        <f t="shared" ref="I27:M27" si="6">I28+I30+I35+I37+I39+I41+I43+I45+I48+I50+I52+I55+I57+I62+I65+I67+I69+I71</f>
        <v>21510</v>
      </c>
      <c r="J27" s="24">
        <f t="shared" si="6"/>
        <v>4599</v>
      </c>
      <c r="K27" s="24">
        <f t="shared" si="6"/>
        <v>10807</v>
      </c>
      <c r="L27" s="24">
        <f t="shared" si="6"/>
        <v>2805</v>
      </c>
      <c r="M27" s="24">
        <f t="shared" si="6"/>
        <v>3299</v>
      </c>
      <c r="N27" s="27"/>
      <c r="O27" s="24"/>
      <c r="P27" s="24"/>
      <c r="Q27" s="24"/>
      <c r="R27" s="24"/>
      <c r="S27" s="24"/>
      <c r="T27" s="27"/>
      <c r="U27" s="27"/>
      <c r="V27" s="61"/>
    </row>
    <row r="28" s="3" customFormat="1" ht="30" customHeight="1" spans="1:22">
      <c r="A28" s="34" t="s">
        <v>27</v>
      </c>
      <c r="B28" s="35"/>
      <c r="C28" s="36"/>
      <c r="D28" s="38"/>
      <c r="E28" s="37"/>
      <c r="F28" s="37"/>
      <c r="G28" s="38"/>
      <c r="H28" s="38"/>
      <c r="I28" s="37">
        <f t="shared" ref="I28:M28" si="7">SUM(I29)</f>
        <v>2139</v>
      </c>
      <c r="J28" s="37">
        <f t="shared" si="7"/>
        <v>2139</v>
      </c>
      <c r="K28" s="37">
        <f t="shared" si="7"/>
        <v>0</v>
      </c>
      <c r="L28" s="37">
        <f t="shared" si="7"/>
        <v>0</v>
      </c>
      <c r="M28" s="37">
        <f t="shared" si="7"/>
        <v>0</v>
      </c>
      <c r="N28" s="38"/>
      <c r="O28" s="37"/>
      <c r="P28" s="37"/>
      <c r="Q28" s="37"/>
      <c r="R28" s="37"/>
      <c r="S28" s="37"/>
      <c r="T28" s="38"/>
      <c r="U28" s="38"/>
      <c r="V28" s="61"/>
    </row>
    <row r="29" s="3" customFormat="1" ht="90.95" customHeight="1" spans="1:22">
      <c r="A29" s="27">
        <v>12</v>
      </c>
      <c r="B29" s="27" t="s">
        <v>136</v>
      </c>
      <c r="C29" s="27" t="s">
        <v>137</v>
      </c>
      <c r="D29" s="41" t="s">
        <v>138</v>
      </c>
      <c r="E29" s="41" t="s">
        <v>139</v>
      </c>
      <c r="F29" s="41"/>
      <c r="G29" s="41" t="s">
        <v>140</v>
      </c>
      <c r="H29" s="41" t="s">
        <v>141</v>
      </c>
      <c r="I29" s="41">
        <v>2139</v>
      </c>
      <c r="J29" s="41">
        <v>2139</v>
      </c>
      <c r="K29" s="27">
        <v>0</v>
      </c>
      <c r="L29" s="27">
        <v>0</v>
      </c>
      <c r="M29" s="27">
        <v>0</v>
      </c>
      <c r="N29" s="41" t="s">
        <v>142</v>
      </c>
      <c r="O29" s="41" t="s">
        <v>143</v>
      </c>
      <c r="P29" s="41" t="s">
        <v>144</v>
      </c>
      <c r="Q29" s="27" t="s">
        <v>145</v>
      </c>
      <c r="R29" s="41" t="s">
        <v>146</v>
      </c>
      <c r="S29" s="41" t="s">
        <v>147</v>
      </c>
      <c r="T29" s="27" t="s">
        <v>70</v>
      </c>
      <c r="U29" s="41"/>
      <c r="V29" s="61"/>
    </row>
    <row r="30" s="3" customFormat="1" ht="30" customHeight="1" spans="1:22">
      <c r="A30" s="34" t="s">
        <v>148</v>
      </c>
      <c r="B30" s="35"/>
      <c r="C30" s="36"/>
      <c r="D30" s="38"/>
      <c r="E30" s="42"/>
      <c r="F30" s="37"/>
      <c r="G30" s="42"/>
      <c r="H30" s="42"/>
      <c r="I30" s="42">
        <f>SUM(I31:I34)</f>
        <v>6905</v>
      </c>
      <c r="J30" s="42">
        <f>SUM(J31:J34)</f>
        <v>1710</v>
      </c>
      <c r="K30" s="42">
        <f>SUM(K31:K34)</f>
        <v>2790</v>
      </c>
      <c r="L30" s="42">
        <f>SUM(L31:L34)</f>
        <v>0</v>
      </c>
      <c r="M30" s="42">
        <f>SUM(M31:M34)</f>
        <v>2405</v>
      </c>
      <c r="N30" s="42"/>
      <c r="O30" s="42"/>
      <c r="P30" s="42"/>
      <c r="Q30" s="42"/>
      <c r="R30" s="42"/>
      <c r="S30" s="42"/>
      <c r="T30" s="42"/>
      <c r="U30" s="42"/>
      <c r="V30" s="61"/>
    </row>
    <row r="31" s="3" customFormat="1" ht="156" customHeight="1" spans="1:22">
      <c r="A31" s="27">
        <v>13</v>
      </c>
      <c r="B31" s="27" t="s">
        <v>136</v>
      </c>
      <c r="C31" s="27" t="s">
        <v>149</v>
      </c>
      <c r="D31" s="27" t="s">
        <v>150</v>
      </c>
      <c r="E31" s="27" t="s">
        <v>151</v>
      </c>
      <c r="F31" s="27"/>
      <c r="G31" s="27" t="s">
        <v>152</v>
      </c>
      <c r="H31" s="27" t="s">
        <v>153</v>
      </c>
      <c r="I31" s="27">
        <v>4705</v>
      </c>
      <c r="J31" s="27">
        <v>1710</v>
      </c>
      <c r="K31" s="27">
        <v>1290</v>
      </c>
      <c r="L31" s="27">
        <v>0</v>
      </c>
      <c r="M31" s="27">
        <v>1705</v>
      </c>
      <c r="N31" s="27" t="s">
        <v>154</v>
      </c>
      <c r="O31" s="41" t="s">
        <v>155</v>
      </c>
      <c r="P31" s="41" t="s">
        <v>156</v>
      </c>
      <c r="Q31" s="41" t="s">
        <v>37</v>
      </c>
      <c r="R31" s="41" t="s">
        <v>38</v>
      </c>
      <c r="S31" s="41" t="s">
        <v>70</v>
      </c>
      <c r="T31" s="27" t="s">
        <v>157</v>
      </c>
      <c r="U31" s="27"/>
      <c r="V31" s="61"/>
    </row>
    <row r="32" s="3" customFormat="1" ht="172" customHeight="1" spans="1:22">
      <c r="A32" s="27">
        <v>14</v>
      </c>
      <c r="B32" s="27" t="s">
        <v>136</v>
      </c>
      <c r="C32" s="27" t="s">
        <v>158</v>
      </c>
      <c r="D32" s="27" t="s">
        <v>159</v>
      </c>
      <c r="E32" s="27" t="s">
        <v>160</v>
      </c>
      <c r="F32" s="27" t="s">
        <v>161</v>
      </c>
      <c r="G32" s="27" t="s">
        <v>162</v>
      </c>
      <c r="H32" s="27" t="s">
        <v>163</v>
      </c>
      <c r="I32" s="27">
        <v>700</v>
      </c>
      <c r="J32" s="27">
        <v>0</v>
      </c>
      <c r="K32" s="27">
        <v>0</v>
      </c>
      <c r="L32" s="27">
        <v>0</v>
      </c>
      <c r="M32" s="27">
        <v>700</v>
      </c>
      <c r="N32" s="27" t="s">
        <v>89</v>
      </c>
      <c r="O32" s="27" t="s">
        <v>164</v>
      </c>
      <c r="P32" s="27" t="s">
        <v>165</v>
      </c>
      <c r="Q32" s="27" t="s">
        <v>166</v>
      </c>
      <c r="R32" s="27" t="s">
        <v>167</v>
      </c>
      <c r="S32" s="27" t="s">
        <v>168</v>
      </c>
      <c r="T32" s="27" t="s">
        <v>61</v>
      </c>
      <c r="U32" s="64"/>
      <c r="V32" s="61"/>
    </row>
    <row r="33" s="3" customFormat="1" ht="126.95" customHeight="1" spans="1:16381">
      <c r="A33" s="27">
        <v>15</v>
      </c>
      <c r="B33" s="27" t="s">
        <v>136</v>
      </c>
      <c r="C33" s="27" t="s">
        <v>169</v>
      </c>
      <c r="D33" s="27" t="s">
        <v>170</v>
      </c>
      <c r="E33" s="39" t="s">
        <v>171</v>
      </c>
      <c r="F33" s="27"/>
      <c r="G33" s="27" t="s">
        <v>172</v>
      </c>
      <c r="H33" s="27" t="s">
        <v>173</v>
      </c>
      <c r="I33" s="27">
        <v>500</v>
      </c>
      <c r="J33" s="27">
        <v>0</v>
      </c>
      <c r="K33" s="27">
        <v>500</v>
      </c>
      <c r="L33" s="27">
        <v>0</v>
      </c>
      <c r="M33" s="27">
        <v>0</v>
      </c>
      <c r="N33" s="27" t="s">
        <v>89</v>
      </c>
      <c r="O33" s="27" t="s">
        <v>174</v>
      </c>
      <c r="P33" s="27" t="s">
        <v>175</v>
      </c>
      <c r="Q33" s="27" t="s">
        <v>176</v>
      </c>
      <c r="R33" s="27" t="s">
        <v>37</v>
      </c>
      <c r="S33" s="27" t="s">
        <v>177</v>
      </c>
      <c r="T33" s="27" t="s">
        <v>70</v>
      </c>
      <c r="U33" s="64"/>
      <c r="V33" s="61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</row>
    <row r="34" s="3" customFormat="1" ht="126.95" customHeight="1" spans="1:16381">
      <c r="A34" s="27">
        <v>16</v>
      </c>
      <c r="B34" s="27" t="s">
        <v>136</v>
      </c>
      <c r="C34" s="27" t="s">
        <v>178</v>
      </c>
      <c r="D34" s="27" t="s">
        <v>179</v>
      </c>
      <c r="E34" s="39" t="s">
        <v>180</v>
      </c>
      <c r="F34" s="27"/>
      <c r="G34" s="27" t="s">
        <v>181</v>
      </c>
      <c r="H34" s="27" t="s">
        <v>182</v>
      </c>
      <c r="I34" s="27">
        <v>1000</v>
      </c>
      <c r="J34" s="27"/>
      <c r="K34" s="27">
        <v>1000</v>
      </c>
      <c r="L34" s="27"/>
      <c r="M34" s="27"/>
      <c r="N34" s="27" t="s">
        <v>89</v>
      </c>
      <c r="O34" s="27" t="s">
        <v>183</v>
      </c>
      <c r="P34" s="27" t="s">
        <v>184</v>
      </c>
      <c r="Q34" s="27" t="s">
        <v>92</v>
      </c>
      <c r="R34" s="27" t="s">
        <v>68</v>
      </c>
      <c r="S34" s="27" t="s">
        <v>70</v>
      </c>
      <c r="T34" s="27" t="s">
        <v>93</v>
      </c>
      <c r="U34" s="64"/>
      <c r="V34" s="61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</row>
    <row r="35" s="3" customFormat="1" ht="30" customHeight="1" spans="1:16381">
      <c r="A35" s="34" t="s">
        <v>185</v>
      </c>
      <c r="B35" s="35"/>
      <c r="C35" s="36"/>
      <c r="D35" s="38"/>
      <c r="E35" s="40"/>
      <c r="F35" s="37"/>
      <c r="G35" s="37"/>
      <c r="H35" s="37"/>
      <c r="I35" s="37">
        <f t="shared" ref="I35:M35" si="8">I36</f>
        <v>1500</v>
      </c>
      <c r="J35" s="37">
        <f t="shared" si="8"/>
        <v>0</v>
      </c>
      <c r="K35" s="37">
        <f t="shared" si="8"/>
        <v>0</v>
      </c>
      <c r="L35" s="37">
        <f t="shared" si="8"/>
        <v>1500</v>
      </c>
      <c r="M35" s="37">
        <f t="shared" si="8"/>
        <v>0</v>
      </c>
      <c r="N35" s="37"/>
      <c r="O35" s="37"/>
      <c r="P35" s="27"/>
      <c r="Q35" s="27"/>
      <c r="R35" s="27"/>
      <c r="S35" s="27"/>
      <c r="T35" s="27"/>
      <c r="U35" s="27"/>
      <c r="V35" s="61"/>
      <c r="XER35" s="68"/>
      <c r="XES35" s="68"/>
      <c r="XET35" s="68"/>
      <c r="XEU35" s="68"/>
      <c r="XEV35" s="68"/>
      <c r="XEW35" s="68"/>
      <c r="XEX35" s="68"/>
      <c r="XEY35" s="68"/>
      <c r="XEZ35" s="68"/>
      <c r="XFA35" s="68"/>
    </row>
    <row r="36" s="3" customFormat="1" ht="155" customHeight="1" spans="1:16381">
      <c r="A36" s="32">
        <v>17</v>
      </c>
      <c r="B36" s="32" t="s">
        <v>136</v>
      </c>
      <c r="C36" s="32" t="s">
        <v>186</v>
      </c>
      <c r="D36" s="32" t="s">
        <v>187</v>
      </c>
      <c r="E36" s="32" t="s">
        <v>188</v>
      </c>
      <c r="F36" s="32"/>
      <c r="G36" s="32" t="s">
        <v>189</v>
      </c>
      <c r="H36" s="32" t="s">
        <v>190</v>
      </c>
      <c r="I36" s="32">
        <v>1500</v>
      </c>
      <c r="J36" s="32">
        <v>0</v>
      </c>
      <c r="K36" s="32">
        <v>0</v>
      </c>
      <c r="L36" s="32">
        <v>1500</v>
      </c>
      <c r="M36" s="32">
        <v>0</v>
      </c>
      <c r="N36" s="32" t="s">
        <v>191</v>
      </c>
      <c r="O36" s="32" t="s">
        <v>192</v>
      </c>
      <c r="P36" s="32" t="s">
        <v>193</v>
      </c>
      <c r="Q36" s="32" t="s">
        <v>37</v>
      </c>
      <c r="R36" s="32" t="s">
        <v>38</v>
      </c>
      <c r="S36" s="32" t="s">
        <v>147</v>
      </c>
      <c r="T36" s="32" t="s">
        <v>177</v>
      </c>
      <c r="U36" s="65">
        <v>1500</v>
      </c>
      <c r="V36" s="61"/>
      <c r="XER36" s="68"/>
      <c r="XES36" s="68"/>
      <c r="XET36" s="68"/>
      <c r="XEU36" s="68"/>
      <c r="XEV36" s="68"/>
      <c r="XEW36" s="68"/>
      <c r="XEX36" s="68"/>
      <c r="XEY36" s="68"/>
      <c r="XEZ36" s="68"/>
      <c r="XFA36" s="68"/>
    </row>
    <row r="37" s="3" customFormat="1" ht="33" customHeight="1" spans="1:16381">
      <c r="A37" s="34" t="s">
        <v>194</v>
      </c>
      <c r="B37" s="35"/>
      <c r="C37" s="36"/>
      <c r="D37" s="37"/>
      <c r="E37" s="37"/>
      <c r="F37" s="37"/>
      <c r="G37" s="37"/>
      <c r="H37" s="37"/>
      <c r="I37" s="37">
        <f t="shared" ref="I37:M37" si="9">I38</f>
        <v>75</v>
      </c>
      <c r="J37" s="37">
        <f t="shared" si="9"/>
        <v>0</v>
      </c>
      <c r="K37" s="37">
        <f t="shared" si="9"/>
        <v>0</v>
      </c>
      <c r="L37" s="37">
        <f t="shared" si="9"/>
        <v>75</v>
      </c>
      <c r="M37" s="37">
        <f t="shared" si="9"/>
        <v>0</v>
      </c>
      <c r="N37" s="37"/>
      <c r="O37" s="37"/>
      <c r="P37" s="37"/>
      <c r="Q37" s="37"/>
      <c r="R37" s="37"/>
      <c r="S37" s="37"/>
      <c r="T37" s="37"/>
      <c r="U37" s="37"/>
      <c r="V37" s="61"/>
      <c r="XER37" s="68"/>
      <c r="XES37" s="68"/>
      <c r="XET37" s="68"/>
      <c r="XEU37" s="68"/>
      <c r="XEV37" s="68"/>
      <c r="XEW37" s="68"/>
      <c r="XEX37" s="68"/>
      <c r="XEY37" s="68"/>
      <c r="XEZ37" s="68"/>
      <c r="XFA37" s="68"/>
    </row>
    <row r="38" s="3" customFormat="1" ht="147" customHeight="1" spans="1:16381">
      <c r="A38" s="32">
        <v>18</v>
      </c>
      <c r="B38" s="32" t="s">
        <v>136</v>
      </c>
      <c r="C38" s="32" t="s">
        <v>195</v>
      </c>
      <c r="D38" s="32" t="s">
        <v>196</v>
      </c>
      <c r="E38" s="32" t="s">
        <v>197</v>
      </c>
      <c r="F38" s="32"/>
      <c r="G38" s="32" t="s">
        <v>198</v>
      </c>
      <c r="H38" s="32" t="s">
        <v>199</v>
      </c>
      <c r="I38" s="32">
        <v>75</v>
      </c>
      <c r="J38" s="32">
        <v>0</v>
      </c>
      <c r="K38" s="32"/>
      <c r="L38" s="32">
        <v>75</v>
      </c>
      <c r="M38" s="32">
        <v>0</v>
      </c>
      <c r="N38" s="32" t="s">
        <v>200</v>
      </c>
      <c r="O38" s="32" t="s">
        <v>201</v>
      </c>
      <c r="P38" s="32" t="s">
        <v>202</v>
      </c>
      <c r="Q38" s="32" t="s">
        <v>203</v>
      </c>
      <c r="R38" s="32" t="s">
        <v>145</v>
      </c>
      <c r="S38" s="32" t="s">
        <v>168</v>
      </c>
      <c r="T38" s="32" t="s">
        <v>61</v>
      </c>
      <c r="U38" s="65">
        <v>75</v>
      </c>
      <c r="V38" s="61"/>
      <c r="XER38" s="68"/>
      <c r="XES38" s="68"/>
      <c r="XET38" s="68"/>
      <c r="XEU38" s="68"/>
      <c r="XEV38" s="68"/>
      <c r="XEW38" s="68"/>
      <c r="XEX38" s="68"/>
      <c r="XEY38" s="68"/>
      <c r="XEZ38" s="68"/>
      <c r="XFA38" s="68"/>
    </row>
    <row r="39" s="3" customFormat="1" ht="24.95" customHeight="1" spans="1:16381">
      <c r="A39" s="34" t="s">
        <v>204</v>
      </c>
      <c r="B39" s="35"/>
      <c r="C39" s="36"/>
      <c r="D39" s="38"/>
      <c r="E39" s="38"/>
      <c r="F39" s="37"/>
      <c r="G39" s="37"/>
      <c r="H39" s="37"/>
      <c r="I39" s="37">
        <f t="shared" ref="I39:M39" si="10">SUM(I40)</f>
        <v>750</v>
      </c>
      <c r="J39" s="37">
        <f t="shared" si="10"/>
        <v>750</v>
      </c>
      <c r="K39" s="37">
        <f t="shared" si="10"/>
        <v>0</v>
      </c>
      <c r="L39" s="37">
        <f t="shared" si="10"/>
        <v>0</v>
      </c>
      <c r="M39" s="37">
        <f t="shared" si="10"/>
        <v>0</v>
      </c>
      <c r="N39" s="37"/>
      <c r="O39" s="37"/>
      <c r="P39" s="37"/>
      <c r="Q39" s="37"/>
      <c r="R39" s="37"/>
      <c r="S39" s="37"/>
      <c r="T39" s="31"/>
      <c r="U39" s="27"/>
      <c r="V39" s="61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11"/>
      <c r="XES39" s="11"/>
      <c r="XET39" s="11"/>
      <c r="XEU39" s="11"/>
      <c r="XEV39" s="11"/>
      <c r="XEW39" s="11"/>
      <c r="XEX39" s="11"/>
      <c r="XEY39" s="11"/>
      <c r="XEZ39" s="11"/>
      <c r="XFA39" s="11"/>
    </row>
    <row r="40" s="3" customFormat="1" ht="81" customHeight="1" spans="1:16381">
      <c r="A40" s="27">
        <v>19</v>
      </c>
      <c r="B40" s="27" t="s">
        <v>136</v>
      </c>
      <c r="C40" s="27" t="s">
        <v>205</v>
      </c>
      <c r="D40" s="41" t="s">
        <v>206</v>
      </c>
      <c r="E40" s="41" t="s">
        <v>207</v>
      </c>
      <c r="F40" s="41" t="s">
        <v>208</v>
      </c>
      <c r="G40" s="41" t="s">
        <v>209</v>
      </c>
      <c r="H40" s="41" t="s">
        <v>210</v>
      </c>
      <c r="I40" s="41">
        <v>750</v>
      </c>
      <c r="J40" s="41">
        <v>750</v>
      </c>
      <c r="K40" s="27">
        <v>0</v>
      </c>
      <c r="L40" s="27">
        <v>0</v>
      </c>
      <c r="M40" s="27">
        <v>0</v>
      </c>
      <c r="N40" s="41" t="s">
        <v>211</v>
      </c>
      <c r="O40" s="41" t="s">
        <v>212</v>
      </c>
      <c r="P40" s="41" t="s">
        <v>213</v>
      </c>
      <c r="Q40" s="41" t="s">
        <v>176</v>
      </c>
      <c r="R40" s="41" t="s">
        <v>214</v>
      </c>
      <c r="S40" s="41" t="s">
        <v>71</v>
      </c>
      <c r="T40" s="27" t="s">
        <v>215</v>
      </c>
      <c r="U40" s="27"/>
      <c r="V40" s="61"/>
      <c r="W40" s="6"/>
      <c r="X40" s="6"/>
      <c r="Y40" s="6"/>
      <c r="Z40" s="6" t="s">
        <v>216</v>
      </c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11"/>
      <c r="XES40" s="11"/>
      <c r="XET40" s="11"/>
      <c r="XEU40" s="11"/>
      <c r="XEV40" s="11"/>
      <c r="XEW40" s="11"/>
      <c r="XEX40" s="11"/>
      <c r="XEY40" s="11"/>
      <c r="XEZ40" s="11"/>
      <c r="XFA40" s="11"/>
    </row>
    <row r="41" s="3" customFormat="1" ht="24.95" customHeight="1" spans="1:16381">
      <c r="A41" s="34" t="s">
        <v>217</v>
      </c>
      <c r="B41" s="35"/>
      <c r="C41" s="36"/>
      <c r="D41" s="41"/>
      <c r="E41" s="41"/>
      <c r="F41" s="41"/>
      <c r="G41" s="41"/>
      <c r="H41" s="41"/>
      <c r="I41" s="42">
        <f t="shared" ref="I41:M41" si="11">SUM(I42)</f>
        <v>3000</v>
      </c>
      <c r="J41" s="42">
        <f t="shared" si="11"/>
        <v>0</v>
      </c>
      <c r="K41" s="42">
        <f t="shared" si="11"/>
        <v>2000</v>
      </c>
      <c r="L41" s="42">
        <f t="shared" si="11"/>
        <v>1000</v>
      </c>
      <c r="M41" s="42">
        <f t="shared" si="11"/>
        <v>0</v>
      </c>
      <c r="N41" s="41"/>
      <c r="O41" s="41"/>
      <c r="P41" s="41"/>
      <c r="Q41" s="41"/>
      <c r="R41" s="41"/>
      <c r="S41" s="41"/>
      <c r="T41" s="27"/>
      <c r="U41" s="27"/>
      <c r="V41" s="61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11"/>
      <c r="XES41" s="11"/>
      <c r="XET41" s="11"/>
      <c r="XEU41" s="11"/>
      <c r="XEV41" s="11"/>
      <c r="XEW41" s="11"/>
      <c r="XEX41" s="11"/>
      <c r="XEY41" s="11"/>
      <c r="XEZ41" s="11"/>
      <c r="XFA41" s="11"/>
    </row>
    <row r="42" s="3" customFormat="1" ht="99" customHeight="1" spans="1:16381">
      <c r="A42" s="27">
        <v>20</v>
      </c>
      <c r="B42" s="27" t="s">
        <v>136</v>
      </c>
      <c r="C42" s="27" t="s">
        <v>149</v>
      </c>
      <c r="D42" s="43" t="s">
        <v>218</v>
      </c>
      <c r="E42" s="44" t="s">
        <v>219</v>
      </c>
      <c r="F42" s="43"/>
      <c r="G42" s="43" t="s">
        <v>220</v>
      </c>
      <c r="H42" s="43" t="s">
        <v>221</v>
      </c>
      <c r="I42" s="43">
        <v>3000</v>
      </c>
      <c r="J42" s="27">
        <v>0</v>
      </c>
      <c r="K42" s="43">
        <v>2000</v>
      </c>
      <c r="L42" s="43">
        <v>1000</v>
      </c>
      <c r="M42" s="27">
        <v>0</v>
      </c>
      <c r="N42" s="27" t="s">
        <v>222</v>
      </c>
      <c r="O42" s="43" t="s">
        <v>223</v>
      </c>
      <c r="P42" s="43" t="s">
        <v>224</v>
      </c>
      <c r="Q42" s="43" t="s">
        <v>37</v>
      </c>
      <c r="R42" s="43" t="s">
        <v>38</v>
      </c>
      <c r="S42" s="43" t="s">
        <v>147</v>
      </c>
      <c r="T42" s="27" t="s">
        <v>70</v>
      </c>
      <c r="U42" s="64"/>
      <c r="V42" s="61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11"/>
      <c r="XES42" s="11"/>
      <c r="XET42" s="11"/>
      <c r="XEU42" s="11"/>
      <c r="XEV42" s="11"/>
      <c r="XEW42" s="11"/>
      <c r="XEX42" s="11"/>
      <c r="XEY42" s="11"/>
      <c r="XEZ42" s="11"/>
      <c r="XFA42" s="11"/>
    </row>
    <row r="43" s="3" customFormat="1" ht="29.1" customHeight="1" spans="1:16381">
      <c r="A43" s="34" t="s">
        <v>225</v>
      </c>
      <c r="B43" s="35"/>
      <c r="C43" s="36"/>
      <c r="D43" s="43"/>
      <c r="E43" s="44"/>
      <c r="F43" s="43"/>
      <c r="G43" s="43"/>
      <c r="H43" s="43"/>
      <c r="I43" s="54">
        <f>SUM(I44)</f>
        <v>455</v>
      </c>
      <c r="J43" s="54">
        <v>0</v>
      </c>
      <c r="K43" s="54">
        <v>0</v>
      </c>
      <c r="L43" s="54">
        <v>0</v>
      </c>
      <c r="M43" s="54">
        <v>455</v>
      </c>
      <c r="N43" s="27"/>
      <c r="O43" s="43"/>
      <c r="P43" s="43"/>
      <c r="Q43" s="43"/>
      <c r="R43" s="43"/>
      <c r="S43" s="43"/>
      <c r="T43" s="27"/>
      <c r="U43" s="27"/>
      <c r="V43" s="61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11"/>
      <c r="XES43" s="11"/>
      <c r="XET43" s="11"/>
      <c r="XEU43" s="11"/>
      <c r="XEV43" s="11"/>
      <c r="XEW43" s="11"/>
      <c r="XEX43" s="11"/>
      <c r="XEY43" s="11"/>
      <c r="XEZ43" s="11"/>
      <c r="XFA43" s="11"/>
    </row>
    <row r="44" s="3" customFormat="1" ht="142" customHeight="1" spans="1:16381">
      <c r="A44" s="27">
        <v>21</v>
      </c>
      <c r="B44" s="27" t="s">
        <v>136</v>
      </c>
      <c r="C44" s="27" t="s">
        <v>178</v>
      </c>
      <c r="D44" s="43" t="s">
        <v>226</v>
      </c>
      <c r="E44" s="44" t="s">
        <v>227</v>
      </c>
      <c r="F44" s="43"/>
      <c r="G44" s="43" t="s">
        <v>181</v>
      </c>
      <c r="H44" s="43" t="s">
        <v>228</v>
      </c>
      <c r="I44" s="43">
        <v>455</v>
      </c>
      <c r="J44" s="27">
        <v>0</v>
      </c>
      <c r="K44" s="27">
        <v>0</v>
      </c>
      <c r="L44" s="27">
        <v>0</v>
      </c>
      <c r="M44" s="43">
        <v>455</v>
      </c>
      <c r="N44" s="43" t="s">
        <v>229</v>
      </c>
      <c r="O44" s="43" t="s">
        <v>230</v>
      </c>
      <c r="P44" s="43" t="s">
        <v>231</v>
      </c>
      <c r="Q44" s="43" t="s">
        <v>37</v>
      </c>
      <c r="R44" s="43" t="s">
        <v>38</v>
      </c>
      <c r="S44" s="43" t="s">
        <v>147</v>
      </c>
      <c r="T44" s="27" t="s">
        <v>70</v>
      </c>
      <c r="U44" s="27"/>
      <c r="V44" s="61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11"/>
      <c r="XES44" s="11"/>
      <c r="XET44" s="11"/>
      <c r="XEU44" s="11"/>
      <c r="XEV44" s="11"/>
      <c r="XEW44" s="11"/>
      <c r="XEX44" s="11"/>
      <c r="XEY44" s="11"/>
      <c r="XEZ44" s="11"/>
      <c r="XFA44" s="11"/>
    </row>
    <row r="45" s="3" customFormat="1" ht="24.95" customHeight="1" spans="1:22">
      <c r="A45" s="34" t="s">
        <v>232</v>
      </c>
      <c r="B45" s="35"/>
      <c r="C45" s="36"/>
      <c r="D45" s="38"/>
      <c r="E45" s="45"/>
      <c r="F45" s="37"/>
      <c r="G45" s="42"/>
      <c r="H45" s="42"/>
      <c r="I45" s="42">
        <f t="shared" ref="I45:M45" si="12">SUM(I46:I47)</f>
        <v>1100</v>
      </c>
      <c r="J45" s="42">
        <f t="shared" si="12"/>
        <v>0</v>
      </c>
      <c r="K45" s="42">
        <f t="shared" si="12"/>
        <v>1100</v>
      </c>
      <c r="L45" s="42">
        <f t="shared" si="12"/>
        <v>0</v>
      </c>
      <c r="M45" s="42">
        <f t="shared" si="12"/>
        <v>0</v>
      </c>
      <c r="N45" s="42"/>
      <c r="O45" s="42"/>
      <c r="P45" s="42"/>
      <c r="Q45" s="42"/>
      <c r="R45" s="42"/>
      <c r="S45" s="42"/>
      <c r="T45" s="37"/>
      <c r="U45" s="37"/>
      <c r="V45" s="61"/>
    </row>
    <row r="46" s="3" customFormat="1" ht="93" customHeight="1" spans="1:22">
      <c r="A46" s="27">
        <v>22</v>
      </c>
      <c r="B46" s="27" t="s">
        <v>136</v>
      </c>
      <c r="C46" s="27" t="s">
        <v>233</v>
      </c>
      <c r="D46" s="27" t="s">
        <v>234</v>
      </c>
      <c r="E46" s="39" t="s">
        <v>235</v>
      </c>
      <c r="F46" s="27"/>
      <c r="G46" s="27" t="s">
        <v>236</v>
      </c>
      <c r="H46" s="27" t="s">
        <v>237</v>
      </c>
      <c r="I46" s="27">
        <v>400</v>
      </c>
      <c r="J46" s="27">
        <v>0</v>
      </c>
      <c r="K46" s="27">
        <v>400</v>
      </c>
      <c r="L46" s="27">
        <v>0</v>
      </c>
      <c r="M46" s="27">
        <v>0</v>
      </c>
      <c r="N46" s="27" t="s">
        <v>238</v>
      </c>
      <c r="O46" s="27" t="s">
        <v>239</v>
      </c>
      <c r="P46" s="27" t="s">
        <v>240</v>
      </c>
      <c r="Q46" s="27" t="s">
        <v>37</v>
      </c>
      <c r="R46" s="27" t="s">
        <v>38</v>
      </c>
      <c r="S46" s="27" t="s">
        <v>147</v>
      </c>
      <c r="T46" s="27" t="s">
        <v>70</v>
      </c>
      <c r="U46" s="27"/>
      <c r="V46" s="61"/>
    </row>
    <row r="47" s="3" customFormat="1" ht="133" customHeight="1" spans="1:22">
      <c r="A47" s="27">
        <v>23</v>
      </c>
      <c r="B47" s="27" t="s">
        <v>136</v>
      </c>
      <c r="C47" s="27" t="s">
        <v>178</v>
      </c>
      <c r="D47" s="27" t="s">
        <v>241</v>
      </c>
      <c r="E47" s="39" t="s">
        <v>242</v>
      </c>
      <c r="F47" s="27"/>
      <c r="G47" s="27" t="s">
        <v>236</v>
      </c>
      <c r="H47" s="27" t="s">
        <v>243</v>
      </c>
      <c r="I47" s="27">
        <v>700</v>
      </c>
      <c r="J47" s="27">
        <v>0</v>
      </c>
      <c r="K47" s="27">
        <v>700</v>
      </c>
      <c r="L47" s="27">
        <v>0</v>
      </c>
      <c r="M47" s="27">
        <v>0</v>
      </c>
      <c r="N47" s="27" t="s">
        <v>238</v>
      </c>
      <c r="O47" s="27" t="s">
        <v>244</v>
      </c>
      <c r="P47" s="27" t="s">
        <v>240</v>
      </c>
      <c r="Q47" s="27" t="s">
        <v>37</v>
      </c>
      <c r="R47" s="27" t="s">
        <v>38</v>
      </c>
      <c r="S47" s="27" t="s">
        <v>147</v>
      </c>
      <c r="T47" s="27" t="s">
        <v>70</v>
      </c>
      <c r="U47" s="39"/>
      <c r="V47" s="61"/>
    </row>
    <row r="48" s="3" customFormat="1" ht="24.95" customHeight="1" spans="1:16381">
      <c r="A48" s="34" t="s">
        <v>245</v>
      </c>
      <c r="B48" s="35"/>
      <c r="C48" s="36"/>
      <c r="D48" s="38"/>
      <c r="E48" s="37"/>
      <c r="F48" s="37"/>
      <c r="G48" s="37"/>
      <c r="H48" s="37"/>
      <c r="I48" s="37">
        <f>I49</f>
        <v>1000</v>
      </c>
      <c r="J48" s="37">
        <v>0</v>
      </c>
      <c r="K48" s="37">
        <v>1000</v>
      </c>
      <c r="L48" s="37">
        <v>0</v>
      </c>
      <c r="M48" s="37">
        <v>0</v>
      </c>
      <c r="N48" s="37"/>
      <c r="O48" s="37"/>
      <c r="P48" s="37"/>
      <c r="Q48" s="37"/>
      <c r="R48" s="37"/>
      <c r="S48" s="37"/>
      <c r="T48" s="37"/>
      <c r="U48" s="37"/>
      <c r="V48" s="61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11"/>
      <c r="XES48" s="11"/>
      <c r="XET48" s="11"/>
      <c r="XEU48" s="11"/>
      <c r="XEV48" s="11"/>
      <c r="XEW48" s="11"/>
      <c r="XEX48" s="11"/>
      <c r="XEY48" s="11"/>
      <c r="XEZ48" s="11"/>
      <c r="XFA48" s="11"/>
    </row>
    <row r="49" s="3" customFormat="1" ht="99" customHeight="1" spans="1:16381">
      <c r="A49" s="27">
        <v>24</v>
      </c>
      <c r="B49" s="27" t="s">
        <v>136</v>
      </c>
      <c r="C49" s="27" t="s">
        <v>246</v>
      </c>
      <c r="D49" s="27" t="s">
        <v>247</v>
      </c>
      <c r="E49" s="39" t="s">
        <v>248</v>
      </c>
      <c r="F49" s="27"/>
      <c r="G49" s="27" t="s">
        <v>249</v>
      </c>
      <c r="H49" s="27" t="s">
        <v>250</v>
      </c>
      <c r="I49" s="27">
        <v>1000</v>
      </c>
      <c r="J49" s="27"/>
      <c r="K49" s="27">
        <v>1000</v>
      </c>
      <c r="L49" s="27"/>
      <c r="M49" s="27"/>
      <c r="N49" s="27" t="s">
        <v>251</v>
      </c>
      <c r="O49" s="27" t="s">
        <v>252</v>
      </c>
      <c r="P49" s="27" t="s">
        <v>253</v>
      </c>
      <c r="Q49" s="27" t="s">
        <v>38</v>
      </c>
      <c r="R49" s="27" t="s">
        <v>254</v>
      </c>
      <c r="S49" s="27" t="s">
        <v>177</v>
      </c>
      <c r="T49" s="27" t="s">
        <v>70</v>
      </c>
      <c r="U49" s="27"/>
      <c r="V49" s="61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11"/>
      <c r="XES49" s="11"/>
      <c r="XET49" s="11"/>
      <c r="XEU49" s="11"/>
      <c r="XEV49" s="11"/>
      <c r="XEW49" s="11"/>
      <c r="XEX49" s="11"/>
      <c r="XEY49" s="11"/>
      <c r="XEZ49" s="11"/>
      <c r="XFA49" s="11"/>
    </row>
    <row r="50" s="3" customFormat="1" ht="30.95" customHeight="1" spans="1:22">
      <c r="A50" s="34" t="s">
        <v>255</v>
      </c>
      <c r="B50" s="35"/>
      <c r="C50" s="36"/>
      <c r="D50" s="38"/>
      <c r="E50" s="40"/>
      <c r="F50" s="37"/>
      <c r="G50" s="37"/>
      <c r="H50" s="37"/>
      <c r="I50" s="37">
        <f t="shared" ref="I50:M50" si="13">SUM(I51)</f>
        <v>400</v>
      </c>
      <c r="J50" s="37">
        <f t="shared" si="13"/>
        <v>0</v>
      </c>
      <c r="K50" s="37">
        <f t="shared" si="13"/>
        <v>400</v>
      </c>
      <c r="L50" s="37">
        <f t="shared" si="13"/>
        <v>0</v>
      </c>
      <c r="M50" s="37">
        <f t="shared" si="13"/>
        <v>0</v>
      </c>
      <c r="N50" s="37"/>
      <c r="O50" s="37"/>
      <c r="P50" s="37"/>
      <c r="Q50" s="37"/>
      <c r="R50" s="37"/>
      <c r="S50" s="37"/>
      <c r="T50" s="37"/>
      <c r="U50" s="37"/>
      <c r="V50" s="61"/>
    </row>
    <row r="51" s="3" customFormat="1" ht="102.95" customHeight="1" spans="1:22">
      <c r="A51" s="27">
        <v>25</v>
      </c>
      <c r="B51" s="27" t="s">
        <v>136</v>
      </c>
      <c r="C51" s="27" t="s">
        <v>149</v>
      </c>
      <c r="D51" s="41" t="s">
        <v>256</v>
      </c>
      <c r="E51" s="41" t="s">
        <v>257</v>
      </c>
      <c r="F51" s="41"/>
      <c r="G51" s="27" t="s">
        <v>258</v>
      </c>
      <c r="H51" s="41" t="s">
        <v>259</v>
      </c>
      <c r="I51" s="41">
        <v>400</v>
      </c>
      <c r="J51" s="27">
        <v>0</v>
      </c>
      <c r="K51" s="41">
        <v>400</v>
      </c>
      <c r="L51" s="27">
        <v>0</v>
      </c>
      <c r="M51" s="27">
        <v>0</v>
      </c>
      <c r="N51" s="27" t="s">
        <v>260</v>
      </c>
      <c r="O51" s="43" t="s">
        <v>261</v>
      </c>
      <c r="P51" s="43" t="s">
        <v>262</v>
      </c>
      <c r="Q51" s="27" t="s">
        <v>38</v>
      </c>
      <c r="R51" s="27" t="s">
        <v>254</v>
      </c>
      <c r="S51" s="27" t="s">
        <v>177</v>
      </c>
      <c r="T51" s="27" t="s">
        <v>70</v>
      </c>
      <c r="U51" s="43"/>
      <c r="V51" s="61"/>
    </row>
    <row r="52" s="3" customFormat="1" ht="24.95" customHeight="1" spans="1:22">
      <c r="A52" s="34" t="s">
        <v>263</v>
      </c>
      <c r="B52" s="35"/>
      <c r="C52" s="36"/>
      <c r="D52" s="38"/>
      <c r="E52" s="45"/>
      <c r="F52" s="37"/>
      <c r="G52" s="42"/>
      <c r="H52" s="42"/>
      <c r="I52" s="42">
        <f t="shared" ref="I52:M52" si="14">SUM(I53:I54)</f>
        <v>1049</v>
      </c>
      <c r="J52" s="42">
        <f t="shared" si="14"/>
        <v>0</v>
      </c>
      <c r="K52" s="42">
        <f t="shared" si="14"/>
        <v>900</v>
      </c>
      <c r="L52" s="42">
        <f t="shared" si="14"/>
        <v>0</v>
      </c>
      <c r="M52" s="42">
        <f t="shared" si="14"/>
        <v>149</v>
      </c>
      <c r="N52" s="42"/>
      <c r="O52" s="42"/>
      <c r="P52" s="42"/>
      <c r="Q52" s="42"/>
      <c r="R52" s="42"/>
      <c r="S52" s="42"/>
      <c r="T52" s="37"/>
      <c r="U52" s="37"/>
      <c r="V52" s="61"/>
    </row>
    <row r="53" s="3" customFormat="1" ht="105.95" customHeight="1" spans="1:16381">
      <c r="A53" s="27">
        <v>26</v>
      </c>
      <c r="B53" s="27" t="s">
        <v>136</v>
      </c>
      <c r="C53" s="27" t="s">
        <v>233</v>
      </c>
      <c r="D53" s="27" t="s">
        <v>264</v>
      </c>
      <c r="E53" s="43" t="s">
        <v>265</v>
      </c>
      <c r="F53" s="27"/>
      <c r="G53" s="27" t="s">
        <v>266</v>
      </c>
      <c r="H53" s="27" t="s">
        <v>267</v>
      </c>
      <c r="I53" s="27">
        <v>900</v>
      </c>
      <c r="J53" s="27">
        <v>0</v>
      </c>
      <c r="K53" s="27">
        <v>900</v>
      </c>
      <c r="L53" s="27">
        <v>0</v>
      </c>
      <c r="M53" s="27">
        <v>0</v>
      </c>
      <c r="N53" s="27" t="s">
        <v>268</v>
      </c>
      <c r="O53" s="27" t="s">
        <v>269</v>
      </c>
      <c r="P53" s="27" t="s">
        <v>270</v>
      </c>
      <c r="Q53" s="27" t="s">
        <v>38</v>
      </c>
      <c r="R53" s="27" t="s">
        <v>254</v>
      </c>
      <c r="S53" s="27" t="s">
        <v>177</v>
      </c>
      <c r="T53" s="27" t="s">
        <v>70</v>
      </c>
      <c r="U53" s="39"/>
      <c r="V53" s="61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11"/>
      <c r="XES53" s="11"/>
      <c r="XET53" s="11"/>
      <c r="XEU53" s="11"/>
      <c r="XEV53" s="11"/>
      <c r="XEW53" s="11"/>
      <c r="XEX53" s="11"/>
      <c r="XEY53" s="11"/>
      <c r="XEZ53" s="11"/>
      <c r="XFA53" s="11"/>
    </row>
    <row r="54" s="3" customFormat="1" ht="105.95" customHeight="1" spans="1:16381">
      <c r="A54" s="27">
        <v>27</v>
      </c>
      <c r="B54" s="27" t="s">
        <v>136</v>
      </c>
      <c r="C54" s="27" t="s">
        <v>233</v>
      </c>
      <c r="D54" s="27" t="s">
        <v>271</v>
      </c>
      <c r="E54" s="43" t="s">
        <v>272</v>
      </c>
      <c r="F54" s="27"/>
      <c r="G54" s="27" t="s">
        <v>266</v>
      </c>
      <c r="H54" s="27" t="s">
        <v>273</v>
      </c>
      <c r="I54" s="27">
        <v>149</v>
      </c>
      <c r="J54" s="27">
        <v>0</v>
      </c>
      <c r="K54" s="27">
        <v>0</v>
      </c>
      <c r="L54" s="27">
        <v>0</v>
      </c>
      <c r="M54" s="27">
        <v>149</v>
      </c>
      <c r="N54" s="27" t="s">
        <v>268</v>
      </c>
      <c r="O54" s="27" t="s">
        <v>274</v>
      </c>
      <c r="P54" s="27" t="s">
        <v>275</v>
      </c>
      <c r="Q54" s="27" t="s">
        <v>38</v>
      </c>
      <c r="R54" s="27" t="s">
        <v>254</v>
      </c>
      <c r="S54" s="27" t="s">
        <v>177</v>
      </c>
      <c r="T54" s="27" t="s">
        <v>70</v>
      </c>
      <c r="U54" s="39"/>
      <c r="V54" s="61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11"/>
      <c r="XES54" s="11"/>
      <c r="XET54" s="11"/>
      <c r="XEU54" s="11"/>
      <c r="XEV54" s="11"/>
      <c r="XEW54" s="11"/>
      <c r="XEX54" s="11"/>
      <c r="XEY54" s="11"/>
      <c r="XEZ54" s="11"/>
      <c r="XFA54" s="11"/>
    </row>
    <row r="55" s="3" customFormat="1" ht="24.95" customHeight="1" spans="1:16381">
      <c r="A55" s="34" t="s">
        <v>276</v>
      </c>
      <c r="B55" s="35"/>
      <c r="C55" s="36"/>
      <c r="D55" s="38"/>
      <c r="E55" s="40"/>
      <c r="F55" s="37"/>
      <c r="G55" s="37"/>
      <c r="H55" s="37"/>
      <c r="I55" s="37">
        <f>SUM(I56)</f>
        <v>600</v>
      </c>
      <c r="J55" s="37">
        <v>0</v>
      </c>
      <c r="K55" s="37">
        <v>600</v>
      </c>
      <c r="L55" s="37">
        <v>0</v>
      </c>
      <c r="M55" s="37">
        <v>0</v>
      </c>
      <c r="N55" s="37"/>
      <c r="O55" s="37"/>
      <c r="P55" s="37"/>
      <c r="Q55" s="37"/>
      <c r="R55" s="37"/>
      <c r="S55" s="37"/>
      <c r="T55" s="37"/>
      <c r="U55" s="37"/>
      <c r="V55" s="61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11"/>
      <c r="XES55" s="11"/>
      <c r="XET55" s="11"/>
      <c r="XEU55" s="11"/>
      <c r="XEV55" s="11"/>
      <c r="XEW55" s="11"/>
      <c r="XEX55" s="11"/>
      <c r="XEY55" s="11"/>
      <c r="XEZ55" s="11"/>
      <c r="XFA55" s="11"/>
    </row>
    <row r="56" s="3" customFormat="1" ht="87.95" customHeight="1" spans="1:16381">
      <c r="A56" s="27">
        <v>28</v>
      </c>
      <c r="B56" s="27" t="s">
        <v>136</v>
      </c>
      <c r="C56" s="27" t="s">
        <v>233</v>
      </c>
      <c r="D56" s="27" t="s">
        <v>277</v>
      </c>
      <c r="E56" s="44" t="s">
        <v>278</v>
      </c>
      <c r="F56" s="27"/>
      <c r="G56" s="27" t="s">
        <v>122</v>
      </c>
      <c r="H56" s="27" t="s">
        <v>279</v>
      </c>
      <c r="I56" s="27">
        <v>600</v>
      </c>
      <c r="J56" s="27">
        <v>0</v>
      </c>
      <c r="K56" s="27">
        <v>600</v>
      </c>
      <c r="L56" s="27">
        <v>0</v>
      </c>
      <c r="M56" s="27">
        <v>0</v>
      </c>
      <c r="N56" s="27" t="s">
        <v>124</v>
      </c>
      <c r="O56" s="27" t="s">
        <v>280</v>
      </c>
      <c r="P56" s="27" t="s">
        <v>281</v>
      </c>
      <c r="Q56" s="27" t="s">
        <v>38</v>
      </c>
      <c r="R56" s="27" t="s">
        <v>254</v>
      </c>
      <c r="S56" s="27" t="s">
        <v>177</v>
      </c>
      <c r="T56" s="27" t="s">
        <v>70</v>
      </c>
      <c r="U56" s="27"/>
      <c r="V56" s="61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11"/>
      <c r="XES56" s="11"/>
      <c r="XET56" s="11"/>
      <c r="XEU56" s="11"/>
      <c r="XEV56" s="11"/>
      <c r="XEW56" s="11"/>
      <c r="XEX56" s="11"/>
      <c r="XEY56" s="11"/>
      <c r="XEZ56" s="11"/>
      <c r="XFA56" s="11"/>
    </row>
    <row r="57" s="3" customFormat="1" ht="24.95" customHeight="1" spans="1:16381">
      <c r="A57" s="34" t="s">
        <v>282</v>
      </c>
      <c r="B57" s="35"/>
      <c r="C57" s="36"/>
      <c r="D57" s="38"/>
      <c r="E57" s="40"/>
      <c r="F57" s="37"/>
      <c r="G57" s="37"/>
      <c r="H57" s="37"/>
      <c r="I57" s="37">
        <f>SUM(I58:I61)</f>
        <v>892</v>
      </c>
      <c r="J57" s="37">
        <v>0</v>
      </c>
      <c r="K57" s="37">
        <v>732</v>
      </c>
      <c r="L57" s="37">
        <v>0</v>
      </c>
      <c r="M57" s="37">
        <v>160</v>
      </c>
      <c r="N57" s="37"/>
      <c r="O57" s="37"/>
      <c r="P57" s="37"/>
      <c r="Q57" s="37"/>
      <c r="R57" s="37"/>
      <c r="S57" s="37"/>
      <c r="T57" s="37"/>
      <c r="U57" s="37"/>
      <c r="V57" s="61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11"/>
      <c r="XES57" s="11"/>
      <c r="XET57" s="11"/>
      <c r="XEU57" s="11"/>
      <c r="XEV57" s="11"/>
      <c r="XEW57" s="11"/>
      <c r="XEX57" s="11"/>
      <c r="XEY57" s="11"/>
      <c r="XEZ57" s="11"/>
      <c r="XFA57" s="11"/>
    </row>
    <row r="58" s="3" customFormat="1" ht="111" customHeight="1" spans="1:16381">
      <c r="A58" s="27">
        <v>29</v>
      </c>
      <c r="B58" s="27" t="s">
        <v>136</v>
      </c>
      <c r="C58" s="27" t="s">
        <v>283</v>
      </c>
      <c r="D58" s="27" t="s">
        <v>284</v>
      </c>
      <c r="E58" s="39" t="s">
        <v>285</v>
      </c>
      <c r="F58" s="27"/>
      <c r="G58" s="27" t="s">
        <v>32</v>
      </c>
      <c r="H58" s="27" t="s">
        <v>286</v>
      </c>
      <c r="I58" s="27">
        <v>160</v>
      </c>
      <c r="J58" s="27">
        <v>0</v>
      </c>
      <c r="K58" s="27">
        <v>0</v>
      </c>
      <c r="L58" s="27">
        <v>0</v>
      </c>
      <c r="M58" s="27">
        <v>160</v>
      </c>
      <c r="N58" s="27" t="s">
        <v>287</v>
      </c>
      <c r="O58" s="27" t="s">
        <v>288</v>
      </c>
      <c r="P58" s="27" t="s">
        <v>289</v>
      </c>
      <c r="Q58" s="27" t="s">
        <v>145</v>
      </c>
      <c r="R58" s="27" t="s">
        <v>146</v>
      </c>
      <c r="S58" s="27" t="s">
        <v>39</v>
      </c>
      <c r="T58" s="27" t="s">
        <v>40</v>
      </c>
      <c r="U58" s="64"/>
      <c r="V58" s="61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11"/>
      <c r="XES58" s="11"/>
      <c r="XET58" s="11"/>
      <c r="XEU58" s="11"/>
      <c r="XEV58" s="11"/>
      <c r="XEW58" s="11"/>
      <c r="XEX58" s="11"/>
      <c r="XEY58" s="11"/>
      <c r="XEZ58" s="11"/>
      <c r="XFA58" s="11"/>
    </row>
    <row r="59" s="3" customFormat="1" ht="81" customHeight="1" spans="1:16381">
      <c r="A59" s="27">
        <v>30</v>
      </c>
      <c r="B59" s="27" t="s">
        <v>136</v>
      </c>
      <c r="C59" s="46" t="s">
        <v>246</v>
      </c>
      <c r="D59" s="27" t="s">
        <v>290</v>
      </c>
      <c r="E59" s="39" t="s">
        <v>291</v>
      </c>
      <c r="F59" s="27"/>
      <c r="G59" s="27" t="s">
        <v>32</v>
      </c>
      <c r="H59" s="27" t="s">
        <v>292</v>
      </c>
      <c r="I59" s="27">
        <v>490</v>
      </c>
      <c r="J59" s="27">
        <v>0</v>
      </c>
      <c r="K59" s="27">
        <v>490</v>
      </c>
      <c r="L59" s="27">
        <v>0</v>
      </c>
      <c r="M59" s="27">
        <v>0</v>
      </c>
      <c r="N59" s="27" t="s">
        <v>287</v>
      </c>
      <c r="O59" s="27" t="s">
        <v>293</v>
      </c>
      <c r="P59" s="27" t="s">
        <v>294</v>
      </c>
      <c r="Q59" s="27" t="s">
        <v>38</v>
      </c>
      <c r="R59" s="27" t="s">
        <v>92</v>
      </c>
      <c r="S59" s="27" t="s">
        <v>147</v>
      </c>
      <c r="T59" s="27" t="s">
        <v>70</v>
      </c>
      <c r="U59" s="64"/>
      <c r="V59" s="61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11"/>
      <c r="XES59" s="11"/>
      <c r="XET59" s="11"/>
      <c r="XEU59" s="11"/>
      <c r="XEV59" s="11"/>
      <c r="XEW59" s="11"/>
      <c r="XEX59" s="11"/>
      <c r="XEY59" s="11"/>
      <c r="XEZ59" s="11"/>
      <c r="XFA59" s="11"/>
    </row>
    <row r="60" s="3" customFormat="1" ht="81" customHeight="1" spans="1:16381">
      <c r="A60" s="27">
        <v>31</v>
      </c>
      <c r="B60" s="27" t="s">
        <v>136</v>
      </c>
      <c r="C60" s="46" t="s">
        <v>149</v>
      </c>
      <c r="D60" s="27" t="s">
        <v>295</v>
      </c>
      <c r="E60" s="39" t="s">
        <v>296</v>
      </c>
      <c r="F60" s="27"/>
      <c r="G60" s="27" t="s">
        <v>32</v>
      </c>
      <c r="H60" s="27" t="s">
        <v>297</v>
      </c>
      <c r="I60" s="27">
        <v>144</v>
      </c>
      <c r="J60" s="27">
        <v>0</v>
      </c>
      <c r="K60" s="27">
        <v>144</v>
      </c>
      <c r="L60" s="27">
        <v>0</v>
      </c>
      <c r="M60" s="27">
        <v>0</v>
      </c>
      <c r="N60" s="27" t="s">
        <v>287</v>
      </c>
      <c r="O60" s="27" t="s">
        <v>298</v>
      </c>
      <c r="P60" s="27" t="s">
        <v>299</v>
      </c>
      <c r="Q60" s="27" t="s">
        <v>145</v>
      </c>
      <c r="R60" s="27" t="s">
        <v>300</v>
      </c>
      <c r="S60" s="27" t="s">
        <v>61</v>
      </c>
      <c r="T60" s="27" t="s">
        <v>39</v>
      </c>
      <c r="U60" s="64"/>
      <c r="V60" s="61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11"/>
      <c r="XES60" s="11"/>
      <c r="XET60" s="11"/>
      <c r="XEU60" s="11"/>
      <c r="XEV60" s="11"/>
      <c r="XEW60" s="11"/>
      <c r="XEX60" s="11"/>
      <c r="XEY60" s="11"/>
      <c r="XEZ60" s="11"/>
      <c r="XFA60" s="11"/>
    </row>
    <row r="61" s="3" customFormat="1" ht="92" customHeight="1" spans="1:16381">
      <c r="A61" s="27">
        <v>32</v>
      </c>
      <c r="B61" s="27" t="s">
        <v>136</v>
      </c>
      <c r="C61" s="46" t="s">
        <v>149</v>
      </c>
      <c r="D61" s="27" t="s">
        <v>301</v>
      </c>
      <c r="E61" s="39" t="s">
        <v>302</v>
      </c>
      <c r="F61" s="27"/>
      <c r="G61" s="27" t="s">
        <v>32</v>
      </c>
      <c r="H61" s="27" t="s">
        <v>303</v>
      </c>
      <c r="I61" s="27">
        <v>98</v>
      </c>
      <c r="J61" s="27">
        <v>0</v>
      </c>
      <c r="K61" s="27">
        <v>98</v>
      </c>
      <c r="L61" s="27">
        <v>0</v>
      </c>
      <c r="M61" s="27">
        <v>0</v>
      </c>
      <c r="N61" s="27" t="s">
        <v>287</v>
      </c>
      <c r="O61" s="27" t="s">
        <v>304</v>
      </c>
      <c r="P61" s="27" t="s">
        <v>305</v>
      </c>
      <c r="Q61" s="27" t="s">
        <v>145</v>
      </c>
      <c r="R61" s="27" t="s">
        <v>300</v>
      </c>
      <c r="S61" s="27" t="s">
        <v>61</v>
      </c>
      <c r="T61" s="27" t="s">
        <v>39</v>
      </c>
      <c r="U61" s="64"/>
      <c r="V61" s="61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11"/>
      <c r="XES61" s="11"/>
      <c r="XET61" s="11"/>
      <c r="XEU61" s="11"/>
      <c r="XEV61" s="11"/>
      <c r="XEW61" s="11"/>
      <c r="XEX61" s="11"/>
      <c r="XEY61" s="11"/>
      <c r="XEZ61" s="11"/>
      <c r="XFA61" s="11"/>
    </row>
    <row r="62" s="4" customFormat="1" ht="24.95" customHeight="1" spans="1:16381">
      <c r="A62" s="34" t="s">
        <v>306</v>
      </c>
      <c r="B62" s="35"/>
      <c r="C62" s="36"/>
      <c r="D62" s="38"/>
      <c r="E62" s="40"/>
      <c r="F62" s="37"/>
      <c r="G62" s="37"/>
      <c r="H62" s="37"/>
      <c r="I62" s="37">
        <f t="shared" ref="I62:M62" si="15">SUM(I63:I64)</f>
        <v>1030</v>
      </c>
      <c r="J62" s="37">
        <f t="shared" si="15"/>
        <v>0</v>
      </c>
      <c r="K62" s="37">
        <f t="shared" si="15"/>
        <v>900</v>
      </c>
      <c r="L62" s="37">
        <f t="shared" si="15"/>
        <v>0</v>
      </c>
      <c r="M62" s="37">
        <f t="shared" si="15"/>
        <v>130</v>
      </c>
      <c r="N62" s="37"/>
      <c r="O62" s="37"/>
      <c r="P62" s="37"/>
      <c r="Q62" s="37"/>
      <c r="R62" s="37"/>
      <c r="S62" s="37"/>
      <c r="T62" s="37"/>
      <c r="U62" s="37"/>
      <c r="V62" s="10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11"/>
      <c r="XES62" s="11"/>
      <c r="XET62" s="11"/>
      <c r="XEU62" s="11"/>
      <c r="XEV62" s="11"/>
      <c r="XEW62" s="11"/>
      <c r="XEX62" s="11"/>
      <c r="XEY62" s="11"/>
      <c r="XEZ62" s="11"/>
      <c r="XFA62" s="11"/>
    </row>
    <row r="63" s="3" customFormat="1" ht="92.1" customHeight="1" spans="1:16381">
      <c r="A63" s="32">
        <v>33</v>
      </c>
      <c r="B63" s="32" t="s">
        <v>136</v>
      </c>
      <c r="C63" s="32" t="s">
        <v>178</v>
      </c>
      <c r="D63" s="32" t="s">
        <v>307</v>
      </c>
      <c r="E63" s="47" t="s">
        <v>308</v>
      </c>
      <c r="F63" s="32"/>
      <c r="G63" s="32" t="s">
        <v>152</v>
      </c>
      <c r="H63" s="32" t="s">
        <v>309</v>
      </c>
      <c r="I63" s="32">
        <v>130</v>
      </c>
      <c r="J63" s="32">
        <v>0</v>
      </c>
      <c r="K63" s="32">
        <v>0</v>
      </c>
      <c r="L63" s="32">
        <v>0</v>
      </c>
      <c r="M63" s="32">
        <v>130</v>
      </c>
      <c r="N63" s="32" t="s">
        <v>310</v>
      </c>
      <c r="O63" s="32" t="s">
        <v>311</v>
      </c>
      <c r="P63" s="32" t="s">
        <v>312</v>
      </c>
      <c r="Q63" s="32" t="s">
        <v>145</v>
      </c>
      <c r="R63" s="32" t="s">
        <v>300</v>
      </c>
      <c r="S63" s="32" t="s">
        <v>61</v>
      </c>
      <c r="T63" s="32" t="s">
        <v>39</v>
      </c>
      <c r="U63" s="32">
        <v>130</v>
      </c>
      <c r="V63" s="66"/>
      <c r="XER63" s="11"/>
      <c r="XES63" s="11"/>
      <c r="XET63" s="11"/>
      <c r="XEU63" s="11"/>
      <c r="XEV63" s="11"/>
      <c r="XEW63" s="11"/>
      <c r="XEX63" s="11"/>
      <c r="XEY63" s="11"/>
      <c r="XEZ63" s="11"/>
      <c r="XFA63" s="11"/>
    </row>
    <row r="64" s="3" customFormat="1" ht="92.1" customHeight="1" spans="1:16381">
      <c r="A64" s="27">
        <v>34</v>
      </c>
      <c r="B64" s="27" t="s">
        <v>136</v>
      </c>
      <c r="C64" s="27" t="s">
        <v>246</v>
      </c>
      <c r="D64" s="27" t="s">
        <v>313</v>
      </c>
      <c r="E64" s="39" t="s">
        <v>314</v>
      </c>
      <c r="F64" s="27"/>
      <c r="G64" s="27" t="s">
        <v>152</v>
      </c>
      <c r="H64" s="27" t="s">
        <v>315</v>
      </c>
      <c r="I64" s="27">
        <v>900</v>
      </c>
      <c r="J64" s="27">
        <v>0</v>
      </c>
      <c r="K64" s="27">
        <v>900</v>
      </c>
      <c r="L64" s="27">
        <v>0</v>
      </c>
      <c r="M64" s="27">
        <v>0</v>
      </c>
      <c r="N64" s="27" t="s">
        <v>310</v>
      </c>
      <c r="O64" s="27" t="s">
        <v>316</v>
      </c>
      <c r="P64" s="27" t="s">
        <v>317</v>
      </c>
      <c r="Q64" s="27" t="s">
        <v>145</v>
      </c>
      <c r="R64" s="27" t="s">
        <v>300</v>
      </c>
      <c r="S64" s="27" t="s">
        <v>61</v>
      </c>
      <c r="T64" s="27" t="s">
        <v>39</v>
      </c>
      <c r="U64" s="39"/>
      <c r="V64" s="66"/>
      <c r="XER64" s="11"/>
      <c r="XES64" s="11"/>
      <c r="XET64" s="11"/>
      <c r="XEU64" s="11"/>
      <c r="XEV64" s="11"/>
      <c r="XEW64" s="11"/>
      <c r="XEX64" s="11"/>
      <c r="XEY64" s="11"/>
      <c r="XEZ64" s="11"/>
      <c r="XFA64" s="11"/>
    </row>
    <row r="65" s="3" customFormat="1" ht="24.95" customHeight="1" spans="1:16375">
      <c r="A65" s="34" t="s">
        <v>318</v>
      </c>
      <c r="B65" s="35"/>
      <c r="C65" s="36"/>
      <c r="D65" s="38"/>
      <c r="E65" s="45"/>
      <c r="F65" s="37"/>
      <c r="G65" s="42"/>
      <c r="H65" s="42"/>
      <c r="I65" s="42">
        <f>SUM(I66:I66)</f>
        <v>195</v>
      </c>
      <c r="J65" s="42">
        <v>0</v>
      </c>
      <c r="K65" s="42">
        <v>195</v>
      </c>
      <c r="L65" s="42">
        <v>0</v>
      </c>
      <c r="M65" s="42">
        <v>0</v>
      </c>
      <c r="N65" s="42"/>
      <c r="O65" s="42"/>
      <c r="P65" s="42"/>
      <c r="Q65" s="42"/>
      <c r="R65" s="42"/>
      <c r="S65" s="42"/>
      <c r="T65" s="37"/>
      <c r="U65" s="37"/>
      <c r="V65" s="10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11"/>
      <c r="XES65" s="11"/>
      <c r="XET65" s="11"/>
      <c r="XEU65" s="11"/>
    </row>
    <row r="66" s="3" customFormat="1" ht="107.1" customHeight="1" spans="1:16381">
      <c r="A66" s="27">
        <v>35</v>
      </c>
      <c r="B66" s="27" t="s">
        <v>136</v>
      </c>
      <c r="C66" s="27" t="s">
        <v>149</v>
      </c>
      <c r="D66" s="41" t="s">
        <v>319</v>
      </c>
      <c r="E66" s="69" t="s">
        <v>320</v>
      </c>
      <c r="F66" s="41"/>
      <c r="G66" s="41" t="s">
        <v>130</v>
      </c>
      <c r="H66" s="41" t="s">
        <v>321</v>
      </c>
      <c r="I66" s="41">
        <v>195</v>
      </c>
      <c r="J66" s="27">
        <v>0</v>
      </c>
      <c r="K66" s="41">
        <v>195</v>
      </c>
      <c r="L66" s="27">
        <v>0</v>
      </c>
      <c r="M66" s="27">
        <v>0</v>
      </c>
      <c r="N66" s="41" t="s">
        <v>132</v>
      </c>
      <c r="O66" s="41" t="s">
        <v>322</v>
      </c>
      <c r="P66" s="41" t="s">
        <v>323</v>
      </c>
      <c r="Q66" s="27" t="s">
        <v>145</v>
      </c>
      <c r="R66" s="27" t="s">
        <v>300</v>
      </c>
      <c r="S66" s="27" t="s">
        <v>61</v>
      </c>
      <c r="T66" s="27" t="s">
        <v>39</v>
      </c>
      <c r="U66" s="27"/>
      <c r="V66" s="10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11"/>
      <c r="XES66" s="11"/>
      <c r="XET66" s="11"/>
      <c r="XEU66" s="11"/>
      <c r="XEV66" s="11"/>
      <c r="XEW66" s="11"/>
      <c r="XEX66" s="11"/>
      <c r="XEY66" s="11"/>
      <c r="XEZ66" s="11"/>
      <c r="XFA66" s="11"/>
    </row>
    <row r="67" s="4" customFormat="1" ht="24.95" customHeight="1" spans="1:22">
      <c r="A67" s="34" t="s">
        <v>324</v>
      </c>
      <c r="B67" s="35"/>
      <c r="C67" s="36"/>
      <c r="D67" s="38"/>
      <c r="E67" s="40"/>
      <c r="F67" s="37"/>
      <c r="G67" s="70"/>
      <c r="H67" s="70"/>
      <c r="I67" s="70">
        <f>SUM(I68:I68)</f>
        <v>100</v>
      </c>
      <c r="J67" s="70">
        <v>0</v>
      </c>
      <c r="K67" s="70">
        <v>0</v>
      </c>
      <c r="L67" s="70">
        <v>100</v>
      </c>
      <c r="M67" s="70">
        <v>0</v>
      </c>
      <c r="N67" s="37"/>
      <c r="O67" s="37"/>
      <c r="P67" s="37"/>
      <c r="Q67" s="37"/>
      <c r="R67" s="37"/>
      <c r="S67" s="37"/>
      <c r="T67" s="37"/>
      <c r="U67" s="37"/>
      <c r="V67" s="66"/>
    </row>
    <row r="68" s="3" customFormat="1" ht="173" customHeight="1" spans="1:22">
      <c r="A68" s="27">
        <v>36</v>
      </c>
      <c r="B68" s="27" t="s">
        <v>136</v>
      </c>
      <c r="C68" s="27" t="s">
        <v>325</v>
      </c>
      <c r="D68" s="27" t="s">
        <v>326</v>
      </c>
      <c r="E68" s="39" t="s">
        <v>327</v>
      </c>
      <c r="F68" s="27"/>
      <c r="G68" s="27" t="s">
        <v>328</v>
      </c>
      <c r="H68" s="27" t="s">
        <v>329</v>
      </c>
      <c r="I68" s="27">
        <v>100</v>
      </c>
      <c r="J68" s="27">
        <v>0</v>
      </c>
      <c r="K68" s="27">
        <v>0</v>
      </c>
      <c r="L68" s="27">
        <v>100</v>
      </c>
      <c r="M68" s="27">
        <v>0</v>
      </c>
      <c r="N68" s="27" t="s">
        <v>330</v>
      </c>
      <c r="O68" s="27" t="s">
        <v>331</v>
      </c>
      <c r="P68" s="27" t="s">
        <v>332</v>
      </c>
      <c r="Q68" s="27" t="s">
        <v>37</v>
      </c>
      <c r="R68" s="27" t="s">
        <v>38</v>
      </c>
      <c r="S68" s="27" t="s">
        <v>61</v>
      </c>
      <c r="T68" s="27" t="s">
        <v>333</v>
      </c>
      <c r="U68" s="39"/>
      <c r="V68" s="61"/>
    </row>
    <row r="69" s="5" customFormat="1" ht="24.95" customHeight="1" spans="1:16381">
      <c r="A69" s="34" t="s">
        <v>334</v>
      </c>
      <c r="B69" s="35"/>
      <c r="C69" s="36"/>
      <c r="D69" s="38"/>
      <c r="E69" s="45"/>
      <c r="F69" s="37"/>
      <c r="G69" s="42"/>
      <c r="H69" s="42"/>
      <c r="I69" s="42">
        <f>SUM(I70:I70)</f>
        <v>130</v>
      </c>
      <c r="J69" s="42">
        <v>0</v>
      </c>
      <c r="K69" s="42">
        <v>0</v>
      </c>
      <c r="L69" s="42">
        <v>130</v>
      </c>
      <c r="M69" s="42">
        <v>0</v>
      </c>
      <c r="N69" s="42"/>
      <c r="O69" s="42"/>
      <c r="P69" s="42"/>
      <c r="Q69" s="42"/>
      <c r="R69" s="42"/>
      <c r="S69" s="42"/>
      <c r="T69" s="37"/>
      <c r="U69" s="37"/>
      <c r="V69" s="61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11"/>
      <c r="XES69" s="11"/>
      <c r="XET69" s="11"/>
      <c r="XEU69" s="11"/>
      <c r="XEV69" s="11"/>
      <c r="XEW69" s="11"/>
      <c r="XEX69" s="11"/>
      <c r="XEY69" s="11"/>
      <c r="XEZ69" s="11"/>
      <c r="XFA69" s="11"/>
    </row>
    <row r="70" s="5" customFormat="1" ht="87.95" customHeight="1" spans="1:16381">
      <c r="A70" s="27">
        <v>37</v>
      </c>
      <c r="B70" s="27" t="s">
        <v>136</v>
      </c>
      <c r="C70" s="27" t="s">
        <v>137</v>
      </c>
      <c r="D70" s="27" t="s">
        <v>335</v>
      </c>
      <c r="E70" s="27" t="s">
        <v>336</v>
      </c>
      <c r="F70" s="27"/>
      <c r="G70" s="27" t="s">
        <v>337</v>
      </c>
      <c r="H70" s="27" t="s">
        <v>338</v>
      </c>
      <c r="I70" s="27">
        <v>130</v>
      </c>
      <c r="J70" s="27">
        <v>0</v>
      </c>
      <c r="K70" s="27">
        <v>0</v>
      </c>
      <c r="L70" s="27">
        <v>130</v>
      </c>
      <c r="M70" s="27">
        <v>0</v>
      </c>
      <c r="N70" s="27" t="s">
        <v>339</v>
      </c>
      <c r="O70" s="27" t="s">
        <v>340</v>
      </c>
      <c r="P70" s="27" t="s">
        <v>341</v>
      </c>
      <c r="Q70" s="27" t="s">
        <v>37</v>
      </c>
      <c r="R70" s="27" t="s">
        <v>38</v>
      </c>
      <c r="S70" s="27" t="s">
        <v>61</v>
      </c>
      <c r="T70" s="27" t="s">
        <v>333</v>
      </c>
      <c r="U70" s="27"/>
      <c r="V70" s="66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11"/>
      <c r="XES70" s="11"/>
      <c r="XET70" s="11"/>
      <c r="XEU70" s="11"/>
      <c r="XEV70" s="11"/>
      <c r="XEW70" s="11"/>
      <c r="XEX70" s="11"/>
      <c r="XEY70" s="11"/>
      <c r="XEZ70" s="11"/>
      <c r="XFA70" s="11"/>
    </row>
    <row r="71" s="5" customFormat="1" ht="29.1" customHeight="1" spans="1:16381">
      <c r="A71" s="34" t="s">
        <v>342</v>
      </c>
      <c r="B71" s="35"/>
      <c r="C71" s="36"/>
      <c r="D71" s="27"/>
      <c r="E71" s="39"/>
      <c r="F71" s="27"/>
      <c r="G71" s="27"/>
      <c r="H71" s="27"/>
      <c r="I71" s="37">
        <f>SUM(I72)</f>
        <v>190</v>
      </c>
      <c r="J71" s="37">
        <v>0</v>
      </c>
      <c r="K71" s="37">
        <v>190</v>
      </c>
      <c r="L71" s="37">
        <v>0</v>
      </c>
      <c r="M71" s="37">
        <v>0</v>
      </c>
      <c r="N71" s="27"/>
      <c r="O71" s="27"/>
      <c r="P71" s="27"/>
      <c r="Q71" s="27"/>
      <c r="R71" s="27"/>
      <c r="S71" s="27"/>
      <c r="T71" s="27"/>
      <c r="U71" s="27"/>
      <c r="V71" s="66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11"/>
      <c r="XES71" s="11"/>
      <c r="XET71" s="11"/>
      <c r="XEU71" s="11"/>
      <c r="XEV71" s="11"/>
      <c r="XEW71" s="11"/>
      <c r="XEX71" s="11"/>
      <c r="XEY71" s="11"/>
      <c r="XEZ71" s="11"/>
      <c r="XFA71" s="11"/>
    </row>
    <row r="72" s="5" customFormat="1" ht="87.95" customHeight="1" spans="1:16381">
      <c r="A72" s="71">
        <v>38</v>
      </c>
      <c r="B72" s="27" t="s">
        <v>136</v>
      </c>
      <c r="C72" s="46" t="s">
        <v>149</v>
      </c>
      <c r="D72" s="27" t="s">
        <v>343</v>
      </c>
      <c r="E72" s="39" t="s">
        <v>344</v>
      </c>
      <c r="F72" s="27"/>
      <c r="G72" s="27" t="s">
        <v>345</v>
      </c>
      <c r="H72" s="27" t="s">
        <v>346</v>
      </c>
      <c r="I72" s="27">
        <v>190</v>
      </c>
      <c r="J72" s="27">
        <v>0</v>
      </c>
      <c r="K72" s="27">
        <v>190</v>
      </c>
      <c r="L72" s="27">
        <v>0</v>
      </c>
      <c r="M72" s="27">
        <v>0</v>
      </c>
      <c r="N72" s="27" t="s">
        <v>347</v>
      </c>
      <c r="O72" s="41" t="s">
        <v>348</v>
      </c>
      <c r="P72" s="41" t="s">
        <v>349</v>
      </c>
      <c r="Q72" s="27" t="s">
        <v>37</v>
      </c>
      <c r="R72" s="27" t="s">
        <v>38</v>
      </c>
      <c r="S72" s="27" t="s">
        <v>61</v>
      </c>
      <c r="T72" s="27" t="s">
        <v>333</v>
      </c>
      <c r="U72" s="27"/>
      <c r="V72" s="66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11"/>
      <c r="XES72" s="11"/>
      <c r="XET72" s="11"/>
      <c r="XEU72" s="11"/>
      <c r="XEV72" s="11"/>
      <c r="XEW72" s="11"/>
      <c r="XEX72" s="11"/>
      <c r="XEY72" s="11"/>
      <c r="XEZ72" s="11"/>
      <c r="XFA72" s="11"/>
    </row>
    <row r="73" s="6" customFormat="1" ht="30" customHeight="1" spans="1:16382">
      <c r="A73" s="20" t="s">
        <v>350</v>
      </c>
      <c r="B73" s="21"/>
      <c r="C73" s="22"/>
      <c r="D73" s="23"/>
      <c r="E73" s="72"/>
      <c r="F73" s="24"/>
      <c r="G73" s="24"/>
      <c r="H73" s="24"/>
      <c r="I73" s="24">
        <f t="shared" ref="I73:M73" si="16">SUM(I74+I79++I81+I83+I85)</f>
        <v>2700</v>
      </c>
      <c r="J73" s="24">
        <f t="shared" si="16"/>
        <v>1325</v>
      </c>
      <c r="K73" s="24">
        <f t="shared" si="16"/>
        <v>170</v>
      </c>
      <c r="L73" s="24">
        <f t="shared" si="16"/>
        <v>1025</v>
      </c>
      <c r="M73" s="24">
        <f t="shared" si="16"/>
        <v>180</v>
      </c>
      <c r="N73" s="24"/>
      <c r="O73" s="24"/>
      <c r="P73" s="24"/>
      <c r="Q73" s="24"/>
      <c r="R73" s="24"/>
      <c r="S73" s="24"/>
      <c r="T73" s="23"/>
      <c r="U73" s="37"/>
      <c r="V73" s="10"/>
      <c r="XER73" s="11"/>
      <c r="XES73" s="11"/>
      <c r="XET73" s="11"/>
      <c r="XEU73" s="11"/>
      <c r="XEV73" s="11"/>
      <c r="XEW73" s="11"/>
      <c r="XEX73" s="11"/>
      <c r="XEY73" s="11"/>
      <c r="XEZ73" s="11"/>
      <c r="XFA73" s="11"/>
      <c r="XFB73" s="11"/>
    </row>
    <row r="74" s="7" customFormat="1" ht="24.95" customHeight="1" spans="1:16381">
      <c r="A74" s="34" t="s">
        <v>351</v>
      </c>
      <c r="B74" s="35"/>
      <c r="C74" s="36"/>
      <c r="D74" s="38"/>
      <c r="E74" s="42"/>
      <c r="F74" s="37"/>
      <c r="G74" s="42"/>
      <c r="H74" s="42"/>
      <c r="I74" s="42">
        <f>SUM(I75:I78)</f>
        <v>715</v>
      </c>
      <c r="J74" s="42">
        <v>325</v>
      </c>
      <c r="K74" s="42">
        <v>170</v>
      </c>
      <c r="L74" s="42">
        <v>220</v>
      </c>
      <c r="M74" s="42">
        <v>0</v>
      </c>
      <c r="N74" s="42"/>
      <c r="O74" s="42"/>
      <c r="P74" s="42"/>
      <c r="Q74" s="42"/>
      <c r="R74" s="42"/>
      <c r="S74" s="42"/>
      <c r="T74" s="37"/>
      <c r="U74" s="27"/>
      <c r="V74" s="61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  <c r="XEY74" s="3"/>
      <c r="XEZ74" s="3"/>
      <c r="XFA74" s="3"/>
    </row>
    <row r="75" s="6" customFormat="1" ht="99" customHeight="1" spans="1:16382">
      <c r="A75" s="27">
        <v>39</v>
      </c>
      <c r="B75" s="27" t="s">
        <v>352</v>
      </c>
      <c r="C75" s="27" t="s">
        <v>353</v>
      </c>
      <c r="D75" s="73" t="s">
        <v>354</v>
      </c>
      <c r="E75" s="74" t="s">
        <v>355</v>
      </c>
      <c r="F75" s="73" t="s">
        <v>356</v>
      </c>
      <c r="G75" s="27" t="s">
        <v>357</v>
      </c>
      <c r="H75" s="41" t="s">
        <v>173</v>
      </c>
      <c r="I75" s="41">
        <v>55</v>
      </c>
      <c r="J75" s="41">
        <v>55</v>
      </c>
      <c r="K75" s="27">
        <v>0</v>
      </c>
      <c r="L75" s="27">
        <v>0</v>
      </c>
      <c r="M75" s="27">
        <v>0</v>
      </c>
      <c r="N75" s="41" t="s">
        <v>46</v>
      </c>
      <c r="O75" s="41" t="s">
        <v>358</v>
      </c>
      <c r="P75" s="41" t="s">
        <v>359</v>
      </c>
      <c r="Q75" s="41" t="s">
        <v>176</v>
      </c>
      <c r="R75" s="75" t="s">
        <v>360</v>
      </c>
      <c r="S75" s="75" t="s">
        <v>361</v>
      </c>
      <c r="T75" s="41"/>
      <c r="U75" s="76"/>
      <c r="V75" s="10"/>
      <c r="XER75" s="11"/>
      <c r="XES75" s="11"/>
      <c r="XET75" s="11"/>
      <c r="XEU75" s="11"/>
      <c r="XEV75" s="11"/>
      <c r="XEW75" s="11"/>
      <c r="XEX75" s="11"/>
      <c r="XEY75" s="11"/>
      <c r="XEZ75" s="11"/>
      <c r="XFA75" s="11"/>
      <c r="XFB75" s="11"/>
    </row>
    <row r="76" s="6" customFormat="1" ht="102" customHeight="1" spans="1:16382">
      <c r="A76" s="27">
        <v>40</v>
      </c>
      <c r="B76" s="27" t="s">
        <v>352</v>
      </c>
      <c r="C76" s="27" t="s">
        <v>353</v>
      </c>
      <c r="D76" s="73" t="s">
        <v>362</v>
      </c>
      <c r="E76" s="27" t="s">
        <v>363</v>
      </c>
      <c r="F76" s="73" t="s">
        <v>364</v>
      </c>
      <c r="G76" s="27" t="s">
        <v>357</v>
      </c>
      <c r="H76" s="41" t="s">
        <v>173</v>
      </c>
      <c r="I76" s="41">
        <v>270</v>
      </c>
      <c r="J76" s="41">
        <v>270</v>
      </c>
      <c r="K76" s="27">
        <v>0</v>
      </c>
      <c r="L76" s="27">
        <v>0</v>
      </c>
      <c r="M76" s="27">
        <v>0</v>
      </c>
      <c r="N76" s="41" t="s">
        <v>46</v>
      </c>
      <c r="O76" s="41" t="s">
        <v>365</v>
      </c>
      <c r="P76" s="41" t="s">
        <v>365</v>
      </c>
      <c r="Q76" s="41" t="s">
        <v>176</v>
      </c>
      <c r="R76" s="75" t="s">
        <v>366</v>
      </c>
      <c r="S76" s="75" t="s">
        <v>367</v>
      </c>
      <c r="T76" s="41"/>
      <c r="U76" s="76"/>
      <c r="V76" s="10"/>
      <c r="XER76" s="11"/>
      <c r="XES76" s="11"/>
      <c r="XET76" s="11"/>
      <c r="XEU76" s="11"/>
      <c r="XEV76" s="11"/>
      <c r="XEW76" s="11"/>
      <c r="XEX76" s="11"/>
      <c r="XEY76" s="11"/>
      <c r="XEZ76" s="11"/>
      <c r="XFA76" s="11"/>
      <c r="XFB76" s="11"/>
    </row>
    <row r="77" s="6" customFormat="1" ht="75.95" customHeight="1" spans="1:16382">
      <c r="A77" s="27">
        <v>41</v>
      </c>
      <c r="B77" s="27" t="s">
        <v>352</v>
      </c>
      <c r="C77" s="27" t="s">
        <v>353</v>
      </c>
      <c r="D77" s="73" t="s">
        <v>368</v>
      </c>
      <c r="E77" s="27" t="s">
        <v>369</v>
      </c>
      <c r="F77" s="73" t="s">
        <v>370</v>
      </c>
      <c r="G77" s="27" t="s">
        <v>357</v>
      </c>
      <c r="H77" s="41" t="s">
        <v>173</v>
      </c>
      <c r="I77" s="41">
        <v>120</v>
      </c>
      <c r="J77" s="27">
        <v>0</v>
      </c>
      <c r="K77" s="27">
        <v>0</v>
      </c>
      <c r="L77" s="41">
        <v>120</v>
      </c>
      <c r="M77" s="27">
        <v>0</v>
      </c>
      <c r="N77" s="41" t="s">
        <v>46</v>
      </c>
      <c r="O77" s="41" t="s">
        <v>371</v>
      </c>
      <c r="P77" s="41" t="s">
        <v>371</v>
      </c>
      <c r="Q77" s="41" t="s">
        <v>176</v>
      </c>
      <c r="R77" s="75" t="s">
        <v>372</v>
      </c>
      <c r="S77" s="75" t="s">
        <v>373</v>
      </c>
      <c r="T77" s="41"/>
      <c r="U77" s="76"/>
      <c r="V77" s="10"/>
      <c r="XER77" s="11"/>
      <c r="XES77" s="11"/>
      <c r="XET77" s="11"/>
      <c r="XEU77" s="11"/>
      <c r="XEV77" s="11"/>
      <c r="XEW77" s="11"/>
      <c r="XEX77" s="11"/>
      <c r="XEY77" s="11"/>
      <c r="XEZ77" s="11"/>
      <c r="XFA77" s="11"/>
      <c r="XFB77" s="11"/>
    </row>
    <row r="78" s="6" customFormat="1" ht="72.95" customHeight="1" spans="1:16382">
      <c r="A78" s="27">
        <v>42</v>
      </c>
      <c r="B78" s="27" t="s">
        <v>352</v>
      </c>
      <c r="C78" s="27" t="s">
        <v>353</v>
      </c>
      <c r="D78" s="73" t="s">
        <v>374</v>
      </c>
      <c r="E78" s="27" t="s">
        <v>363</v>
      </c>
      <c r="F78" s="73" t="s">
        <v>364</v>
      </c>
      <c r="G78" s="27" t="s">
        <v>357</v>
      </c>
      <c r="H78" s="41" t="s">
        <v>173</v>
      </c>
      <c r="I78" s="41">
        <v>270</v>
      </c>
      <c r="J78" s="27">
        <v>0</v>
      </c>
      <c r="K78" s="41">
        <v>170</v>
      </c>
      <c r="L78" s="41">
        <v>100</v>
      </c>
      <c r="M78" s="27">
        <v>0</v>
      </c>
      <c r="N78" s="41" t="s">
        <v>46</v>
      </c>
      <c r="O78" s="41" t="s">
        <v>365</v>
      </c>
      <c r="P78" s="41" t="s">
        <v>365</v>
      </c>
      <c r="Q78" s="41" t="s">
        <v>176</v>
      </c>
      <c r="R78" s="75" t="s">
        <v>68</v>
      </c>
      <c r="S78" s="75" t="s">
        <v>375</v>
      </c>
      <c r="T78" s="41"/>
      <c r="U78" s="76"/>
      <c r="V78" s="10"/>
      <c r="XER78" s="11"/>
      <c r="XES78" s="11"/>
      <c r="XET78" s="11"/>
      <c r="XEU78" s="11"/>
      <c r="XEV78" s="11"/>
      <c r="XEW78" s="11"/>
      <c r="XEX78" s="11"/>
      <c r="XEY78" s="11"/>
      <c r="XEZ78" s="11"/>
      <c r="XFA78" s="11"/>
      <c r="XFB78" s="11"/>
    </row>
    <row r="79" s="7" customFormat="1" ht="24.95" customHeight="1" spans="1:16381">
      <c r="A79" s="34" t="s">
        <v>376</v>
      </c>
      <c r="B79" s="35"/>
      <c r="C79" s="36"/>
      <c r="D79" s="38"/>
      <c r="E79" s="70"/>
      <c r="F79" s="37"/>
      <c r="G79" s="37"/>
      <c r="H79" s="42"/>
      <c r="I79" s="42">
        <f t="shared" ref="I79:I83" si="17">I80</f>
        <v>1680</v>
      </c>
      <c r="J79" s="42">
        <f t="shared" ref="J79:M79" si="18">J80</f>
        <v>1000</v>
      </c>
      <c r="K79" s="42">
        <f t="shared" si="18"/>
        <v>0</v>
      </c>
      <c r="L79" s="42">
        <f t="shared" si="18"/>
        <v>500</v>
      </c>
      <c r="M79" s="42">
        <f t="shared" si="18"/>
        <v>180</v>
      </c>
      <c r="N79" s="42"/>
      <c r="O79" s="42"/>
      <c r="P79" s="42"/>
      <c r="Q79" s="42"/>
      <c r="R79" s="42"/>
      <c r="S79" s="42"/>
      <c r="T79" s="42"/>
      <c r="U79" s="27"/>
      <c r="V79" s="61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  <c r="XEU79" s="3"/>
      <c r="XEV79" s="3"/>
      <c r="XEW79" s="3"/>
      <c r="XEX79" s="3"/>
      <c r="XEY79" s="3"/>
      <c r="XEZ79" s="3"/>
      <c r="XFA79" s="3"/>
    </row>
    <row r="80" s="6" customFormat="1" ht="102.95" customHeight="1" spans="1:16382">
      <c r="A80" s="27">
        <v>43</v>
      </c>
      <c r="B80" s="27" t="s">
        <v>352</v>
      </c>
      <c r="C80" s="27" t="s">
        <v>377</v>
      </c>
      <c r="D80" s="27" t="s">
        <v>378</v>
      </c>
      <c r="E80" s="39" t="s">
        <v>379</v>
      </c>
      <c r="F80" s="27" t="s">
        <v>380</v>
      </c>
      <c r="G80" s="27" t="s">
        <v>357</v>
      </c>
      <c r="H80" s="41" t="s">
        <v>173</v>
      </c>
      <c r="I80" s="27">
        <v>1680</v>
      </c>
      <c r="J80" s="27">
        <v>1000</v>
      </c>
      <c r="K80" s="27">
        <v>0</v>
      </c>
      <c r="L80" s="27">
        <v>500</v>
      </c>
      <c r="M80" s="27">
        <v>180</v>
      </c>
      <c r="N80" s="27" t="s">
        <v>89</v>
      </c>
      <c r="O80" s="27" t="s">
        <v>381</v>
      </c>
      <c r="P80" s="27" t="s">
        <v>382</v>
      </c>
      <c r="Q80" s="41" t="s">
        <v>176</v>
      </c>
      <c r="R80" s="27" t="s">
        <v>214</v>
      </c>
      <c r="S80" s="27" t="s">
        <v>383</v>
      </c>
      <c r="T80" s="41"/>
      <c r="U80" s="27"/>
      <c r="V80" s="10"/>
      <c r="XER80" s="11"/>
      <c r="XES80" s="11"/>
      <c r="XET80" s="11"/>
      <c r="XEU80" s="11"/>
      <c r="XEV80" s="11"/>
      <c r="XEW80" s="11"/>
      <c r="XEX80" s="11"/>
      <c r="XEY80" s="11"/>
      <c r="XEZ80" s="11"/>
      <c r="XFA80" s="11"/>
      <c r="XFB80" s="11"/>
    </row>
    <row r="81" s="7" customFormat="1" ht="24.95" customHeight="1" spans="1:16381">
      <c r="A81" s="34" t="s">
        <v>384</v>
      </c>
      <c r="B81" s="35"/>
      <c r="C81" s="36"/>
      <c r="D81" s="38"/>
      <c r="E81" s="40"/>
      <c r="F81" s="37"/>
      <c r="G81" s="37"/>
      <c r="H81" s="37"/>
      <c r="I81" s="37">
        <f t="shared" si="17"/>
        <v>110</v>
      </c>
      <c r="J81" s="37">
        <v>0</v>
      </c>
      <c r="K81" s="37">
        <v>0</v>
      </c>
      <c r="L81" s="37">
        <v>110</v>
      </c>
      <c r="M81" s="37">
        <v>0</v>
      </c>
      <c r="N81" s="37"/>
      <c r="O81" s="37"/>
      <c r="P81" s="37"/>
      <c r="Q81" s="37"/>
      <c r="R81" s="37"/>
      <c r="S81" s="37"/>
      <c r="T81" s="42"/>
      <c r="U81" s="27"/>
      <c r="V81" s="61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  <c r="XEX81" s="3"/>
      <c r="XEY81" s="3"/>
      <c r="XEZ81" s="3"/>
      <c r="XFA81" s="3"/>
    </row>
    <row r="82" s="6" customFormat="1" ht="120" customHeight="1" spans="1:16382">
      <c r="A82" s="27">
        <v>44</v>
      </c>
      <c r="B82" s="27" t="s">
        <v>352</v>
      </c>
      <c r="C82" s="27" t="s">
        <v>385</v>
      </c>
      <c r="D82" s="27" t="s">
        <v>386</v>
      </c>
      <c r="E82" s="27" t="s">
        <v>387</v>
      </c>
      <c r="F82" s="27" t="s">
        <v>388</v>
      </c>
      <c r="G82" s="27" t="s">
        <v>357</v>
      </c>
      <c r="H82" s="27" t="s">
        <v>173</v>
      </c>
      <c r="I82" s="27">
        <v>110</v>
      </c>
      <c r="J82" s="27">
        <v>0</v>
      </c>
      <c r="K82" s="27">
        <v>0</v>
      </c>
      <c r="L82" s="27">
        <v>110</v>
      </c>
      <c r="M82" s="27">
        <v>0</v>
      </c>
      <c r="N82" s="27" t="s">
        <v>389</v>
      </c>
      <c r="O82" s="27" t="s">
        <v>390</v>
      </c>
      <c r="P82" s="27" t="s">
        <v>391</v>
      </c>
      <c r="Q82" s="41" t="s">
        <v>176</v>
      </c>
      <c r="R82" s="27" t="s">
        <v>214</v>
      </c>
      <c r="S82" s="27" t="s">
        <v>383</v>
      </c>
      <c r="T82" s="41"/>
      <c r="U82" s="27"/>
      <c r="V82" s="10"/>
      <c r="XER82" s="11"/>
      <c r="XES82" s="11"/>
      <c r="XET82" s="11"/>
      <c r="XEU82" s="11"/>
      <c r="XEV82" s="11"/>
      <c r="XEW82" s="11"/>
      <c r="XEX82" s="11"/>
      <c r="XEY82" s="11"/>
      <c r="XEZ82" s="11"/>
      <c r="XFA82" s="11"/>
      <c r="XFB82" s="11"/>
    </row>
    <row r="83" s="7" customFormat="1" ht="24.95" customHeight="1" spans="1:16381">
      <c r="A83" s="34" t="s">
        <v>392</v>
      </c>
      <c r="B83" s="35"/>
      <c r="C83" s="36"/>
      <c r="D83" s="38"/>
      <c r="E83" s="37"/>
      <c r="F83" s="37"/>
      <c r="G83" s="37"/>
      <c r="H83" s="37"/>
      <c r="I83" s="37">
        <f t="shared" si="17"/>
        <v>75</v>
      </c>
      <c r="J83" s="37">
        <v>0</v>
      </c>
      <c r="K83" s="37">
        <v>0</v>
      </c>
      <c r="L83" s="37">
        <v>75</v>
      </c>
      <c r="M83" s="37">
        <v>0</v>
      </c>
      <c r="N83" s="37"/>
      <c r="O83" s="37"/>
      <c r="P83" s="37"/>
      <c r="Q83" s="37"/>
      <c r="R83" s="37"/>
      <c r="S83" s="37"/>
      <c r="T83" s="42"/>
      <c r="U83" s="27"/>
      <c r="V83" s="61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3"/>
      <c r="XEM83" s="3"/>
      <c r="XEN83" s="3"/>
      <c r="XEO83" s="3"/>
      <c r="XEP83" s="3"/>
      <c r="XEQ83" s="3"/>
      <c r="XER83" s="3"/>
      <c r="XES83" s="3"/>
      <c r="XET83" s="3"/>
      <c r="XEU83" s="3"/>
      <c r="XEV83" s="3"/>
      <c r="XEW83" s="3"/>
      <c r="XEX83" s="3"/>
      <c r="XEY83" s="3"/>
      <c r="XEZ83" s="3"/>
      <c r="XFA83" s="3"/>
    </row>
    <row r="84" s="6" customFormat="1" ht="93" customHeight="1" spans="1:16382">
      <c r="A84" s="27">
        <v>45</v>
      </c>
      <c r="B84" s="27" t="s">
        <v>352</v>
      </c>
      <c r="C84" s="27" t="s">
        <v>385</v>
      </c>
      <c r="D84" s="27" t="s">
        <v>393</v>
      </c>
      <c r="E84" s="27" t="s">
        <v>394</v>
      </c>
      <c r="F84" s="27" t="s">
        <v>395</v>
      </c>
      <c r="G84" s="27" t="s">
        <v>396</v>
      </c>
      <c r="H84" s="27" t="s">
        <v>397</v>
      </c>
      <c r="I84" s="27">
        <v>75</v>
      </c>
      <c r="J84" s="27">
        <v>0</v>
      </c>
      <c r="K84" s="27">
        <v>0</v>
      </c>
      <c r="L84" s="27">
        <v>75</v>
      </c>
      <c r="M84" s="27">
        <v>0</v>
      </c>
      <c r="N84" s="27" t="s">
        <v>398</v>
      </c>
      <c r="O84" s="27" t="s">
        <v>399</v>
      </c>
      <c r="P84" s="27" t="s">
        <v>399</v>
      </c>
      <c r="Q84" s="41" t="s">
        <v>176</v>
      </c>
      <c r="R84" s="27" t="s">
        <v>400</v>
      </c>
      <c r="S84" s="27" t="s">
        <v>373</v>
      </c>
      <c r="T84" s="41"/>
      <c r="U84" s="27"/>
      <c r="V84" s="10"/>
      <c r="XER84" s="11"/>
      <c r="XES84" s="11"/>
      <c r="XET84" s="11"/>
      <c r="XEU84" s="11"/>
      <c r="XEV84" s="11"/>
      <c r="XEW84" s="11"/>
      <c r="XEX84" s="11"/>
      <c r="XEY84" s="11"/>
      <c r="XEZ84" s="11"/>
      <c r="XFA84" s="11"/>
      <c r="XFB84" s="11"/>
    </row>
    <row r="85" s="7" customFormat="1" ht="24.95" customHeight="1" spans="1:16381">
      <c r="A85" s="34" t="s">
        <v>401</v>
      </c>
      <c r="B85" s="35"/>
      <c r="C85" s="36"/>
      <c r="D85" s="38"/>
      <c r="E85" s="37"/>
      <c r="F85" s="37"/>
      <c r="G85" s="37"/>
      <c r="H85" s="37"/>
      <c r="I85" s="37">
        <f>I86</f>
        <v>120</v>
      </c>
      <c r="J85" s="37">
        <v>0</v>
      </c>
      <c r="K85" s="37">
        <v>0</v>
      </c>
      <c r="L85" s="37">
        <v>120</v>
      </c>
      <c r="M85" s="37">
        <v>0</v>
      </c>
      <c r="N85" s="37"/>
      <c r="O85" s="37"/>
      <c r="P85" s="37"/>
      <c r="Q85" s="37"/>
      <c r="R85" s="37"/>
      <c r="S85" s="37"/>
      <c r="T85" s="42"/>
      <c r="U85" s="27"/>
      <c r="V85" s="61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</row>
    <row r="86" s="6" customFormat="1" ht="102" customHeight="1" spans="1:16382">
      <c r="A86" s="27">
        <v>46</v>
      </c>
      <c r="B86" s="27" t="s">
        <v>352</v>
      </c>
      <c r="C86" s="27" t="s">
        <v>402</v>
      </c>
      <c r="D86" s="27" t="s">
        <v>403</v>
      </c>
      <c r="E86" s="27" t="s">
        <v>404</v>
      </c>
      <c r="F86" s="27"/>
      <c r="G86" s="27" t="s">
        <v>357</v>
      </c>
      <c r="H86" s="27" t="s">
        <v>173</v>
      </c>
      <c r="I86" s="27">
        <v>120</v>
      </c>
      <c r="J86" s="27">
        <v>0</v>
      </c>
      <c r="K86" s="27">
        <v>0</v>
      </c>
      <c r="L86" s="27">
        <v>120</v>
      </c>
      <c r="M86" s="27">
        <v>0</v>
      </c>
      <c r="N86" s="27" t="s">
        <v>405</v>
      </c>
      <c r="O86" s="27" t="s">
        <v>406</v>
      </c>
      <c r="P86" s="27" t="s">
        <v>407</v>
      </c>
      <c r="Q86" s="41" t="s">
        <v>176</v>
      </c>
      <c r="R86" s="27" t="s">
        <v>214</v>
      </c>
      <c r="S86" s="27" t="s">
        <v>408</v>
      </c>
      <c r="T86" s="41"/>
      <c r="U86" s="27"/>
      <c r="V86" s="10"/>
      <c r="XER86" s="11"/>
      <c r="XES86" s="11"/>
      <c r="XET86" s="11"/>
      <c r="XEU86" s="11"/>
      <c r="XEV86" s="11"/>
      <c r="XEW86" s="11"/>
      <c r="XEX86" s="11"/>
      <c r="XEY86" s="11"/>
      <c r="XEZ86" s="11"/>
      <c r="XFA86" s="11"/>
      <c r="XFB86" s="11"/>
    </row>
  </sheetData>
  <mergeCells count="50">
    <mergeCell ref="A1:D1"/>
    <mergeCell ref="A2:U2"/>
    <mergeCell ref="G3:H3"/>
    <mergeCell ref="I3:M3"/>
    <mergeCell ref="Q3:T3"/>
    <mergeCell ref="A6:C6"/>
    <mergeCell ref="A7:C7"/>
    <mergeCell ref="A9:C9"/>
    <mergeCell ref="A13:C13"/>
    <mergeCell ref="A15:C15"/>
    <mergeCell ref="A17:C17"/>
    <mergeCell ref="A19:C19"/>
    <mergeCell ref="A21:C21"/>
    <mergeCell ref="A23:C23"/>
    <mergeCell ref="A25:C25"/>
    <mergeCell ref="A27:C27"/>
    <mergeCell ref="A28:C28"/>
    <mergeCell ref="A30:C30"/>
    <mergeCell ref="A35:C35"/>
    <mergeCell ref="A37:C37"/>
    <mergeCell ref="A39:C39"/>
    <mergeCell ref="A41:C41"/>
    <mergeCell ref="A43:C43"/>
    <mergeCell ref="A45:C45"/>
    <mergeCell ref="A48:C48"/>
    <mergeCell ref="A50:C50"/>
    <mergeCell ref="A52:C52"/>
    <mergeCell ref="A55:C55"/>
    <mergeCell ref="A57:C57"/>
    <mergeCell ref="A62:C62"/>
    <mergeCell ref="A65:C65"/>
    <mergeCell ref="A67:C67"/>
    <mergeCell ref="A69:C69"/>
    <mergeCell ref="A71:C71"/>
    <mergeCell ref="A73:C73"/>
    <mergeCell ref="A74:C74"/>
    <mergeCell ref="A79:C79"/>
    <mergeCell ref="A81:C81"/>
    <mergeCell ref="A83:C83"/>
    <mergeCell ref="A85:C85"/>
    <mergeCell ref="A3:A4"/>
    <mergeCell ref="B3:B4"/>
    <mergeCell ref="C3:C4"/>
    <mergeCell ref="D3:D4"/>
    <mergeCell ref="E3:E4"/>
    <mergeCell ref="F3:F4"/>
    <mergeCell ref="N3:N4"/>
    <mergeCell ref="O3:O4"/>
    <mergeCell ref="P3:P4"/>
    <mergeCell ref="U3:U4"/>
  </mergeCells>
  <pageMargins left="0.751388888888889" right="0.751388888888889" top="1" bottom="1" header="0.5" footer="0.5"/>
  <pageSetup paperSize="8" scale="67" fitToHeight="0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修改版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秋雨倾城</cp:lastModifiedBy>
  <dcterms:created xsi:type="dcterms:W3CDTF">2022-07-28T13:48:00Z</dcterms:created>
  <dcterms:modified xsi:type="dcterms:W3CDTF">2023-12-12T01:55:25Z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FE3E503843774CEEAB10B7D1B6E1C177</vt:lpwstr>
  </property>
  <property fmtid="{D5CDD505-2E9C-101B-9397-08002B2CF9AE}" pid="3" name="KSOProductBuildVer">
    <vt:lpwstr>2052-12.1.0.16120</vt:lpwstr>
  </property>
</Properties>
</file>