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明细表" sheetId="7" r:id="rId1"/>
  </sheets>
  <definedNames>
    <definedName name="_xlnm._FilterDatabase" localSheetId="0" hidden="1">明细表!$A$1:$U$86</definedName>
    <definedName name="_xlnm.Print_Area" localSheetId="0">明细表!$A$1:$U$86</definedName>
    <definedName name="_xlnm.Print_Titles" localSheetId="0">明细表!$3:$4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<sst xmlns="http://schemas.openxmlformats.org/spreadsheetml/2006/main" count="671" uniqueCount="423">
  <si>
    <t>附件1</t>
  </si>
  <si>
    <t>叶县2023年统筹整合财政涉农资金调整项目明细表</t>
  </si>
  <si>
    <t>序号</t>
  </si>
  <si>
    <t>项目性质</t>
  </si>
  <si>
    <t>项目
类型</t>
  </si>
  <si>
    <t>项目名称</t>
  </si>
  <si>
    <t>建设内容
(建设任务）</t>
  </si>
  <si>
    <t>补助标准</t>
  </si>
  <si>
    <t>实施地点</t>
  </si>
  <si>
    <t>投入资金规模</t>
  </si>
  <si>
    <t>责任单位</t>
  </si>
  <si>
    <t>绩效目标</t>
  </si>
  <si>
    <t>利益联结机制形式</t>
  </si>
  <si>
    <t>时间进度计划</t>
  </si>
  <si>
    <t>备注</t>
  </si>
  <si>
    <t>乡镇</t>
  </si>
  <si>
    <t>村</t>
  </si>
  <si>
    <t>合计</t>
  </si>
  <si>
    <t>中央</t>
  </si>
  <si>
    <t>省</t>
  </si>
  <si>
    <t>市</t>
  </si>
  <si>
    <t>县</t>
  </si>
  <si>
    <t>招投标时间</t>
  </si>
  <si>
    <t>开工时间</t>
  </si>
  <si>
    <t>完工时间</t>
  </si>
  <si>
    <t>验收时间</t>
  </si>
  <si>
    <t>一、基础设施项目</t>
  </si>
  <si>
    <t>1.发改委项目</t>
  </si>
  <si>
    <t>基础设施类</t>
  </si>
  <si>
    <t>村内道路</t>
  </si>
  <si>
    <t>叶县2023年以工代赈道路建设项目</t>
  </si>
  <si>
    <t>计划建设：1.对辛店镇刘文祥村内修复提升混凝土道路长约6174米，共计23722.5平方米，其中：一是道路长1569米，宽3米；二是道路长1354米，宽3.5米；三是道路长1245米，宽4米；四是道路长1467米，宽4.5米；五是道路长539米，宽5米，均厚18厘米。2.村内修复提升沥青混凝土路长约1562米，共计6690.5平方米，其中：一是道路长291米，宽3米；二是道路长173米，宽4米；三是道路长844米，宽4.5米；四是道路长214米，宽5米；五是道路长15米，宽5.5米；六是道路长25米，宽7米，均厚5厘米。</t>
  </si>
  <si>
    <t>辛店镇</t>
  </si>
  <si>
    <t>刘文祥村</t>
  </si>
  <si>
    <t>县发展改革委员会
辛店镇人民政府</t>
  </si>
  <si>
    <t>该项目实施后，可解决辛店镇刘文祥村985人群众出行难问题。</t>
  </si>
  <si>
    <t>该项目可解辛店镇刘文祥村445人脱贫群众出行难问题。</t>
  </si>
  <si>
    <t>2023.08.20</t>
  </si>
  <si>
    <t>2023.09.20</t>
  </si>
  <si>
    <t>2023.11.25</t>
  </si>
  <si>
    <t>2023.12.30</t>
  </si>
  <si>
    <t>2.乡村振兴局项目</t>
  </si>
  <si>
    <t>叶县脱贫攻坚非贫困村道路建设项目</t>
  </si>
  <si>
    <t>为全县18个乡镇街道266个非贫困村，计划新建村内道路宽度为2米至4米不等的沥青混凝土面道路和水泥混凝土道路，总长559公里，总面积2173217.95平方米。其中，沥青混凝土道路132499.3平方米，商品混凝土道路2040718.65平方米。该项目中沥青混凝土厚度为5公分至7公分，混凝土采用C25商品混凝土，厚度为15公分至18公分不等。</t>
  </si>
  <si>
    <t>涉及全县18个乡镇（街道）266个非贫困村</t>
  </si>
  <si>
    <t>涉及保安镇、三村、冯庵村、寨河村、辛庄村、暴沟村、一村、魏岗铺、二村、柳庄村、寨王村、花阳村、邓李乡、邓李村、丁杨村、北碾张村、大魏庄村、湾李村、吕庄村、孙寨村、璋环寺村、尚闫村、后彭村、东徐庄村、康营村、军张村、龚店镇、王营、支刘、贺渡口、汝坟店、姜庄、龚东二村、蒋庄村、边庄、前棠村、楼马村、水牛杜、龚西、田庄乡、柏树李村、康台村、邵奉街村、宋庄村、后党村、前党村、大张村、金岗李村、英李村、孙娄庄村、张申庄村、东杨庄村、西孙庄村、张林庄村、洪庄杨镇、张集村、贾庄村、白庄村、河北高村、洪西村、洪东村、小庄村、曹李村、湛河董村、麦刘村、石王村、洛南村、唐马村、洛北村、观上村、王湾村、裴昌村、王庄村、蒋湾村、张徐村、炼石店、姜渡口村、九龙街道、邱寨村、堤郑村、杨庄村、大南村、大北村、张圪垱村、孟北村、昆阳街道、三里湾村、聂楼村、沟王村、堰口村、龙泉乡、权印、郭吕庄、牛杜庄村、北大营、全集、娄凡村、西慕庄村、铁张村、冢张村、小河王、龙泉村、大来庄村、赵庄村、齐庄村、汪楼村、年张村、贾庄村、草厂村、南大营村、武庄村、雷岗村、白浩庄、南莫庄、半截楼、辛善庄村、李明己、胡营村、单营村、马庄乡、张庄村、习楼村、小河赵村、雷庄村、任店镇、毛庄村、平李庄村、尚武营村、柳营村、汪营村、屈庄村、前营村、瓦店村、胡庄村、辉东村、燕庄村、郭营村、高营村、克庄村、刘口村、岳庵村、双河营村、宋营村、后营村、寺东村、寺西村、秋河村、任一村、任二村、任三村、任四村、刘岭村、新营村、灰河营村、中旗营村、竺李庄村、史营村、月庄村、古路湾村、大营村、水寨乡、后白观村、高庄村、东盆王村、军王村、蔡寺村、关庙李村、水寨村、丁华村、夏李乡、先庄村、向阳村、西田庄村、前董村、曹王村、姜园村、下马村、夏北村、夏南村、雷草湾村、岳楼村、十二里村、滹沱村、丁庄村、仙台镇、后司村、老程庄村、董寨村、楼刘、娄庄、刘建庄、盐东村、东北拐村、东董庄村、火山铺村、柳树王、吴庄、杨庄、辛楼、罗庄、贾刘村、大孙庄、刁庄村、黄李村、大贾庄村、草寺杨村、崔王村、韩庄寺村、辛店镇、杨茂吴村、蒋庄村、新丁庄村、常派庄村、杨庄寨村、张寺滩村、辛店村、南房庄村、东房庄村、王文成村、盐都街道、曹庄村、胡村、余庄村、张庄村、问村、程寨村、郑庄村、焦庄村、孙湾村、李村、东卫庄村、常村镇、暖泉村、五间房村、常村村、孤古岭村、罗圈湾村、廉村镇、肖马村、台杨村、任庄村、王丰贞村、瓦赵村、路庄村、袁庄村、韩桥村、姚王村、纸陈村、大刘庄村、南吕庄村、葛刘村、老段庄村、穆寨村、沙渡口村、闫庄村、刘宋庄村、台李村、辛顾村、赫杨村、叶邑镇、夏庄、辛庄、蔡庄、倒马沟、止张、高道士、金湾、南村、中村、兰庄、吴圪垱、邮亭、赵庄、竹园、安庄、北村、北水城、常庄、大陈庄、东毛庄、收金店、连湾、沈湾等266个非贫困村</t>
  </si>
  <si>
    <t>县乡村振兴局</t>
  </si>
  <si>
    <t>该项目可解决18个乡镇266个村，323479人群众出行难问题。</t>
  </si>
  <si>
    <t>该项目可解决18个乡镇266个村，46440名脱贫群众出行难问题。</t>
  </si>
  <si>
    <t>2020.09.25</t>
  </si>
  <si>
    <t>2020.09.30</t>
  </si>
  <si>
    <t>2021.04.25</t>
  </si>
  <si>
    <t>2023.05.30</t>
  </si>
  <si>
    <t>叶县乡村振兴道路建设项目（二期）</t>
  </si>
  <si>
    <t>计划对全县11个乡镇（街道）17个行政村实施重点项目区配套及重点村基础设施道路进行改造提升。新建村内道路宽度为2.5米至5米不等的沥青混凝土面道路和水泥混凝土道路，共计修建道路长为42.15千米，排水沟长2.29千米。其中，一是5至7公分厚沥青道路共计33933.7平方米；二是厚度为15公分至18公分C25商品混凝土道路共计117800.9平方米。</t>
  </si>
  <si>
    <t>昆阳街道、廉村镇、盐都街道、夏李乡、田庄乡、九龙街道、水寨乡、任店镇、龙泉乡、邓李乡、龚店镇</t>
  </si>
  <si>
    <t>1、昆阳街道南大桥村；2、廉村镇南余庄村、阎庄村；3、盐都街道草厂庾村；4、夏李乡小官庄村、曹王村、油坊头村；5、田庄乡金岗李村、东杨庄村、张林庄村、道庄村；6、九龙街道大北村；7、水寨乡丁华村；8、任店镇柳营村；9、龙泉乡草厂村；10、邓李乡尚闫村；11、龚店镇前棠村；共11个乡镇17个村</t>
  </si>
  <si>
    <t>该项目可解决11个乡镇17个村，20251群众出行难问题。</t>
  </si>
  <si>
    <t>该项目实施后，可解决1352名脱贫群众出行难问题。</t>
  </si>
  <si>
    <t>2022.10.30</t>
  </si>
  <si>
    <t>2022.11.20</t>
  </si>
  <si>
    <t>2023.04.20</t>
  </si>
  <si>
    <t>2023.06.30</t>
  </si>
  <si>
    <t>叶县2023年乡村振兴基础设施建设项目</t>
  </si>
  <si>
    <t>主要建设内容为：一是道路工程，计划建设总面积为382853.9平方米。其中，一是混凝土道路面积287419.40平方米；二是沥青路面道路面积95434.50平方米。二是桥涵工程，计划建设桥涵1座，长4米，宽5米。三是排水管网工程，计划建设钢筋混凝土排水管815米，检查井12处。该项目中沥青混凝土厚度为5公分至7公分，混凝土采用C25商品混凝土，厚度为15公分至18公分不等。</t>
  </si>
  <si>
    <t>叶邑镇、辛店镇、夏李乡、任店镇、廉村镇、龙泉乡、仙台镇、昆阳街道、九龙街道、田庄乡、龚店镇、邓李乡、水寨乡、盐都街道、常村镇、马庄乡、洪庄杨镇、保安镇辖区内18个乡镇街道</t>
  </si>
  <si>
    <t>叶邑镇北水城村、万渡口村、宋寨村、安庄村；辛店镇郭岗、西徐庄、赵沟、东白庄；夏李乡十二里村、曹王村、小河郭村、小集村；任店镇寺西、新营村、月庄、胡庄；廉村镇王丰贞、汪庄、前崔村、王店村、二郎庙村、韩桥村、甘刘村、王三寨；龙泉乡西慕庄村、全集村、小河王村、齐庄村；仙台镇贾庄村、王老君村、西寨村、孟王村、东董庄村；昆阳街道三里湾、聂楼村、大王庄村、堰口村、沟王村、李寨村；九龙街道大南、韩奉村、杨庄；田庄乡尤潦、牛庄村、后李村、康台村、柏树李村、西孙庄村、张申庄村；马庄乡张庄；田庄乡大张村；龚店镇汝坟店村、台刘村、司赵村；邓李乡泥车村、邓李新村；水寨乡东盆王村
、东屈庄；盐都街道郑庄村、余庄村；常村镇艾小庄村、孤山村、和平岭村、南马庄村、赵岭村、李家庄村、金沟村、金龙嘴、大娄庄村、小庄村；保安镇暴沟村等共计71个行政村。</t>
  </si>
  <si>
    <t>该项目实施后，可有效解决群众出行难问题，惠及群众80132人。</t>
  </si>
  <si>
    <t>该项目实施后，有利于解决群众出行难问题，惠及脱贫群众10212人。</t>
  </si>
  <si>
    <t>2023.06.01</t>
  </si>
  <si>
    <t>2023.06.20</t>
  </si>
  <si>
    <t>3.水利局项目</t>
  </si>
  <si>
    <t>小型农田水利设施建设</t>
  </si>
  <si>
    <t>叶县2023年高标准农田灌溉服务配套设施建设项目</t>
  </si>
  <si>
    <t>计划配套建设：水系连通、清淤疏浚、新建及维修水闸。乡村沟道疏浚11.637km, 渠道护砌1.2km，管道工程780m，新建液压闸3座 ，新建节制闸13座，维修1座节制闸。15座涵下顶管107m，新建挡水堰2座等。</t>
  </si>
  <si>
    <t>田庄乡、仙台镇、龙泉乡、邓李乡</t>
  </si>
  <si>
    <t>田庄乡千兵营、后李；仙台镇王老君、西董庄、吴哲庄、大李庄、西马庄；龙泉乡娄樊、牛杜庄；邓李乡马湾村4个乡镇10个村庄</t>
  </si>
  <si>
    <t>县水利局</t>
  </si>
  <si>
    <t>该项目实施后，不仅可进一步完善提升高标准良田示范区农田灌溉能力，同时可完善周边行政村灌溉配套服务，惠及群众12620人。</t>
  </si>
  <si>
    <t>该项目实施后，不仅可进一步完善提升高标准良田示范区农田灌溉能力，同时可完善周边行政村灌溉配套服务，惠及脱贫群众1576人。</t>
  </si>
  <si>
    <t>2023.11.30</t>
  </si>
  <si>
    <t>4.农业农村局项目</t>
  </si>
  <si>
    <t>人居环境</t>
  </si>
  <si>
    <t>叶县2023年农村村级粪污集中处理项目</t>
  </si>
  <si>
    <t>计划建设：为夏李乡、常村镇、洪庄杨镇等3个乡镇40个行政村，建设村级粪污处理设施。</t>
  </si>
  <si>
    <t>18万元/个</t>
  </si>
  <si>
    <t>夏李乡、常村镇、洪庄杨镇</t>
  </si>
  <si>
    <t>涉及40个行政村</t>
  </si>
  <si>
    <t>县农业农村局</t>
  </si>
  <si>
    <t>项目实施后，可有效解决农村粪污集中处理问题，使其达到无害化处理标准，改善农村环境面貌，惠及群众37264人。</t>
  </si>
  <si>
    <t>该项目实施后可有效改善农村粪污处理问题，惠及脱贫群众7805人。</t>
  </si>
  <si>
    <t>2023.04.01</t>
  </si>
  <si>
    <t>2023.05.10</t>
  </si>
  <si>
    <t>5.国有贫困林场项目</t>
  </si>
  <si>
    <t>林区道路</t>
  </si>
  <si>
    <t>叶县2023年国有林场生产道路建设项目</t>
  </si>
  <si>
    <t>计划修建道路3条总长3700米，宽3.5米，厚18厘米的混凝土道路。其中三岔口段1650米、毛思刚段330米、皮胡子沟段1720米（含12处预埋管桥）。</t>
  </si>
  <si>
    <t>常村镇、夏李乡</t>
  </si>
  <si>
    <t>刘东华、毛洞村、彦岭村</t>
  </si>
  <si>
    <t>县国有贫困林场</t>
  </si>
  <si>
    <t>项目实施后可覆盖蛮子营村、刘建沟村、刘东华村及林场管护站3处、有效管护18000亩森林，惠及群众3000人，提高了林区生产、防火效力。</t>
  </si>
  <si>
    <t>该项目实施后，可有效解决1个林场和3个行政村群众日常生产生活不便问题，惠及脱贫群众128人。</t>
  </si>
  <si>
    <t>2023.09.30</t>
  </si>
  <si>
    <t>2023.10.30</t>
  </si>
  <si>
    <t>6.民宗局项目</t>
  </si>
  <si>
    <t>叶县2023年少数民族村基础设施建设项目</t>
  </si>
  <si>
    <t>计划建设：1、廉村镇高柳村：混凝土道路长600米宽4米厚0.18米C25；2、龚店镇司赵庄村：柏油路长788米宽4米，长182米宽4.5米，厚0.05米。3、马庄乡水郭村柏油路;村东街南北长377米宽4.5米，村中街东西长37米宽3.5米，长34米宽4米，长297米宽4.5米，长31米宽3.6米；村北街东西长283米宽4.5米，均厚度0.05米。4、马庄乡李庄村铺柏油：育才小学南北长189米宽4.5米；村村室东南北街长110米宽4米；村中街东西长200米宽4米；村北街东西长200米宽4.5米。5、马庄乡马庄村：混凝土硬化排间道路全长600米，宽3米，厚18公分C25。6、龙泉乡南大营村（寨底村）：混凝土道路长604米宽3米，长188米宽3米，厚0.18米C25；桥梁2座，1座长4米宽3米，深2米，1座长4米宽4米深2米，内径1米涵管。7、龙泉乡谢营村（冷岗村）：下水道长500米深1米，宽0.5米，两侧24墙，上盖楼板。8、仙台镇东北拐村：寺前道路长175米宽4.5米，继峰道路长20米宽3米，长153米宽4.5米；均厚0.18米C25。</t>
  </si>
  <si>
    <t>涉及廉村镇、龚店镇、马庄乡、龙泉乡、仙台镇、常村镇6个乡镇</t>
  </si>
  <si>
    <t>涉及廉村镇高柳村、龚店镇司赵庄村、马庄乡水郭村、李庄村、马庄村、龙泉乡南大营村、龙泉乡谢营村、仙台镇东北拐村、常村镇和平岭村6个乡镇9个行政村</t>
  </si>
  <si>
    <t>县民宗局</t>
  </si>
  <si>
    <t>该项目实施后，可有效解决群众出行难问题，惠及群众14616人。</t>
  </si>
  <si>
    <t>该项目实施后，有利于解决群众出行难问题，惠及脱贫群众1225人。</t>
  </si>
  <si>
    <t>7.老促会项目</t>
  </si>
  <si>
    <t>叶县2023年革命老区村道路建设项目</t>
  </si>
  <si>
    <t>计划在常村村新建C25混凝土道路三条，总长657米。其中，一是道路长375米，宽4.5米，厚18厘米；二是道路长259米，宽2米，厚18厘米；三是道路长23米，宽2.5米，厚15厘米。在后崔村新建C25混凝土道路三条，总长2253米。其中，一是道路长600米，宽4米，厚18厘米；二是道路长220米，宽3.5米，厚18厘米；三是学校周围长1433米，宽3.5米，厚18厘米。在韩庄寺村新建C25混凝土道路四条，总长956米。其中，一是道路长198米，宽6米，厚18厘米；二是道路长297米，宽3米，厚18厘米；三是道路长231米，宽3.5米，厚18厘米；四是道路长230米，宽4米，厚18厘米。在武楼新建柏油路一条，长1180米，宽4米，厚5厘米。</t>
  </si>
  <si>
    <t>常村镇、、廉村镇、仙台镇、田庄乡</t>
  </si>
  <si>
    <t>常村村、后崔村、韩庄寺村、武楼村</t>
  </si>
  <si>
    <t>县乡村振兴局县老促会</t>
  </si>
  <si>
    <t>该项目实施后，可有效解决群众出行难问题，惠及群众6918人。</t>
  </si>
  <si>
    <t>该项目实施后，有利于解决群众出行难问题，惠及脱贫群众756人。</t>
  </si>
  <si>
    <t>8.田庄乡项目</t>
  </si>
  <si>
    <t>叶县2023年田庄乡邵奉店村桥梁建设项目</t>
  </si>
  <si>
    <t>计划建设钢筋混凝土现浇结构桥梁一座，长10米，宽7. 5米，深3. 5米，两跨；30米长连接路，宽5米，C25混凝土结构，厚度20厘米；柏油路4条，分别为：①长90米，宽4米，厚度7厘米，②长258米，宽7米，厚度7厘米，③长131米，宽7米，厚度7厘米，④长123米，宽10米，厚度7厘米。</t>
  </si>
  <si>
    <t>田庄乡</t>
  </si>
  <si>
    <t>邵奉店村</t>
  </si>
  <si>
    <t>田庄乡人民政府</t>
  </si>
  <si>
    <t>项目实施后，有利于提高群众满意度，惠及群众2169人</t>
  </si>
  <si>
    <t>项目实施后，有利于提高群众满意度，惠及脱贫群众39人。</t>
  </si>
  <si>
    <t>2023.08.01</t>
  </si>
  <si>
    <t>2023.08.30</t>
  </si>
  <si>
    <t>9.仙台镇项目</t>
  </si>
  <si>
    <t>叶县2023年仙台镇东北拐村道路建设项目</t>
  </si>
  <si>
    <t>计划修建7公分厚沥青路：一是长543米，宽5米；二是长625米，宽4.5米；翻盖砖砌下水道1086米。</t>
  </si>
  <si>
    <t>仙台镇</t>
  </si>
  <si>
    <t>东北拐村</t>
  </si>
  <si>
    <t>仙台镇人民政府</t>
  </si>
  <si>
    <t>该项目实施后，不仅解决群众日常生产生活出行不便问题，同时，可有效改善项目地行政村人居环境现状，惠及群众1546人。</t>
  </si>
  <si>
    <t>该项目实施后，可有效解决群众日常生产生活出行难问题，惠及脱贫群众45人。</t>
  </si>
  <si>
    <t>2023.07.01</t>
  </si>
  <si>
    <t>2023.07.30</t>
  </si>
  <si>
    <t>二、产业发展类项目</t>
  </si>
  <si>
    <t>产业发展类</t>
  </si>
  <si>
    <t>食品加工</t>
  </si>
  <si>
    <t>叶县2023年金创富硒小麦产业园项目（三期）</t>
  </si>
  <si>
    <t>新建儿童营养面及冲泡面车间，结构形式为钢筋混凝土框架结构，建筑高度为21.5米，地上3层，总建筑面积为5514.55平方米，购置儿童营养面生产线及厂房建设相关配套设施。</t>
  </si>
  <si>
    <t>马庄乡</t>
  </si>
  <si>
    <t>马庄村</t>
  </si>
  <si>
    <t>县发改委
县粮食物资储备局
发投公司</t>
  </si>
  <si>
    <t>该项目实施后，一是产权归全县123个脱贫村所有，按照财政投入资金年综合收益8%作为全县123个脱贫村村集体经济收入；二是可引导鼓励县内脱贫群众通过调整种植结构增大土地种植效益；三是预计可累计带动周边务工群众100人，其中脱贫户及监测户62人，惠及群众165739人。</t>
  </si>
  <si>
    <t>该项目实施后，能有效引导脱贫群众通过种植结构调整、配套相关产业链条等形式可惠及全县123个脱贫村，脱贫群众50987人。</t>
  </si>
  <si>
    <t>2023.04.10</t>
  </si>
  <si>
    <t>2023.04.30</t>
  </si>
  <si>
    <t>2023.11.20</t>
  </si>
  <si>
    <t>2023.12.20</t>
  </si>
  <si>
    <t>2.农业农村局项目</t>
  </si>
  <si>
    <t>种植结构
调整</t>
  </si>
  <si>
    <t>叶县2023年小麦重大病虫害统防统治项目</t>
  </si>
  <si>
    <t>计划在保安镇、常村镇、邓李乡、廉村镇、龙泉乡、水寨乡、田庄乡、夏李乡、仙台镇、辛店镇、叶邑镇、洪庄杨镇、任店镇、龚店镇等14个乡镇的40余万亩小麦田实施，针对小麦返青期到灌浆期对小麦产量影响较大的纹枯病、茎基腐病、条锈病、赤霉病以及红蜘蛛、蚜虫等病虫害进行统防统治，通过政府购买的采购方式，统一购买杀菌剂、杀虫剂、统防统治服务，由中标企业统一进行无人机及人工统防统治。</t>
  </si>
  <si>
    <t>17.5元/亩</t>
  </si>
  <si>
    <t>保安镇、常村镇、邓李乡、廉村镇、龙泉乡、水寨乡、田庄乡、夏李乡、仙台镇、辛店镇、叶邑镇、洪庄杨镇、任店镇、龚店镇等14个乡镇</t>
  </si>
  <si>
    <t>一是保安镇白庙村、陈岗村、前古城村、官庄村、花山吴村、李吴庄村、罗冲村、吕楼村、庙岗村、牛庵村、夏园村、杨令庄村、余康村、保安一村、保安二村、保安三村等16个村；二是常村镇柴巴村、大娄庄村、府君庙村、葛河村、金沟村、李九思村、刘东华村、瓦房庄村、文集村、西刘庄村、西柳树王村、下马庄村、杨林庄村、养凤沟村、尹湾村、月台村、常村、孤山村等18个村；三是邓李乡后炉村、庙李村、张高村、妆头村、邓李村、丁杨村、后邓村、董平村、杜谢村、构树王村、郝庄村、何马村、后彭村、军张村、康营村等15个村；四是廉村镇坟台徐村、甘刘村、高柳村、谷店东村、谷店西村、韩庄村、后王村、牛王庙村、前崔村、乔庄村、申王村、王店村、王三寨村、二郎庙村、葛刘村、沟孙村、韩桥村、黄谷李村、老段庄村、老龚庄村、廉村、穆寨村、齐贤王村、台李村等24个村；五是龙泉乡南曹庄村、大何庄村、大湾张村、彭庄村、沈庄村、小河郭村、谢营村、草厂街村、郭吕庄村、白浩庄村、北大营村、雷岗村、李明己村、龙泉村、娄凡村、碾张村、牛杜庄村、齐庄村、权印村、全集村等20个村；六是水寨乡东屈庄村、董刘村、杜楼村、黄庄村、灰河郭庄村、霍姚村、老街村、留侯店村、南坡王村、桃奉村、桃丰宋村、天边徐村、伍刘村、小庄王村、徐王村、余寨村、只吴村等17个村；七是田庄乡半坡常村、道庄村、岗马村、千兵营村、武楼村、东李村、东杨庄村、后党村、后李村、黄营村、金岗李村、康台村、孙娄庄村、田庄村、英李村、尤潦村等16个村；八是夏李乡董湖村、葛庄村、郭庄村、侯庄村、苗庄村、许岭村、彦岭村、大杨庄村、油坊头村、北张庄村、曹王村、丁庄村、夏北村、夏南村、孙庵村等15个村；九是仙台镇北庞庄村、阁老吴村、老樊寨村、西马庄村、孟王村南庞庄村、王吉庄村、盐西村、草寺杨村、崔王村、扁担李村、布杨村、东北拐村、东董庄村、东南拐村、盐东村、董寨村、丰王村、后司村、黄李村、大李庄村、西南拐村、楼刘村、吴哲庄村、西北拐村等25个村；十是辛店镇东白庄村、大木厂村、大徐村、大竹园村、东房庄村、东柳庄村、岗底村、南焦庄村、雷草洼村、李寨村、柿园村、铁佛寺村、南王庄村、西徐庄村、新杨庄村、油房李村、赵沟村、中邢村、辛店村、田寨村、南房庄村等21个村；十一是叶邑镇大乔村、南大王庄村、杜庄村、段庄村、樊庄村、中村、老鸦张村、李公甫村、思城村、西王庄村、朱岗村、北村、金湾村、兰庄村、沈湾村、邮亭村、南村、沈湾村、万渡口村、蔡庄村等20个村；十二是洪庄杨镇白庄村、曹李村、观上村、河北高村、洪庄杨东村、洪庄杨西村、炼石店村、洛岗北村、洛岗南村、裴昌庙村、石王村、唐马村、王湾村、白庄村等14个村；十三是任店镇秋河村、屈庄村、任店二村、任店三村、任店四村、任店一村、尚武营村、史营村、双河营村、寺东村、寺西村、宋营村、瓦店村、汪营村、月庄村、柳营村等16个村；十四是龚店镇龚东二村、龚东一村、龚西村、蒋庄村、金庄村、楼马村、汝坟店村、十里铺村、史堂村、水牛杜村、司赵庄村、苏科村、台刘村、王营村、余王村等15个村。</t>
  </si>
  <si>
    <t>该项目实施后，不仅可阻止小麦病虫害的发生和危害，同时通过小麦统防防治的进行，将有效阻止重大病虫害的发生蔓延，保障粮食生产安全。约惠及群众40余万人。</t>
  </si>
  <si>
    <t>该项目实施后，可惠及脱贫群众25687人。</t>
  </si>
  <si>
    <t>2023.03.15</t>
  </si>
  <si>
    <t>2023.03.31</t>
  </si>
  <si>
    <t>产业发展</t>
  </si>
  <si>
    <t>叶县2023年农业种植结构调整奖补项目</t>
  </si>
  <si>
    <t>计划实施农业种植结构调整，重点扶持范围为优质小麦、优质蔬菜、食用菌和中草药等，鼓励群众通过种植结构调整，增加土地种植收益。此外，引导群众通过与企业合作，发展特色农业，拓宽增收渠道。</t>
  </si>
  <si>
    <t>全县18个乡镇（街道）</t>
  </si>
  <si>
    <t>涉及全县542个有脱贫人口的行政村</t>
  </si>
  <si>
    <t>为全县实施种植结构调整，项目实施后可有效引导鼓励村集体和村内群众，通过多元化种植，增加土地种植效益，拓宽增收渠道。惠及群众67815人。</t>
  </si>
  <si>
    <t>为全县实施种植结构调整，项目实施后可有效引导鼓励村内群众，通过多元化种植，增加土地种植效益，拓宽增收渠道。惠及脱贫群众9825人。</t>
  </si>
  <si>
    <t>不需招标</t>
  </si>
  <si>
    <t>2023.12.25</t>
  </si>
  <si>
    <t>产业配套</t>
  </si>
  <si>
    <t>叶县2023年高标准良田建设项目</t>
  </si>
  <si>
    <t>计划对花山吴村、辛庄、柳庄、吕楼、寨王、大辛庄等6个行政村，共计1万亩农田实施高标准良田配套设施建设。主要涉及土壤改良工程、灌溉与排水工程、农田输配电工程、田间道路工程、农田防护林工程等。</t>
  </si>
  <si>
    <t>保安镇</t>
  </si>
  <si>
    <t>涉及保安镇花山吴村、辛庄、柳庄、吕楼、寨王、大辛庄等6个行政村</t>
  </si>
  <si>
    <t>该项目实施后，一是产权归村集体所有；二是可为保安镇6个行政村，实施高标准农田建设配套，改善土地种植效益，引导群众调整农业种植结构，扩宽增收渠道，惠及群众9121人。</t>
  </si>
  <si>
    <t>该项目实施后，引导群众调整农业种植结构，扩宽增收渠道，可惠及脱贫人口1543人。</t>
  </si>
  <si>
    <t>3.组织部项目</t>
  </si>
  <si>
    <t>叶县2023年新型农村集体经济项目</t>
  </si>
  <si>
    <t>计划对全县12个乡镇18个行政村，实施新型农村集体经济项目，主要用于村集体经济产业发展，每村50万元。</t>
  </si>
  <si>
    <t>保安镇政府、邓李乡政府、九龙街道办事处、水寨乡政府、田庄乡政府、夏李乡政府、常村镇政府、辛店镇政府、叶邑镇政府、廉村镇政府、仙台镇政府、任店镇政府</t>
  </si>
  <si>
    <t>保安镇花山吴村、邓李乡马湾村、九龙街道孟南村、水寨乡桃奉村、天边徐村、田庄乡康台村、三官庙村、夏李乡岳楼村、常村镇柳树王村、常村村、金龙嘴村、府君庙村、辛店镇大徐村、叶邑镇杜庄村、廉村镇申王村、王丰贞村、仙台镇布杨村、任店镇秋河村。</t>
  </si>
  <si>
    <t>县组织部、           保安镇政府、邓李乡政府、九龙街道办事处、水寨乡政府、田庄乡政府、夏李乡政府、常村镇政府、辛店镇政府、叶邑镇政府、廉村镇政府、仙台镇政府、任店镇政府</t>
  </si>
  <si>
    <t>项目实施后，一是产权归项目村集体所有，按照财政投入资金年综合收益8%作为村集体经济收入；二是项目实施后可有效引导项目地及周边行政村通过种、养殖结构调整，增加土地种植效益，拓宽增收渠道；三是项目实施后预计可带动项目地及周边行政村群众就近务工100人，其中脱贫户及监测户54人，惠及群众23122人。</t>
  </si>
  <si>
    <t>项目实施后，在发展壮大村集体经济的同时，可引导鼓励群众通过种植结构调整、畜牧养殖、就近务工等形式拓宽群众增收渠道，惠及脱贫群众2991人。</t>
  </si>
  <si>
    <t>4.蔬菜产业发展中心项目</t>
  </si>
  <si>
    <t>种植配套</t>
  </si>
  <si>
    <t>叶县2023年绿色蔬菜提质增效建设项目</t>
  </si>
  <si>
    <t>计划依托县域蔬菜种植特色优势产业，为全县16个乡镇79个林果蔬菜种植基地，共计2.1万亩种植面积。实施绿色蔬菜种植配套提升项目。项目内容涵盖计划依托县域蔬菜种植特色优势产业，为全县16个乡镇79个林果蔬菜种植基地，共计2.1万亩种植面积。实施绿色蔬菜种植配套提升项目。项目内容涵盖一是购置XZC2204四驱拖拉机1台；1GQNGK-280旋耕机1台；1LFY-450液压翻转犁1台；M504-D大棚王拖拉机3台；M404-D大棚王拖拉机1台，配套1GQN-130旋耕机4台；1GVF-220液压起垅机1台；YG—KS35园林微耕机1台；园林微耕机旋耕机1台；园林微耕机开沟机1台；园林微耕机回填机1台；园林微耕机除草机1台；园林微耕机前推土机1台；3WZP-100打药机1台；二是购置生物有机肥（粉剂）600吨。</t>
  </si>
  <si>
    <t>全县16个乡镇</t>
  </si>
  <si>
    <t>79个行政村</t>
  </si>
  <si>
    <t>县蔬菜产业发展中心</t>
  </si>
  <si>
    <t>该项目实施后，农机设备产权归蔬菜产业发展中心所有，该项目可有效引导扶持当前中小型蔬菜林果种植基地发展壮大，在提升种植面积的基础之上，引入无公害化种植技术，提升种植效益，发展壮大村集体经济，惠及群众100989人。</t>
  </si>
  <si>
    <t>该项目实施后，可有效引导群众通过就近务工、种植结构调整、配套相关产业链条等形式，拓宽增收渠道，惠及脱贫群众1306人。</t>
  </si>
  <si>
    <t>2023.07.20</t>
  </si>
  <si>
    <t>2023.08.10</t>
  </si>
  <si>
    <t>5、金融局项目</t>
  </si>
  <si>
    <t>小额贴息</t>
  </si>
  <si>
    <t>叶县2023年小额贷款贴息项目</t>
  </si>
  <si>
    <t>对全县脱贫人口小额贷款进行贴息。</t>
  </si>
  <si>
    <t>5万元/人</t>
  </si>
  <si>
    <t>全县18个乡镇</t>
  </si>
  <si>
    <t>涉及全县553个行政村</t>
  </si>
  <si>
    <t>县金融工作局</t>
  </si>
  <si>
    <t>为全县脱贫人口小额贷款进行贴息，鼓励群众发展产业拓展增收渠道。惠及群众11289人。</t>
  </si>
  <si>
    <t>该项目实施后，可鼓励群众，通过产业发展，拓展增收渠道。惠及脱贫群众3763户，11289人。</t>
  </si>
  <si>
    <t>2023.01.01</t>
  </si>
  <si>
    <t xml:space="preserve"> </t>
  </si>
  <si>
    <t>6、龙泉乡项目</t>
  </si>
  <si>
    <t>特色种植</t>
  </si>
  <si>
    <t>叶县2023年龙泉乡食用菌产业园区项目（二期）</t>
  </si>
  <si>
    <t>财政计划建设内容：二期新建褐松茸等工厂化仿生态智慧菇房1栋，单层钢结构，长68.6米，宽66米，层高9米，内部划分共20间，每间长31米，宽6.6米，过道宽6米，占地面积4092平方米；建设铝硅镁床架每间453平方，种植面积9060平方米。</t>
  </si>
  <si>
    <t>龙泉乡</t>
  </si>
  <si>
    <t>草厂村</t>
  </si>
  <si>
    <t>龙泉乡政府
发投公司</t>
  </si>
  <si>
    <t>该项目实施后，一是产权归项目村集体所有，财政投入部分年综合收益8%，作为村集体经济收益，财政投入资金建设内容，产权归村集体经济所有；二是可有效引导群众通过种植结构调整、配套相关产业链条等形式，拓宽增收渠道；三是可吸纳带动项目地及周边群众就近务工130人，其中脱贫户及监测对象65人，惠及群众49891人。</t>
  </si>
  <si>
    <t>该项目实施后，在发展壮大村集体经济的同时，还能有效引导群众通过就近务工、种植结构调整、配套相关产业链条等形式，拓宽增收渠道，惠及脱贫群众4706人。</t>
  </si>
  <si>
    <t>7、保安镇项目</t>
  </si>
  <si>
    <t>叶县2023年保安镇烟叶种植产业配套建设项目</t>
  </si>
  <si>
    <t>计划建设：一是电烟炕100座，其中大辛庄20座，一村26座，三村20座，牛庵村20座，古城村14座；二是配套400型变压器12座，其中大辛庄、一村、三村、牛庵、古城、杨令庄各2座；三是建设水井24眼及配备相关配套设施，其中柳庄村3眼、罗冲村1眼、冯庵村5眼、魏岗铺村2眼、菜屯村2眼、三村2眼、暴沟村1眼、牛庵村1眼、一村7眼。</t>
  </si>
  <si>
    <t>柳庄、罗冲、冯庵、魏岗铺、菜屯、文寨、三村、暴沟；</t>
  </si>
  <si>
    <t>保安镇人民政府</t>
  </si>
  <si>
    <t>该项目实施后，
一是不仅可发展壮大村集体经济，保证村集体经济收益。项目资产产权归村集体经济所有；二是可引导鼓励附近群众通过烟叶种植等发展，拓宽增收渠道；三预计可吸纳带动项目地及周边行政村群众就近务工80人，其中脱贫户及监测群众46人，惠及群众15699人。</t>
  </si>
  <si>
    <t>项目实施后，可有效引导项目地周边群众通过多元化种植、养殖，调整产业结构发展，拓宽增收渠道，惠及脱贫群众4983人。</t>
  </si>
  <si>
    <t>2023.09.10</t>
  </si>
  <si>
    <t>8、廉村镇项目</t>
  </si>
  <si>
    <t>叶县2023年廉村镇辣椒种植产业设施配套项目</t>
  </si>
  <si>
    <t>计划建设内容为：一是厂区占地面积3000平方米，厂房建筑面积2000平方，搭建钢架厂棚宽40米，长50米，厂房建筑高度为9.6米，厂房外墙为1.2m以下蒸压粉煤灰砖，以上为岩棉双层压型板，全镇农田水利建机井55眼，井深70米,及机井配套设施；二是配套设施：辣椒烘干机2台，定制铺膜播种机4台，自走式喷杆喷雾机3台，辣椒专用色选机1台，履带自走全喂入式谷物联合收割机4台。</t>
  </si>
  <si>
    <t>廉村镇</t>
  </si>
  <si>
    <t>王店村</t>
  </si>
  <si>
    <t>廉村镇政府</t>
  </si>
  <si>
    <t>该项目实施后，一是产权归项目地村集体所有，按照财政投入年综合收益8%，作为村集体经济收益；二是可有效引导群众通过种植结构调整、对接配套相关产业链条等方式，拓宽增收渠道；三是预计该项目可吸纳项目地及周边群众就近务工200人，其中脱贫户及监测对象87人，惠及群众65000人。</t>
  </si>
  <si>
    <t>该项目实施后，在发展壮大村集体经济的同时，还能有效引导群众通过就近务工、种植结构调整、配套相关产业链条等形式，拓宽增收渠道，惠及脱贫群众7156人。</t>
  </si>
  <si>
    <t>9、邓李乡项目</t>
  </si>
  <si>
    <t>畜牧养殖</t>
  </si>
  <si>
    <t>叶县2023年邓李乡孙寨村蛋鸡养殖建设项目</t>
  </si>
  <si>
    <t>计划建设：新建鸡舍3栋，每栋长100米，宽15.8米，高4米；饲料库1栋，长25米，宽20米，高6.6米；蛋库1栋，长25米，宽20米，高5米；有机肥库长24米，宽21米，高5.4。</t>
  </si>
  <si>
    <t>邓李乡</t>
  </si>
  <si>
    <t>孙寨村</t>
  </si>
  <si>
    <t>邓李乡人民政府</t>
  </si>
  <si>
    <t>该项目实施后，一是按照财政投入年综合收益8%，作为村集体经济收益，项目产权归村集体经济所有；二是该项目能有效引导群众通过就近务工、对接配套相关产业链条等方式，拓宽增收渠道；三是预计项目可吸纳带动项目地及周边群众就近务工45人，其中，监测对象及脱贫户26人，惠及群众65000人。</t>
  </si>
  <si>
    <t>该项目实施后，在发展壮大村集体经济的同时，还能有效引导群众通过就近务工、配套相关产业链条等形式，拓宽增收渠道，惠及脱贫群众78人。</t>
  </si>
  <si>
    <t>2023.10.10</t>
  </si>
  <si>
    <t>10、常村镇项目</t>
  </si>
  <si>
    <t>加工业</t>
  </si>
  <si>
    <t>叶县2023年常村镇文庄村千村堂中药饮片加工项目</t>
  </si>
  <si>
    <t>计划建设全框架结构立体三层，中药材加工车间一座，长75米，宽20米，高15米，总面积4500平方米。</t>
  </si>
  <si>
    <t>常村镇</t>
  </si>
  <si>
    <t>文庄村</t>
  </si>
  <si>
    <t>常村镇人民政府</t>
  </si>
  <si>
    <t>该项目实施后，一是财政投入年综合收益8%，作为村集体经济收益，项目产权归村集体经济所有；二是该项目能有效引导群众通过种植结构调整、对接配套相关产业链条等方式，拓宽增收渠道；三是预计可吸纳带动周边群众就近务工450人，其中脱贫户及监测对象158人，惠及群众1688人。</t>
  </si>
  <si>
    <t>该项目实施后，可带动周边群众就近务工拓宽增收渠道，惠及脱贫群众422人。</t>
  </si>
  <si>
    <t>2023.10.20</t>
  </si>
  <si>
    <t>叶县2023年常村镇暖泉村村集体经济生猪养殖配套建设项目</t>
  </si>
  <si>
    <t>计划建设：1、生猪养殖配套水泥路890米，宽 4.5米，厚0.18米；2、新建道路排水盖板边沟700米。3、新建过路圆管涵1-1米2道；4、新建厂房护坡及路堤护坡1515平方；5、新建暖泉村内部水泥道路1335米，宽5米、厚 0.20 米；6、新建490米深水井1眼。</t>
  </si>
  <si>
    <t>暖泉村</t>
  </si>
  <si>
    <t>该项目实施后，一是项目资产产权归村集体经济所有，在发展壮大村集体经济，保证村集体经济收益；二是可引导鼓励附近群众畜牧养殖产业发展，拓宽增收渠道；三是预计可吸纳带动周边群众务工118人，其中监测户及脱贫户53人，惠及群众1187人。</t>
  </si>
  <si>
    <t>项目实施后，可有效引导项目地周边群众通过多元化种植、养殖，调整产业结构发展，拓宽增收渠道，惠及脱贫群众160人。</t>
  </si>
  <si>
    <t>2023.12.10</t>
  </si>
  <si>
    <t>11、夏李乡项目</t>
  </si>
  <si>
    <t>叶县2023年夏李乡曹王村烟叶连片生产及新型炕房配套设施项目</t>
  </si>
  <si>
    <t>计划建设：1.1500亩高标准烟田配套设施建设项目：新建炕房90座及配套设施；2.变压器及配电设备。</t>
  </si>
  <si>
    <t>夏李乡</t>
  </si>
  <si>
    <t>曹王村</t>
  </si>
  <si>
    <t>夏李乡人民政府</t>
  </si>
  <si>
    <t>该项目实施后，一是项目资产产权归村集体经济所有，在发展壮大村集体经济的同时，保证村集体经济收益；二是可引导鼓励附近群众通过烟叶种植，拓宽增收渠道；三是预计可吸纳项目地及周边群众就近务工85人，其中监测户及脱贫户52人，惠及群众2008人。</t>
  </si>
  <si>
    <t>项目实施后，可有效引导项目地周边群众通过多元化种植、养殖，调整产业结构发展，拓宽增收渠道，惠及脱贫群众158人。</t>
  </si>
  <si>
    <t>12、辛店镇项目</t>
  </si>
  <si>
    <t>乡村旅游</t>
  </si>
  <si>
    <t>叶县2023年辛店镇红色研学基地休闲旅游项目</t>
  </si>
  <si>
    <t>计划建设接待中心69.36㎡，灶台2座，室外广场757.24㎡，露营烧烤区6992.1㎡，亭子工程2座，卫生间12.15㎡两座，古井清掏及井口砌筑一处，亲子乐园萌宠养殖乐园1315.78㎡，及其相关配套设施。</t>
  </si>
  <si>
    <t>桐树庄村</t>
  </si>
  <si>
    <t>辛店镇人民政府</t>
  </si>
  <si>
    <t>该项目实施后，一是财政投入部分年综合收益8%，作为村集体经济收益，财政投入资金建设内容，产权归村集体经济所有；二是通过引导群众发展乡村休闲旅游、特色采摘、农家庭院餐饮等相关旅游配套服务，拓宽增收渠道；三是预计可吸纳带动周边群众务工50人，其中监测户及脱贫群众25人，惠及群众550人。</t>
  </si>
  <si>
    <t xml:space="preserve"> 该项目实施后，引导群众发展乡村休闲旅游、特色采摘、农家庭院餐饮等相关旅游配套服务，拓宽增收渠道，惠及脱贫群众153人。
</t>
  </si>
  <si>
    <t>2023.07.10</t>
  </si>
  <si>
    <t>2023.10.25</t>
  </si>
  <si>
    <t>叶县2023年辛店镇岗王村村集体经济羊场项目</t>
  </si>
  <si>
    <t>计划建设羊舍建筑面积5169.54平方米，其中1#羊舍面积2697.6平方米，2#羊舍面积2471.94平方米；钢结构护栏长1781.5m，高1.5m；自动刮粪机及配套设施6套。</t>
  </si>
  <si>
    <t>岗王村</t>
  </si>
  <si>
    <t>该项目实施后，一是财政投入部分年综合收益8%，作为村集体经济收益，财政投入资金建设内容，产权归村集体经济所有；二是还能有效引导群众通过畜牧养殖、种植结构调整、配套相关产业链条等形式，拓宽增收渠道；三是预计可吸纳带动周边群众务工45人，其中监测户及脱贫群众20人，惠及群众1058人.</t>
  </si>
  <si>
    <t>该项目实施后，引导群众通过畜牧养殖、种植结构调整、配套相关产业链条等形式，拓宽增收渠道，惠及脱贫群众208人</t>
  </si>
  <si>
    <t>2023辛店镇东白庄村集体经济蔬菜大棚建设项目</t>
  </si>
  <si>
    <t>财政资金计划建设内容：新建蔬菜大棚10座，单座规格为长100米，宽8米，购置泰安400D拖拉机（带旋耕耙），蔬菜播种机各1台。</t>
  </si>
  <si>
    <t>东白庄村</t>
  </si>
  <si>
    <t>该项目实施后，一是财政投入部分年综合收益8%，作为村集体经济收益，财政投入资金建设内容，产权归村集体经济所有；二是还能有效引导群众通过就近务工、种植结构调整、配套相关产业链条等形式，拓宽增收渠道；三是预计可吸纳带动周边群众务工40人，其中监测户及脱贫群众18人，惠及群众2150人。</t>
  </si>
  <si>
    <t>该项目实施后，能有效引导群众通过就近务工、种植结构调整、配套相关产业链条等形式，拓宽增收渠道，惠及脱贫群众205人.</t>
  </si>
  <si>
    <t>叶县2023年辛店镇大竹园村村集体蔬菜棚、草莓棚建设项目</t>
  </si>
  <si>
    <t>新建草莓种植大棚2座，每座棚长62米，宽9米，高4.5米及配套设施；建设蔬菜种植大棚5座，每座长100米宽8米，高3米及其配套设施。新建配套灌溉机井2眼。井深100米，直径40公分。大棚专用拖拉机一台。</t>
  </si>
  <si>
    <t>大竹园村</t>
  </si>
  <si>
    <t>该项目实施后，一是财政投入部分年综合收益8%，作为村集体经济收益，财政投入资金建设内容，产权归村集体经济所有；二是还能有效引导群众通过就近务工、种植结构调整、配套相关产业链条等形式，拓宽增收渠道；三是预计可吸纳带动周边群众务工50人，其中监测户及脱贫群众22人，惠及群众930人。</t>
  </si>
  <si>
    <t>该项目实施后，能有效引导群众通过就近务工、种植结构调整、配套相关产业链条等形式，拓宽增收渠道，惠及脱贫群众203人。</t>
  </si>
  <si>
    <t>13、任店镇项目</t>
  </si>
  <si>
    <t>叶县2023年任店镇蔬菜基地产品存放中心建设项目</t>
  </si>
  <si>
    <t>计划建设产品存放中心一座，主体一层，局部两层，建筑面积532平方米；冷库外围工程；新建园区内部道路硬化等相关配套设施。</t>
  </si>
  <si>
    <t>任店镇</t>
  </si>
  <si>
    <t>柳营村</t>
  </si>
  <si>
    <t>任店镇人民政府</t>
  </si>
  <si>
    <t>项目建成后，财政投资建设内容产权归村集体经济所有，在发展壮大村集体经济的同时，可有效引导村内群众通过就近务工、种植结构调整、配套相关产业链条服务等方式，拓宽增收渠道，惠及群众3514人。</t>
  </si>
  <si>
    <t>可有效引导村内群众通过就近务工、种植结构调整、配套相关产业链条服务等方式，拓宽增收渠道，惠及脱贫群众356人。</t>
  </si>
  <si>
    <t>2023.09.25</t>
  </si>
  <si>
    <t>叶县2023年任店镇双河营村集体经济畜牧养殖项目</t>
  </si>
  <si>
    <t>财政资金计划建设内容：新建地上2层羊舍2，长75米，宽24米，建筑面积3600平方米；新建一座料棚地上1层，面积1828.64平方米。</t>
  </si>
  <si>
    <t>双河营村</t>
  </si>
  <si>
    <t>该项目实施后，一是财政投入部分年综合收益8%，作为村集体经济收益，财政投入资金建设内容，产权归村集体经济所有；二是还能有效引导群众通过畜牧养殖、种植结构调整、配套相关产业链条等形式，拓宽增收渠道；三是预计可吸纳带动周边群众务工45人，其中监测户及脱贫群众20人，惠及群众1621人。</t>
  </si>
  <si>
    <t>该项目实施后，引导群众通过畜牧养殖、种植结构调整、配套相关产业链条等形式，拓宽增收渠道，惠及脱贫群众356人.</t>
  </si>
  <si>
    <t>叶县2023年任店镇月庄村村集体经济韭菜产业配套设施建设项目</t>
  </si>
  <si>
    <t>一是韭菜检测中心及配套设施用房一座，地上2层，框架结构，长33.6米，宽8米，高8米，建筑面积538平方米，购置检测仪器设备等配套设施；二是韭菜分拣配送车间一座，钢架结构砖混砌体，长43.5米，宽10米，高5.95米，建筑面积435平方米,及其配套设备;三是检测中心室内配套设施，约269平方米。</t>
  </si>
  <si>
    <t>月庄村</t>
  </si>
  <si>
    <t>项目建成后，投资建设内容产权归村集体经济所有，在发展壮大村集体经济的同时，可有效引导村内群众通过就近务工、种植结构调整、配套相关产业链条服务等方式，拓宽增收渠道，惠及群众1079人。</t>
  </si>
  <si>
    <t>可有效引导村内群众通过就近务工、种植结构调整、配套相关产业链条服务等方式，拓宽增收渠道，惠及脱贫群众13人。</t>
  </si>
  <si>
    <t>14、仙台镇项目</t>
  </si>
  <si>
    <t>叶县2023年仙台镇布杨村蔬菜大棚种植基地项目</t>
  </si>
  <si>
    <t>财政资金计划建设内容：新建蔬菜大棚47座。其中，一是长55米、宽12米，蔬菜大棚1座；二是长50米、宽10米、 蔬菜大棚6座；三是长50米、宽12米，蔬菜大棚40座。</t>
  </si>
  <si>
    <t>布杨村</t>
  </si>
  <si>
    <t>该项目实施后，一是财政投资部分综合收益8%，作为村集体经济年收益，财政部分建设内容所形成的资产，归村集体所有；二是可有效带动本村及周边群众，通过调整种植结构、就近务工等形式，拓宽增收渠道；三是预计可吸纳带动周边群众务工45人，其中监测户及脱贫群众20人，惠及群众1043人。</t>
  </si>
  <si>
    <t>该项目实施后，可有效带动本村及周边群众，就近务工拓宽增收渠道,惠及脱贫群众85人。</t>
  </si>
  <si>
    <t>15、洪庄杨镇项目</t>
  </si>
  <si>
    <t>叶县2023年洪庄杨镇张集村食品深加工项目</t>
  </si>
  <si>
    <t>财政资金建设内容：新建食品生产车间一座，长18米，宽24.8米；建设原材料库房一座，长22.3米，宽9.9米；建设成品房一座，长22.3米，宽13.5米；冷库一座，长18米，宽11.2米；</t>
  </si>
  <si>
    <t>洪庄杨镇</t>
  </si>
  <si>
    <t>张集村</t>
  </si>
  <si>
    <t>洪庄杨镇人民政府</t>
  </si>
  <si>
    <t>项目建成后，一是政投资部分综合收益8%，作为村集体经济年收益，财政部分建设内容所形成的资产，归村集体所有；二是可有效带动本村及周边群众就近务工，调整种植结构，拓宽增收渠道；三是预计吸纳带动周边群众就近务工185人，其中监测户及脱贫群众52人，惠及全村3942人。</t>
  </si>
  <si>
    <t>项目建成后，可有效带动本村脱贫群众就近务工，惠及脱贫群众25人。</t>
  </si>
  <si>
    <t>叶县2023年洪庄杨镇现代产业园区配套建设项目</t>
  </si>
  <si>
    <t>新建园区通水工程，含灌溉机井及配套、地埋PE管、斗沟（衬砌硬化）及10座农涵；新建通电工程，含28000m大棚配电线路敷设及40座配电箱；新建480m×4.5m水泥路、2300m×4.0m碎石路各1条；新建配套设施工程，含隔离护栏网5000m、仓储棚240㎡、撒粪车1辆、大棚膜41栋等配套设施。</t>
  </si>
  <si>
    <t>小庄村</t>
  </si>
  <si>
    <t>该项目实施后，一是项目资产产权归村集体经济所有；二是可引导鼓励附近群众通过蔬菜瓜果种植等发展，拓宽增收渠道；三是预计吸纳带动周边群众就近务工120人，其中脱贫户及监测对象42人，惠及群众1052人。</t>
  </si>
  <si>
    <t>项目实施后，可有效引导项目地周边群众通过多元化种植、养殖，调整产业结构发展，拓宽增收渠道，惠及脱贫群众18人。</t>
  </si>
  <si>
    <t>三、其他类项目</t>
  </si>
  <si>
    <t>1、组织部项目</t>
  </si>
  <si>
    <t>其他类</t>
  </si>
  <si>
    <t>其他</t>
  </si>
  <si>
    <t>叶县2023年市派第一书记工作开展帮扶经费</t>
  </si>
  <si>
    <t>计划对全县2021年市派驻村第一书记38人，用于驻村帮扶工作开展专项工作经费。</t>
  </si>
  <si>
    <t>18个乡镇（街道）</t>
  </si>
  <si>
    <t>保安镇庙岗村、李吴庄村、夏园村；常村镇下马庄村、府君庙村、葛河村、文集村、栗林店村；邓李乡妆头村、庙李村；龚店镇姜庄村；廉村镇高柳村、后王村、沙渡口；龙泉乡曹庄村；水寨乡灰河郭村、东屈庄村、蔡寺村、太康村；田庄乡千兵营村、岗马村、西孙庄；夏李乡侯庄村、彦岭村、许岭村、苗庄村、岳楼村；仙台镇阁老吴村、北庞庄村、老樊寨村、李庄村；辛店镇西徐庄村、油坊李村、铁佛寺村；叶邑镇杜庄村、大乔村、大王庄村、老鸦张村。</t>
  </si>
  <si>
    <t>县组织部</t>
  </si>
  <si>
    <t>项目实施后，助推发展村集体经济，惠及群众46244人。</t>
  </si>
  <si>
    <t>项目实施后，助推发展村集体经济惠及脱贫群众5981人。</t>
  </si>
  <si>
    <t>2、乡村振兴局项目</t>
  </si>
  <si>
    <t>雨露计划</t>
  </si>
  <si>
    <t>叶县2022年下半年“雨露计划”短期技能</t>
  </si>
  <si>
    <t>预计补助脱贫劳动力272名。</t>
  </si>
  <si>
    <t>2000元/人</t>
  </si>
  <si>
    <t>涉及全县18个乡镇（街道）</t>
  </si>
  <si>
    <t>为全县18个乡镇272名脱贫群众实施教育补助助学工程。</t>
  </si>
  <si>
    <t>为全县18个乡镇272名脱贫群众实施短期技能补贴工程。</t>
  </si>
  <si>
    <t>2022.09.01</t>
  </si>
  <si>
    <t>2023.01.30</t>
  </si>
  <si>
    <t>叶县2022年秋季“雨露计划”职业教育</t>
  </si>
  <si>
    <t>预计补助脱贫学生1297名。</t>
  </si>
  <si>
    <t>1500元/人</t>
  </si>
  <si>
    <t>为全县18个乡镇1297名脱贫户学生实施教育补助助学工程。</t>
  </si>
  <si>
    <t>2022.12.01</t>
  </si>
  <si>
    <t>2023.02.28</t>
  </si>
  <si>
    <t>叶县2023年上半年“雨露计划”短期技能</t>
  </si>
  <si>
    <t>预计补助脱贫劳动力193名。</t>
  </si>
  <si>
    <t>1500元/人、2000元/人</t>
  </si>
  <si>
    <t>为全县18个乡镇193名脱贫群众实施短期技能补贴工程。</t>
  </si>
  <si>
    <t>2023.03.01</t>
  </si>
  <si>
    <t>叶县2023年春季“雨露计划”职业教育</t>
  </si>
  <si>
    <t>预计补助脱贫学生1800名。</t>
  </si>
  <si>
    <t>为全县18个乡镇1800名脱贫户学生实施教育补助助学工程。</t>
  </si>
  <si>
    <t>2023.10.01</t>
  </si>
  <si>
    <t>就业培训</t>
  </si>
  <si>
    <t>叶县2023年乡村振兴实用技术培训项目</t>
  </si>
  <si>
    <t>在叶县龙泉乡、田庄乡、廉村乡开展为期5天的手工编织培训课程，使参训学员能够掌握手工钩织的基本技巧、区分不同钩织材料与钩针针法，具备初级手工编织工作者的劳动水平，促进脱贫群众通过手工编织进一步拓宽增收渠道。</t>
  </si>
  <si>
    <t>龙泉乡、田庄乡、廉村乡</t>
  </si>
  <si>
    <t>涉及3个乡镇的116个行政村</t>
  </si>
  <si>
    <t>可为63名脱贫群众进行钩织培训，帮助其实现就业，提高收入水平。</t>
  </si>
  <si>
    <t>该项目实施后，可惠及全县44个脱贫村，脱贫群众63人。</t>
  </si>
  <si>
    <t>2023.09.01</t>
  </si>
  <si>
    <t>务工补助</t>
  </si>
  <si>
    <t>叶县2023年脱贫人口（监测对象）外出务工“一补一奖”项目</t>
  </si>
  <si>
    <t>脱贫享受政策户和监测对象（风险消除户除外），在省外、省内县外，县内乡外务工人员，实施交通费补助及务工奖补政策，每户不高于3000元。</t>
  </si>
  <si>
    <t>554个行政村</t>
  </si>
  <si>
    <t>项目实施后，可为全县脱贫享受政策户及监测对象提供交通补助和务工奖励，缓解其经济压力，提高就业积极性。</t>
  </si>
  <si>
    <t>项目实施后，可为全县脱贫享受政策户及监测对象提供交通补助和务工奖励，提高困难群众就业积极性。</t>
  </si>
  <si>
    <t>3、农业农村局项目</t>
  </si>
  <si>
    <t>能力建设</t>
  </si>
  <si>
    <t>叶县2023年农村管理员项目</t>
  </si>
  <si>
    <t>计划在全县18个乡镇（街道）开发公益性岗位4000人，用于村庄清洁、卫生监督公益性管理。每人每月补助350元。</t>
  </si>
  <si>
    <t>350元/人，月</t>
  </si>
  <si>
    <t>该项目实施后，在改善提升村内群众人居环境的同时，增加4000户脱贫群众收入，每年每户增加收入4200元。</t>
  </si>
  <si>
    <t>该项目实施后，在改善提升村内群众人居环境的同时，解决4000名脱贫群众务工难问题，每年每户增加收入4200元。</t>
  </si>
  <si>
    <t>4、交通局项目</t>
  </si>
  <si>
    <t>公益岗位</t>
  </si>
  <si>
    <t>叶县2023年交通道路“管养员”公益性岗位项目</t>
  </si>
  <si>
    <t>计划在全县18个乡镇（街道)设置道路管养员，用于吸纳有劳动能力的脱贫群众负责村内道路管理及养护，保证道路项目长期运营发挥效益。共开发303名，每人月补助300元。</t>
  </si>
  <si>
    <t>300元/人、月</t>
  </si>
  <si>
    <t>县交通局</t>
  </si>
  <si>
    <t>项目实施后，可为全县18个乡镇（办事处）542个行政村，每个村配备一名非全日制交通扶贫道路“管养员”公益性岗位，负责辖区内的道路养护管理工作，每人每月发放工资300元。</t>
  </si>
  <si>
    <t>该项目实施后，可有效带动全县建档立卡脱贫群众303人实现稳定增收。</t>
  </si>
  <si>
    <t>5、林业局项目</t>
  </si>
  <si>
    <t>叶县2023年生态护林员公益岗位</t>
  </si>
  <si>
    <t>计划在南部4个山区共开发125名生态护林员，参与森林防火宣传、巡山扑火、计划烧除、设置隔离带、查看火情、病虫害防治等工作。工作时限为6个月，每人每月1000元。</t>
  </si>
  <si>
    <t>1000元/人/月</t>
  </si>
  <si>
    <t>保安镇、辛店镇、夏李乡、常村镇</t>
  </si>
  <si>
    <t>涉及保安镇、辛店镇、夏李乡、常村镇的山区村</t>
  </si>
  <si>
    <t>县林业局</t>
  </si>
  <si>
    <t>该项目实施后，在保证生态护林的同时，吸纳125名脱贫群众务工，每年每户增加收入6000元。</t>
  </si>
  <si>
    <t>2022.10.01</t>
  </si>
  <si>
    <t>6、人社局项目</t>
  </si>
  <si>
    <t>交通费补助</t>
  </si>
  <si>
    <t>叶县2023年脱贫人员低收入人员跨省就业补助交通费</t>
  </si>
  <si>
    <t>计划为全县800户，共1000人提供交通费补助。</t>
  </si>
  <si>
    <t>县人社局</t>
  </si>
  <si>
    <t>该项目实施后，可对1000名群众进行交通费补贴，缓解群众经济压力，提高务工人员积极性。</t>
  </si>
  <si>
    <t>该项目实施后，可补贴600名脱贫群众交通费，可极大提高务工人员积极性。</t>
  </si>
  <si>
    <t>7、科技局项目</t>
  </si>
  <si>
    <t>创业培训</t>
  </si>
  <si>
    <t>叶县2023年创业致富带头人培训经费</t>
  </si>
  <si>
    <t>计划在全县选取50名以上创业致富带头人，进行专项培训，每人标准1000元。</t>
  </si>
  <si>
    <t>1000元/人</t>
  </si>
  <si>
    <t>县科技局</t>
  </si>
  <si>
    <t>项目实施后，可发展壮大村集体经济，高效带动村集体经济收益，惠及群众7208人。</t>
  </si>
  <si>
    <t>项目实施后，可发展壮大村集体经济，有效带动村集体经济收益，惠及脱贫群众75人。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</si>
</sst>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6"/>
      <name val="宋体"/>
      <charset val="134"/>
    </font>
    <font>
      <sz val="18"/>
      <name val="宋体"/>
      <charset val="134"/>
    </font>
    <font>
      <sz val="11"/>
      <name val="宋体"/>
      <charset val="134"/>
      <scheme val="minor"/>
    </font>
    <font>
      <b/>
      <sz val="18"/>
      <name val="黑体"/>
      <charset val="134"/>
    </font>
    <font>
      <b/>
      <sz val="12"/>
      <name val="宋体"/>
      <charset val="134"/>
    </font>
    <font>
      <sz val="24"/>
      <name val="方正小标宋简体"/>
      <charset val="134"/>
    </font>
    <font>
      <b/>
      <sz val="20"/>
      <name val="宋体"/>
      <charset val="134"/>
    </font>
    <font>
      <b/>
      <sz val="12"/>
      <name val="黑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b/>
      <sz val="18"/>
      <name val="宋体"/>
      <charset val="134"/>
    </font>
    <font>
      <b/>
      <sz val="12"/>
      <name val="方正黑体简体"/>
      <charset val="134"/>
    </font>
    <font>
      <b/>
      <sz val="10"/>
      <name val="黑体"/>
      <charset val="134"/>
    </font>
    <font>
      <sz val="10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13" applyNumberFormat="0" applyAlignment="0" applyProtection="0">
      <alignment vertical="center"/>
    </xf>
    <xf numFmtId="0" fontId="27" fillId="4" borderId="14" applyNumberFormat="0" applyAlignment="0" applyProtection="0">
      <alignment vertical="center"/>
    </xf>
    <xf numFmtId="0" fontId="28" fillId="4" borderId="13" applyNumberFormat="0" applyAlignment="0" applyProtection="0">
      <alignment vertical="center"/>
    </xf>
    <xf numFmtId="0" fontId="29" fillId="5" borderId="15" applyNumberFormat="0" applyAlignment="0" applyProtection="0">
      <alignment vertical="center"/>
    </xf>
    <xf numFmtId="0" fontId="30" fillId="0" borderId="16" applyNumberFormat="0" applyFill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6" borderId="0" applyNumberFormat="0" applyBorder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6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5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1" fillId="0" borderId="0"/>
  </cellStyleXfs>
  <cellXfs count="6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1" fillId="0" borderId="1" xfId="49" applyFont="1" applyFill="1" applyBorder="1" applyAlignment="1">
      <alignment horizontal="left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7" fillId="0" borderId="1" xfId="49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 wrapText="1"/>
    </xf>
    <xf numFmtId="0" fontId="2" fillId="0" borderId="1" xfId="49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colors>
    <mruColors>
      <color rgb="00C00000"/>
      <color rgb="00FFC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Z86"/>
  <sheetViews>
    <sheetView tabSelected="1" zoomScale="60" zoomScaleNormal="60" zoomScaleSheetLayoutView="70" workbookViewId="0">
      <pane ySplit="5" topLeftCell="A6" activePane="bottomLeft" state="frozen"/>
      <selection/>
      <selection pane="bottomLeft" activeCell="E10" sqref="E10"/>
    </sheetView>
  </sheetViews>
  <sheetFormatPr defaultColWidth="9" defaultRowHeight="22.2"/>
  <cols>
    <col min="1" max="1" width="4.87962962962963" style="1" customWidth="1"/>
    <col min="2" max="2" width="6.37962962962963" style="1" customWidth="1"/>
    <col min="3" max="3" width="9.25" style="1" customWidth="1"/>
    <col min="4" max="4" width="17.8796296296296" style="7" customWidth="1"/>
    <col min="5" max="5" width="70.8796296296296" style="7" customWidth="1"/>
    <col min="6" max="6" width="5.87962962962963" style="7" customWidth="1"/>
    <col min="7" max="7" width="12.1296296296296" style="8" customWidth="1"/>
    <col min="8" max="8" width="23.25" style="8" customWidth="1"/>
    <col min="9" max="9" width="13.5" style="8" customWidth="1"/>
    <col min="10" max="10" width="13" style="8" customWidth="1"/>
    <col min="11" max="13" width="13.5" style="8" customWidth="1"/>
    <col min="14" max="14" width="13.25" style="9" customWidth="1"/>
    <col min="15" max="15" width="21.6296296296296" style="9" customWidth="1"/>
    <col min="16" max="16" width="17.8796296296296" style="9" customWidth="1"/>
    <col min="17" max="17" width="14.25" style="9" customWidth="1"/>
    <col min="18" max="18" width="12.5" style="8" customWidth="1"/>
    <col min="19" max="19" width="13" style="8" customWidth="1"/>
    <col min="20" max="20" width="12.5" style="7" customWidth="1"/>
    <col min="21" max="21" width="9.12962962962963" style="10" customWidth="1"/>
    <col min="22" max="22" width="9" style="11"/>
    <col min="23" max="16371" width="9" style="1"/>
    <col min="16372" max="16384" width="9" style="12"/>
  </cols>
  <sheetData>
    <row r="1" s="1" customFormat="1" ht="24" customHeight="1" spans="1:16380">
      <c r="A1" s="13" t="s">
        <v>0</v>
      </c>
      <c r="B1" s="14"/>
      <c r="C1" s="14"/>
      <c r="D1" s="14"/>
      <c r="E1" s="14"/>
      <c r="F1" s="14"/>
      <c r="G1" s="8"/>
      <c r="H1" s="8"/>
      <c r="I1" s="8"/>
      <c r="J1" s="8"/>
      <c r="K1" s="8"/>
      <c r="L1" s="8"/>
      <c r="M1" s="8"/>
      <c r="N1" s="9"/>
      <c r="O1" s="9"/>
      <c r="P1" s="9"/>
      <c r="Q1" s="9"/>
      <c r="R1" s="8"/>
      <c r="S1" s="8"/>
      <c r="T1" s="7"/>
      <c r="U1" s="10"/>
      <c r="V1" s="11"/>
      <c r="XER1" s="12"/>
      <c r="XES1" s="12"/>
      <c r="XET1" s="12"/>
      <c r="XEU1" s="12"/>
      <c r="XEV1" s="12"/>
      <c r="XEW1" s="12"/>
      <c r="XEX1" s="12"/>
      <c r="XEY1" s="12"/>
      <c r="XEZ1" s="12"/>
    </row>
    <row r="2" s="1" customFormat="1" ht="40.5" customHeight="1" spans="1:22">
      <c r="A2" s="15" t="s">
        <v>1</v>
      </c>
      <c r="B2" s="16"/>
      <c r="C2" s="16"/>
      <c r="D2" s="8"/>
      <c r="E2" s="8"/>
      <c r="F2" s="8"/>
      <c r="G2" s="8"/>
      <c r="H2" s="8"/>
      <c r="I2" s="8"/>
      <c r="J2" s="8"/>
      <c r="K2" s="8"/>
      <c r="L2" s="8"/>
      <c r="M2" s="8"/>
      <c r="N2" s="9"/>
      <c r="O2" s="9"/>
      <c r="P2" s="9"/>
      <c r="Q2" s="9"/>
      <c r="R2" s="8"/>
      <c r="S2" s="8"/>
      <c r="T2" s="8"/>
      <c r="U2" s="10"/>
      <c r="V2" s="11"/>
    </row>
    <row r="3" s="2" customFormat="1" ht="29.1" customHeight="1" spans="1:22">
      <c r="A3" s="17" t="s">
        <v>2</v>
      </c>
      <c r="B3" s="18" t="s">
        <v>3</v>
      </c>
      <c r="C3" s="18" t="s">
        <v>4</v>
      </c>
      <c r="D3" s="17" t="s">
        <v>5</v>
      </c>
      <c r="E3" s="18" t="s">
        <v>6</v>
      </c>
      <c r="F3" s="18" t="s">
        <v>7</v>
      </c>
      <c r="G3" s="17" t="s">
        <v>8</v>
      </c>
      <c r="H3" s="17"/>
      <c r="I3" s="45" t="s">
        <v>9</v>
      </c>
      <c r="J3" s="46"/>
      <c r="K3" s="46"/>
      <c r="L3" s="46"/>
      <c r="M3" s="47"/>
      <c r="N3" s="17" t="s">
        <v>10</v>
      </c>
      <c r="O3" s="17" t="s">
        <v>11</v>
      </c>
      <c r="P3" s="17" t="s">
        <v>12</v>
      </c>
      <c r="Q3" s="54" t="s">
        <v>13</v>
      </c>
      <c r="R3" s="54"/>
      <c r="S3" s="54"/>
      <c r="T3" s="54"/>
      <c r="U3" s="55" t="s">
        <v>14</v>
      </c>
      <c r="V3" s="10"/>
    </row>
    <row r="4" s="2" customFormat="1" ht="33" customHeight="1" spans="1:22">
      <c r="A4" s="17"/>
      <c r="B4" s="19"/>
      <c r="C4" s="19"/>
      <c r="D4" s="17"/>
      <c r="E4" s="19"/>
      <c r="F4" s="19"/>
      <c r="G4" s="17" t="s">
        <v>15</v>
      </c>
      <c r="H4" s="17" t="s">
        <v>16</v>
      </c>
      <c r="I4" s="48" t="s">
        <v>17</v>
      </c>
      <c r="J4" s="47" t="s">
        <v>18</v>
      </c>
      <c r="K4" s="47" t="s">
        <v>19</v>
      </c>
      <c r="L4" s="47" t="s">
        <v>20</v>
      </c>
      <c r="M4" s="47" t="s">
        <v>21</v>
      </c>
      <c r="N4" s="17"/>
      <c r="O4" s="17"/>
      <c r="P4" s="17"/>
      <c r="Q4" s="56" t="s">
        <v>22</v>
      </c>
      <c r="R4" s="56" t="s">
        <v>23</v>
      </c>
      <c r="S4" s="56" t="s">
        <v>24</v>
      </c>
      <c r="T4" s="56" t="s">
        <v>25</v>
      </c>
      <c r="U4" s="55"/>
      <c r="V4" s="10"/>
    </row>
    <row r="5" s="2" customFormat="1" ht="33" customHeight="1" spans="1:22">
      <c r="A5" s="17"/>
      <c r="B5" s="17"/>
      <c r="C5" s="17"/>
      <c r="D5" s="17"/>
      <c r="E5" s="17"/>
      <c r="F5" s="17"/>
      <c r="G5" s="17"/>
      <c r="H5" s="17"/>
      <c r="I5" s="49">
        <f>SUM(I6+I27+I67)</f>
        <v>32000</v>
      </c>
      <c r="J5" s="49">
        <f>SUM(J6+J27+J67)</f>
        <v>7999</v>
      </c>
      <c r="K5" s="49">
        <f>SUM(K6+K27+K67)</f>
        <v>8747</v>
      </c>
      <c r="L5" s="49">
        <f>SUM(L6+L27+L67)</f>
        <v>4566</v>
      </c>
      <c r="M5" s="49">
        <f>SUM(M6+M27+M67)</f>
        <v>10688</v>
      </c>
      <c r="N5" s="50"/>
      <c r="O5" s="50"/>
      <c r="P5" s="50"/>
      <c r="Q5" s="57"/>
      <c r="R5" s="58"/>
      <c r="S5" s="58"/>
      <c r="T5" s="58"/>
      <c r="U5" s="55"/>
      <c r="V5" s="10"/>
    </row>
    <row r="6" s="2" customFormat="1" ht="33" customHeight="1" spans="1:22">
      <c r="A6" s="20" t="s">
        <v>26</v>
      </c>
      <c r="B6" s="21"/>
      <c r="C6" s="22"/>
      <c r="D6" s="23"/>
      <c r="E6" s="24"/>
      <c r="F6" s="24"/>
      <c r="G6" s="24"/>
      <c r="H6" s="24"/>
      <c r="I6" s="24">
        <f>SUM(I7+I9+I13+I15+I17+I19+I21+I23+I25)</f>
        <v>10398.13</v>
      </c>
      <c r="J6" s="24">
        <f>SUM(J7+J9+J13+J15+J17+J19+J21+J23+J25)</f>
        <v>1150</v>
      </c>
      <c r="K6" s="24">
        <f>SUM(K7+K9+K13+K15+K17+K19+K21+K23+K25)</f>
        <v>2870</v>
      </c>
      <c r="L6" s="24">
        <f>SUM(L7+L9+L13+L15+L17+L19+L21+L23+L25)</f>
        <v>2230</v>
      </c>
      <c r="M6" s="24">
        <f>SUM(M7+M9+M13+M15+M17+M19+M21+M23+M25)</f>
        <v>4148.13</v>
      </c>
      <c r="N6" s="51"/>
      <c r="O6" s="51"/>
      <c r="P6" s="51"/>
      <c r="Q6" s="51"/>
      <c r="R6" s="24"/>
      <c r="S6" s="24"/>
      <c r="T6" s="59"/>
      <c r="U6" s="27"/>
      <c r="V6" s="10"/>
    </row>
    <row r="7" s="2" customFormat="1" ht="33" customHeight="1" spans="1:22">
      <c r="A7" s="25" t="s">
        <v>27</v>
      </c>
      <c r="B7" s="25"/>
      <c r="C7" s="25"/>
      <c r="D7" s="26"/>
      <c r="E7" s="26"/>
      <c r="F7" s="26"/>
      <c r="G7" s="26"/>
      <c r="H7" s="26"/>
      <c r="I7" s="25">
        <f>I8</f>
        <v>400</v>
      </c>
      <c r="J7" s="25">
        <f>J8</f>
        <v>0</v>
      </c>
      <c r="K7" s="25">
        <f>K8</f>
        <v>0</v>
      </c>
      <c r="L7" s="25">
        <f>L8</f>
        <v>200</v>
      </c>
      <c r="M7" s="25">
        <f>M8</f>
        <v>200</v>
      </c>
      <c r="N7" s="51"/>
      <c r="O7" s="51"/>
      <c r="P7" s="51"/>
      <c r="Q7" s="51"/>
      <c r="R7" s="25"/>
      <c r="S7" s="25"/>
      <c r="T7" s="25"/>
      <c r="U7" s="25"/>
      <c r="V7" s="10"/>
    </row>
    <row r="8" s="2" customFormat="1" ht="111.95" customHeight="1" spans="1:22">
      <c r="A8" s="27">
        <v>1</v>
      </c>
      <c r="B8" s="27" t="s">
        <v>28</v>
      </c>
      <c r="C8" s="27" t="s">
        <v>29</v>
      </c>
      <c r="D8" s="27" t="s">
        <v>30</v>
      </c>
      <c r="E8" s="27" t="s">
        <v>31</v>
      </c>
      <c r="F8" s="27"/>
      <c r="G8" s="27" t="s">
        <v>32</v>
      </c>
      <c r="H8" s="27" t="s">
        <v>33</v>
      </c>
      <c r="I8" s="27">
        <v>400</v>
      </c>
      <c r="J8" s="27"/>
      <c r="K8" s="27"/>
      <c r="L8" s="27">
        <v>200</v>
      </c>
      <c r="M8" s="27">
        <v>200</v>
      </c>
      <c r="N8" s="27" t="s">
        <v>34</v>
      </c>
      <c r="O8" s="27" t="s">
        <v>35</v>
      </c>
      <c r="P8" s="27" t="s">
        <v>36</v>
      </c>
      <c r="Q8" s="27" t="s">
        <v>37</v>
      </c>
      <c r="R8" s="27" t="s">
        <v>38</v>
      </c>
      <c r="S8" s="27" t="s">
        <v>39</v>
      </c>
      <c r="T8" s="27" t="s">
        <v>40</v>
      </c>
      <c r="U8" s="27"/>
      <c r="V8" s="10"/>
    </row>
    <row r="9" s="2" customFormat="1" ht="33" customHeight="1" spans="1:22">
      <c r="A9" s="28" t="s">
        <v>41</v>
      </c>
      <c r="B9" s="29"/>
      <c r="C9" s="30"/>
      <c r="D9" s="26"/>
      <c r="E9" s="25"/>
      <c r="F9" s="25"/>
      <c r="G9" s="25"/>
      <c r="H9" s="25"/>
      <c r="I9" s="25">
        <f>SUM(I10:I12)</f>
        <v>7423.13</v>
      </c>
      <c r="J9" s="25">
        <f>SUM(J10:J12)</f>
        <v>1000</v>
      </c>
      <c r="K9" s="25">
        <f>SUM(K10:K12)</f>
        <v>1500</v>
      </c>
      <c r="L9" s="25">
        <f>SUM(L10:L12)</f>
        <v>1700</v>
      </c>
      <c r="M9" s="25">
        <f>SUM(M10:M12)</f>
        <v>3223.13</v>
      </c>
      <c r="N9" s="25"/>
      <c r="O9" s="25"/>
      <c r="P9" s="25"/>
      <c r="Q9" s="25"/>
      <c r="R9" s="25"/>
      <c r="S9" s="25"/>
      <c r="T9" s="35"/>
      <c r="U9" s="25"/>
      <c r="V9" s="10"/>
    </row>
    <row r="10" s="2" customFormat="1" ht="105.95" customHeight="1" spans="1:22">
      <c r="A10" s="27">
        <v>2</v>
      </c>
      <c r="B10" s="27" t="s">
        <v>28</v>
      </c>
      <c r="C10" s="27" t="s">
        <v>29</v>
      </c>
      <c r="D10" s="27" t="s">
        <v>42</v>
      </c>
      <c r="E10" s="27" t="s">
        <v>43</v>
      </c>
      <c r="F10" s="27"/>
      <c r="G10" s="27" t="s">
        <v>44</v>
      </c>
      <c r="H10" s="27" t="s">
        <v>45</v>
      </c>
      <c r="I10" s="27">
        <v>3000</v>
      </c>
      <c r="J10" s="27"/>
      <c r="K10" s="27">
        <v>1000</v>
      </c>
      <c r="L10" s="27">
        <v>1200</v>
      </c>
      <c r="M10" s="27">
        <v>800</v>
      </c>
      <c r="N10" s="27" t="s">
        <v>46</v>
      </c>
      <c r="O10" s="27" t="s">
        <v>47</v>
      </c>
      <c r="P10" s="27" t="s">
        <v>48</v>
      </c>
      <c r="Q10" s="52" t="s">
        <v>49</v>
      </c>
      <c r="R10" s="52" t="s">
        <v>50</v>
      </c>
      <c r="S10" s="52" t="s">
        <v>51</v>
      </c>
      <c r="T10" s="34" t="s">
        <v>52</v>
      </c>
      <c r="U10" s="27"/>
      <c r="V10" s="10"/>
    </row>
    <row r="11" s="2" customFormat="1" ht="129" customHeight="1" spans="1:22">
      <c r="A11" s="27">
        <v>3</v>
      </c>
      <c r="B11" s="27" t="s">
        <v>28</v>
      </c>
      <c r="C11" s="27" t="s">
        <v>29</v>
      </c>
      <c r="D11" s="27" t="s">
        <v>53</v>
      </c>
      <c r="E11" s="27" t="s">
        <v>54</v>
      </c>
      <c r="F11" s="31"/>
      <c r="G11" s="27" t="s">
        <v>55</v>
      </c>
      <c r="H11" s="27" t="s">
        <v>56</v>
      </c>
      <c r="I11" s="27">
        <v>1000</v>
      </c>
      <c r="J11" s="27">
        <v>1000</v>
      </c>
      <c r="K11" s="27"/>
      <c r="L11" s="27"/>
      <c r="M11" s="27"/>
      <c r="N11" s="27" t="s">
        <v>46</v>
      </c>
      <c r="O11" s="27" t="s">
        <v>57</v>
      </c>
      <c r="P11" s="52" t="s">
        <v>58</v>
      </c>
      <c r="Q11" s="52" t="s">
        <v>59</v>
      </c>
      <c r="R11" s="52" t="s">
        <v>60</v>
      </c>
      <c r="S11" s="52" t="s">
        <v>61</v>
      </c>
      <c r="T11" s="27" t="s">
        <v>62</v>
      </c>
      <c r="U11" s="27"/>
      <c r="V11" s="10"/>
    </row>
    <row r="12" s="2" customFormat="1" ht="117.95" customHeight="1" spans="1:22">
      <c r="A12" s="27">
        <v>4</v>
      </c>
      <c r="B12" s="27" t="s">
        <v>28</v>
      </c>
      <c r="C12" s="27" t="s">
        <v>29</v>
      </c>
      <c r="D12" s="27" t="s">
        <v>63</v>
      </c>
      <c r="E12" s="27" t="s">
        <v>64</v>
      </c>
      <c r="F12" s="31"/>
      <c r="G12" s="27" t="s">
        <v>65</v>
      </c>
      <c r="H12" s="27" t="s">
        <v>66</v>
      </c>
      <c r="I12" s="27">
        <v>3423.13</v>
      </c>
      <c r="J12" s="27"/>
      <c r="K12" s="27">
        <v>500</v>
      </c>
      <c r="L12" s="27">
        <v>500</v>
      </c>
      <c r="M12" s="27">
        <v>2423.13</v>
      </c>
      <c r="N12" s="27" t="s">
        <v>46</v>
      </c>
      <c r="O12" s="27" t="s">
        <v>67</v>
      </c>
      <c r="P12" s="27" t="s">
        <v>68</v>
      </c>
      <c r="Q12" s="27" t="s">
        <v>69</v>
      </c>
      <c r="R12" s="27" t="s">
        <v>70</v>
      </c>
      <c r="S12" s="27" t="s">
        <v>39</v>
      </c>
      <c r="T12" s="27" t="s">
        <v>40</v>
      </c>
      <c r="U12" s="27"/>
      <c r="V12" s="10"/>
    </row>
    <row r="13" s="2" customFormat="1" ht="33" customHeight="1" spans="1:22">
      <c r="A13" s="28" t="s">
        <v>71</v>
      </c>
      <c r="B13" s="29"/>
      <c r="C13" s="30"/>
      <c r="D13" s="25"/>
      <c r="E13" s="25"/>
      <c r="F13" s="26"/>
      <c r="G13" s="25"/>
      <c r="H13" s="25"/>
      <c r="I13" s="25">
        <f>I14</f>
        <v>1025</v>
      </c>
      <c r="J13" s="25">
        <f>J14</f>
        <v>0</v>
      </c>
      <c r="K13" s="25">
        <f>K14</f>
        <v>500</v>
      </c>
      <c r="L13" s="25">
        <f>L14</f>
        <v>0</v>
      </c>
      <c r="M13" s="25">
        <f>M14</f>
        <v>525</v>
      </c>
      <c r="N13" s="25"/>
      <c r="O13" s="25"/>
      <c r="P13" s="25"/>
      <c r="Q13" s="25"/>
      <c r="R13" s="25"/>
      <c r="S13" s="25"/>
      <c r="T13" s="25"/>
      <c r="U13" s="25"/>
      <c r="V13" s="10"/>
    </row>
    <row r="14" s="2" customFormat="1" ht="120.95" customHeight="1" spans="1:22">
      <c r="A14" s="27">
        <v>5</v>
      </c>
      <c r="B14" s="27" t="s">
        <v>28</v>
      </c>
      <c r="C14" s="27" t="s">
        <v>72</v>
      </c>
      <c r="D14" s="27" t="s">
        <v>73</v>
      </c>
      <c r="E14" s="32" t="s">
        <v>74</v>
      </c>
      <c r="F14" s="31"/>
      <c r="G14" s="27" t="s">
        <v>75</v>
      </c>
      <c r="H14" s="27" t="s">
        <v>76</v>
      </c>
      <c r="I14" s="27">
        <v>1025</v>
      </c>
      <c r="J14" s="27"/>
      <c r="K14" s="27">
        <v>500</v>
      </c>
      <c r="L14" s="27"/>
      <c r="M14" s="27">
        <v>525</v>
      </c>
      <c r="N14" s="27" t="s">
        <v>77</v>
      </c>
      <c r="O14" s="27" t="s">
        <v>78</v>
      </c>
      <c r="P14" s="27" t="s">
        <v>79</v>
      </c>
      <c r="Q14" s="27" t="s">
        <v>37</v>
      </c>
      <c r="R14" s="27" t="s">
        <v>38</v>
      </c>
      <c r="S14" s="27" t="s">
        <v>80</v>
      </c>
      <c r="T14" s="27" t="s">
        <v>40</v>
      </c>
      <c r="U14" s="27"/>
      <c r="V14" s="10"/>
    </row>
    <row r="15" s="2" customFormat="1" ht="33" customHeight="1" spans="1:22">
      <c r="A15" s="28" t="s">
        <v>81</v>
      </c>
      <c r="B15" s="29"/>
      <c r="C15" s="30"/>
      <c r="D15" s="25"/>
      <c r="E15" s="33"/>
      <c r="F15" s="26"/>
      <c r="G15" s="25"/>
      <c r="H15" s="25"/>
      <c r="I15" s="25">
        <f>I16</f>
        <v>500</v>
      </c>
      <c r="J15" s="25">
        <f>J16</f>
        <v>0</v>
      </c>
      <c r="K15" s="25">
        <f>K16</f>
        <v>300</v>
      </c>
      <c r="L15" s="25">
        <f>L16</f>
        <v>0</v>
      </c>
      <c r="M15" s="25">
        <f>M16</f>
        <v>200</v>
      </c>
      <c r="N15" s="25"/>
      <c r="O15" s="25"/>
      <c r="P15" s="25"/>
      <c r="Q15" s="25"/>
      <c r="R15" s="25"/>
      <c r="S15" s="25"/>
      <c r="T15" s="25"/>
      <c r="U15" s="25"/>
      <c r="V15" s="10"/>
    </row>
    <row r="16" s="2" customFormat="1" ht="108" customHeight="1" spans="1:22">
      <c r="A16" s="27">
        <v>6</v>
      </c>
      <c r="B16" s="27" t="s">
        <v>28</v>
      </c>
      <c r="C16" s="27" t="s">
        <v>82</v>
      </c>
      <c r="D16" s="27" t="s">
        <v>83</v>
      </c>
      <c r="E16" s="32" t="s">
        <v>84</v>
      </c>
      <c r="F16" s="31" t="s">
        <v>85</v>
      </c>
      <c r="G16" s="27" t="s">
        <v>86</v>
      </c>
      <c r="H16" s="27" t="s">
        <v>87</v>
      </c>
      <c r="I16" s="27">
        <v>500</v>
      </c>
      <c r="J16" s="27"/>
      <c r="K16" s="27">
        <v>300</v>
      </c>
      <c r="L16" s="27"/>
      <c r="M16" s="27">
        <v>200</v>
      </c>
      <c r="N16" s="27" t="s">
        <v>88</v>
      </c>
      <c r="O16" s="27" t="s">
        <v>89</v>
      </c>
      <c r="P16" s="27" t="s">
        <v>90</v>
      </c>
      <c r="Q16" s="27" t="s">
        <v>91</v>
      </c>
      <c r="R16" s="27" t="s">
        <v>92</v>
      </c>
      <c r="S16" s="27" t="s">
        <v>80</v>
      </c>
      <c r="T16" s="27" t="s">
        <v>40</v>
      </c>
      <c r="U16" s="27"/>
      <c r="V16" s="10"/>
    </row>
    <row r="17" s="2" customFormat="1" ht="33" customHeight="1" spans="1:22">
      <c r="A17" s="28" t="s">
        <v>93</v>
      </c>
      <c r="B17" s="29"/>
      <c r="C17" s="30"/>
      <c r="D17" s="25"/>
      <c r="E17" s="25"/>
      <c r="F17" s="26"/>
      <c r="G17" s="25"/>
      <c r="H17" s="25"/>
      <c r="I17" s="25">
        <f>I18</f>
        <v>300</v>
      </c>
      <c r="J17" s="25">
        <f>J18</f>
        <v>50</v>
      </c>
      <c r="K17" s="25">
        <f>K18</f>
        <v>250</v>
      </c>
      <c r="L17" s="25">
        <f>L18</f>
        <v>0</v>
      </c>
      <c r="M17" s="25">
        <f>M18</f>
        <v>0</v>
      </c>
      <c r="N17" s="25"/>
      <c r="O17" s="25"/>
      <c r="P17" s="25"/>
      <c r="Q17" s="25"/>
      <c r="R17" s="25"/>
      <c r="S17" s="25"/>
      <c r="T17" s="25"/>
      <c r="U17" s="25"/>
      <c r="V17" s="10"/>
    </row>
    <row r="18" s="2" customFormat="1" ht="96" customHeight="1" spans="1:22">
      <c r="A18" s="27">
        <v>7</v>
      </c>
      <c r="B18" s="27" t="s">
        <v>28</v>
      </c>
      <c r="C18" s="27" t="s">
        <v>94</v>
      </c>
      <c r="D18" s="27" t="s">
        <v>95</v>
      </c>
      <c r="E18" s="32" t="s">
        <v>96</v>
      </c>
      <c r="F18" s="31"/>
      <c r="G18" s="27" t="s">
        <v>97</v>
      </c>
      <c r="H18" s="27" t="s">
        <v>98</v>
      </c>
      <c r="I18" s="27">
        <v>300</v>
      </c>
      <c r="J18" s="27">
        <v>50</v>
      </c>
      <c r="K18" s="27">
        <v>250</v>
      </c>
      <c r="L18" s="27"/>
      <c r="M18" s="27"/>
      <c r="N18" s="27" t="s">
        <v>99</v>
      </c>
      <c r="O18" s="27" t="s">
        <v>100</v>
      </c>
      <c r="P18" s="27" t="s">
        <v>101</v>
      </c>
      <c r="Q18" s="27" t="s">
        <v>91</v>
      </c>
      <c r="R18" s="27" t="s">
        <v>61</v>
      </c>
      <c r="S18" s="27" t="s">
        <v>102</v>
      </c>
      <c r="T18" s="27" t="s">
        <v>103</v>
      </c>
      <c r="U18" s="27"/>
      <c r="V18" s="10"/>
    </row>
    <row r="19" s="2" customFormat="1" ht="33" customHeight="1" spans="1:22">
      <c r="A19" s="28" t="s">
        <v>104</v>
      </c>
      <c r="B19" s="29"/>
      <c r="C19" s="30"/>
      <c r="D19" s="25"/>
      <c r="E19" s="25"/>
      <c r="F19" s="26"/>
      <c r="G19" s="25"/>
      <c r="H19" s="25"/>
      <c r="I19" s="25">
        <f>I20</f>
        <v>260</v>
      </c>
      <c r="J19" s="25">
        <f>J20</f>
        <v>100</v>
      </c>
      <c r="K19" s="25">
        <f>K20</f>
        <v>160</v>
      </c>
      <c r="L19" s="25">
        <f>L20</f>
        <v>0</v>
      </c>
      <c r="M19" s="25">
        <f>M20</f>
        <v>0</v>
      </c>
      <c r="N19" s="25"/>
      <c r="O19" s="25"/>
      <c r="P19" s="25"/>
      <c r="Q19" s="25"/>
      <c r="R19" s="25"/>
      <c r="S19" s="25"/>
      <c r="T19" s="25"/>
      <c r="U19" s="25"/>
      <c r="V19" s="10"/>
    </row>
    <row r="20" s="2" customFormat="1" ht="162" customHeight="1" spans="1:22">
      <c r="A20" s="27">
        <v>8</v>
      </c>
      <c r="B20" s="27" t="s">
        <v>28</v>
      </c>
      <c r="C20" s="27" t="s">
        <v>29</v>
      </c>
      <c r="D20" s="27" t="s">
        <v>105</v>
      </c>
      <c r="E20" s="32" t="s">
        <v>106</v>
      </c>
      <c r="F20" s="31"/>
      <c r="G20" s="27" t="s">
        <v>107</v>
      </c>
      <c r="H20" s="27" t="s">
        <v>108</v>
      </c>
      <c r="I20" s="27">
        <v>260</v>
      </c>
      <c r="J20" s="27">
        <v>100</v>
      </c>
      <c r="K20" s="27">
        <v>160</v>
      </c>
      <c r="L20" s="27"/>
      <c r="M20" s="27"/>
      <c r="N20" s="27" t="s">
        <v>109</v>
      </c>
      <c r="O20" s="27" t="s">
        <v>110</v>
      </c>
      <c r="P20" s="27" t="s">
        <v>111</v>
      </c>
      <c r="Q20" s="27" t="s">
        <v>91</v>
      </c>
      <c r="R20" s="27" t="s">
        <v>61</v>
      </c>
      <c r="S20" s="27" t="s">
        <v>102</v>
      </c>
      <c r="T20" s="27" t="s">
        <v>103</v>
      </c>
      <c r="U20" s="27"/>
      <c r="V20" s="10"/>
    </row>
    <row r="21" s="2" customFormat="1" ht="33" customHeight="1" spans="1:22">
      <c r="A21" s="28" t="s">
        <v>112</v>
      </c>
      <c r="B21" s="29"/>
      <c r="C21" s="30"/>
      <c r="D21" s="25"/>
      <c r="E21" s="25"/>
      <c r="F21" s="26"/>
      <c r="G21" s="25"/>
      <c r="H21" s="25"/>
      <c r="I21" s="25">
        <f>I22</f>
        <v>230</v>
      </c>
      <c r="J21" s="25">
        <f>J22</f>
        <v>0</v>
      </c>
      <c r="K21" s="25">
        <f>K22</f>
        <v>130</v>
      </c>
      <c r="L21" s="25">
        <f>L22</f>
        <v>100</v>
      </c>
      <c r="M21" s="25">
        <f>M22</f>
        <v>0</v>
      </c>
      <c r="N21" s="25"/>
      <c r="O21" s="25"/>
      <c r="P21" s="25"/>
      <c r="Q21" s="25"/>
      <c r="R21" s="25"/>
      <c r="S21" s="25"/>
      <c r="T21" s="25"/>
      <c r="U21" s="25"/>
      <c r="V21" s="10"/>
    </row>
    <row r="22" s="2" customFormat="1" ht="120.95" customHeight="1" spans="1:22">
      <c r="A22" s="27">
        <v>9</v>
      </c>
      <c r="B22" s="27" t="s">
        <v>28</v>
      </c>
      <c r="C22" s="27" t="s">
        <v>29</v>
      </c>
      <c r="D22" s="27" t="s">
        <v>113</v>
      </c>
      <c r="E22" s="32" t="s">
        <v>114</v>
      </c>
      <c r="F22" s="31"/>
      <c r="G22" s="27" t="s">
        <v>115</v>
      </c>
      <c r="H22" s="27" t="s">
        <v>116</v>
      </c>
      <c r="I22" s="27">
        <v>230</v>
      </c>
      <c r="J22" s="27"/>
      <c r="K22" s="27">
        <v>130</v>
      </c>
      <c r="L22" s="27">
        <v>100</v>
      </c>
      <c r="M22" s="27"/>
      <c r="N22" s="27" t="s">
        <v>117</v>
      </c>
      <c r="O22" s="27" t="s">
        <v>118</v>
      </c>
      <c r="P22" s="27" t="s">
        <v>119</v>
      </c>
      <c r="Q22" s="27" t="s">
        <v>91</v>
      </c>
      <c r="R22" s="27" t="s">
        <v>61</v>
      </c>
      <c r="S22" s="27" t="s">
        <v>102</v>
      </c>
      <c r="T22" s="27" t="s">
        <v>103</v>
      </c>
      <c r="U22" s="27"/>
      <c r="V22" s="10"/>
    </row>
    <row r="23" s="2" customFormat="1" ht="33" customHeight="1" spans="1:22">
      <c r="A23" s="28" t="s">
        <v>120</v>
      </c>
      <c r="B23" s="29"/>
      <c r="C23" s="30"/>
      <c r="D23" s="25"/>
      <c r="E23" s="25"/>
      <c r="F23" s="26"/>
      <c r="G23" s="25"/>
      <c r="H23" s="25"/>
      <c r="I23" s="25">
        <f>I24</f>
        <v>130</v>
      </c>
      <c r="J23" s="25">
        <f>J24</f>
        <v>0</v>
      </c>
      <c r="K23" s="25">
        <f>K24</f>
        <v>0</v>
      </c>
      <c r="L23" s="25">
        <f>L24</f>
        <v>130</v>
      </c>
      <c r="M23" s="25">
        <f>M24</f>
        <v>0</v>
      </c>
      <c r="N23" s="25"/>
      <c r="O23" s="25"/>
      <c r="P23" s="25"/>
      <c r="Q23" s="25"/>
      <c r="R23" s="25"/>
      <c r="S23" s="25"/>
      <c r="T23" s="25"/>
      <c r="U23" s="25"/>
      <c r="V23" s="10"/>
    </row>
    <row r="24" s="2" customFormat="1" ht="81.95" customHeight="1" spans="1:22">
      <c r="A24" s="27">
        <v>10</v>
      </c>
      <c r="B24" s="27" t="s">
        <v>28</v>
      </c>
      <c r="C24" s="27" t="s">
        <v>29</v>
      </c>
      <c r="D24" s="27" t="s">
        <v>121</v>
      </c>
      <c r="E24" s="27" t="s">
        <v>122</v>
      </c>
      <c r="F24" s="31"/>
      <c r="G24" s="27" t="s">
        <v>123</v>
      </c>
      <c r="H24" s="27" t="s">
        <v>124</v>
      </c>
      <c r="I24" s="27">
        <v>130</v>
      </c>
      <c r="J24" s="27"/>
      <c r="K24" s="27"/>
      <c r="L24" s="27">
        <v>130</v>
      </c>
      <c r="M24" s="27"/>
      <c r="N24" s="27" t="s">
        <v>125</v>
      </c>
      <c r="O24" s="27" t="s">
        <v>126</v>
      </c>
      <c r="P24" s="27" t="s">
        <v>127</v>
      </c>
      <c r="Q24" s="27" t="s">
        <v>128</v>
      </c>
      <c r="R24" s="27" t="s">
        <v>129</v>
      </c>
      <c r="S24" s="27" t="s">
        <v>102</v>
      </c>
      <c r="T24" s="27" t="s">
        <v>103</v>
      </c>
      <c r="U24" s="27"/>
      <c r="V24" s="10"/>
    </row>
    <row r="25" s="2" customFormat="1" ht="33" customHeight="1" spans="1:22">
      <c r="A25" s="28" t="s">
        <v>130</v>
      </c>
      <c r="B25" s="29"/>
      <c r="C25" s="30"/>
      <c r="D25" s="25"/>
      <c r="E25" s="25"/>
      <c r="F25" s="26"/>
      <c r="G25" s="25"/>
      <c r="H25" s="25"/>
      <c r="I25" s="25">
        <f>I26</f>
        <v>130</v>
      </c>
      <c r="J25" s="25">
        <f>J26</f>
        <v>0</v>
      </c>
      <c r="K25" s="25">
        <f>K26</f>
        <v>30</v>
      </c>
      <c r="L25" s="25">
        <f>L26</f>
        <v>100</v>
      </c>
      <c r="M25" s="25">
        <f>M26</f>
        <v>0</v>
      </c>
      <c r="N25" s="25"/>
      <c r="O25" s="25"/>
      <c r="P25" s="25"/>
      <c r="Q25" s="25"/>
      <c r="R25" s="25"/>
      <c r="S25" s="25"/>
      <c r="T25" s="25"/>
      <c r="U25" s="25"/>
      <c r="V25" s="10"/>
    </row>
    <row r="26" s="2" customFormat="1" ht="81.95" customHeight="1" spans="1:22">
      <c r="A26" s="27">
        <v>11</v>
      </c>
      <c r="B26" s="27" t="s">
        <v>28</v>
      </c>
      <c r="C26" s="27" t="s">
        <v>29</v>
      </c>
      <c r="D26" s="27" t="s">
        <v>131</v>
      </c>
      <c r="E26" s="27" t="s">
        <v>132</v>
      </c>
      <c r="F26" s="31"/>
      <c r="G26" s="27" t="s">
        <v>133</v>
      </c>
      <c r="H26" s="27" t="s">
        <v>134</v>
      </c>
      <c r="I26" s="27">
        <v>130</v>
      </c>
      <c r="J26" s="27"/>
      <c r="K26" s="27">
        <v>30</v>
      </c>
      <c r="L26" s="27">
        <v>100</v>
      </c>
      <c r="M26" s="27"/>
      <c r="N26" s="27" t="s">
        <v>135</v>
      </c>
      <c r="O26" s="27" t="s">
        <v>136</v>
      </c>
      <c r="P26" s="27" t="s">
        <v>137</v>
      </c>
      <c r="Q26" s="27" t="s">
        <v>138</v>
      </c>
      <c r="R26" s="27" t="s">
        <v>139</v>
      </c>
      <c r="S26" s="27" t="s">
        <v>102</v>
      </c>
      <c r="T26" s="27" t="s">
        <v>103</v>
      </c>
      <c r="U26" s="27"/>
      <c r="V26" s="10"/>
    </row>
    <row r="27" s="2" customFormat="1" ht="39.95" customHeight="1" spans="1:22">
      <c r="A27" s="20" t="s">
        <v>140</v>
      </c>
      <c r="B27" s="21"/>
      <c r="C27" s="22"/>
      <c r="D27" s="26"/>
      <c r="E27" s="25"/>
      <c r="F27" s="25"/>
      <c r="G27" s="27"/>
      <c r="H27" s="27"/>
      <c r="I27" s="25">
        <f>I28+I30+I34+I36+I38+I40+I42+I44+I46+I48+I51+I53+I58+I62+I64</f>
        <v>18174</v>
      </c>
      <c r="J27" s="25">
        <f>J28+J30+J34+J36+J38+J40+J42+J44+J46+J48+J51+J53+J58+J62+J64</f>
        <v>5540</v>
      </c>
      <c r="K27" s="25">
        <f>K28+K30+K34+K36+K38+K40+K42+K44+K46+K48+K51+K53+K58+K62+K64</f>
        <v>5487</v>
      </c>
      <c r="L27" s="25">
        <f>L28+L30+L34+L36+L38+L40+L42+L44+L46+L48+L51+L53+L58+L62+L64</f>
        <v>2260</v>
      </c>
      <c r="M27" s="25">
        <f>M28+M30+M34+M36+M38+M40+M42+M44+M46+M48+M51+M53+M58+M62+M64</f>
        <v>4887</v>
      </c>
      <c r="N27" s="27"/>
      <c r="O27" s="25"/>
      <c r="P27" s="25"/>
      <c r="Q27" s="25"/>
      <c r="R27" s="25"/>
      <c r="S27" s="24"/>
      <c r="T27" s="27"/>
      <c r="U27" s="27"/>
      <c r="V27" s="10"/>
    </row>
    <row r="28" s="2" customFormat="1" ht="30" customHeight="1" spans="1:22">
      <c r="A28" s="28" t="s">
        <v>27</v>
      </c>
      <c r="B28" s="29"/>
      <c r="C28" s="30"/>
      <c r="D28" s="26"/>
      <c r="E28" s="25"/>
      <c r="F28" s="25"/>
      <c r="G28" s="26"/>
      <c r="H28" s="26"/>
      <c r="I28" s="25">
        <f>SUM(I29:I29)</f>
        <v>2139</v>
      </c>
      <c r="J28" s="25">
        <f>SUM(J29:J29)</f>
        <v>1800</v>
      </c>
      <c r="K28" s="25">
        <f>SUM(K29:K29)</f>
        <v>339</v>
      </c>
      <c r="L28" s="25">
        <f>SUM(L29:L29)</f>
        <v>0</v>
      </c>
      <c r="M28" s="25">
        <f>SUM(M29:M29)</f>
        <v>0</v>
      </c>
      <c r="N28" s="26"/>
      <c r="O28" s="25"/>
      <c r="P28" s="25"/>
      <c r="Q28" s="25"/>
      <c r="R28" s="25"/>
      <c r="S28" s="25"/>
      <c r="T28" s="26"/>
      <c r="U28" s="25"/>
      <c r="V28" s="10"/>
    </row>
    <row r="29" s="2" customFormat="1" ht="153" customHeight="1" spans="1:22">
      <c r="A29" s="27">
        <v>12</v>
      </c>
      <c r="B29" s="27" t="s">
        <v>141</v>
      </c>
      <c r="C29" s="27" t="s">
        <v>142</v>
      </c>
      <c r="D29" s="34" t="s">
        <v>143</v>
      </c>
      <c r="E29" s="34" t="s">
        <v>144</v>
      </c>
      <c r="F29" s="34"/>
      <c r="G29" s="34" t="s">
        <v>145</v>
      </c>
      <c r="H29" s="34" t="s">
        <v>146</v>
      </c>
      <c r="I29" s="34">
        <v>2139</v>
      </c>
      <c r="J29" s="34">
        <v>1800</v>
      </c>
      <c r="K29" s="27">
        <v>339</v>
      </c>
      <c r="L29" s="27"/>
      <c r="M29" s="27"/>
      <c r="N29" s="34" t="s">
        <v>147</v>
      </c>
      <c r="O29" s="34" t="s">
        <v>148</v>
      </c>
      <c r="P29" s="34" t="s">
        <v>149</v>
      </c>
      <c r="Q29" s="27" t="s">
        <v>150</v>
      </c>
      <c r="R29" s="34" t="s">
        <v>151</v>
      </c>
      <c r="S29" s="34" t="s">
        <v>152</v>
      </c>
      <c r="T29" s="27" t="s">
        <v>153</v>
      </c>
      <c r="U29" s="27"/>
      <c r="V29" s="10"/>
    </row>
    <row r="30" s="2" customFormat="1" ht="30" customHeight="1" spans="1:22">
      <c r="A30" s="28" t="s">
        <v>154</v>
      </c>
      <c r="B30" s="29"/>
      <c r="C30" s="30"/>
      <c r="D30" s="26"/>
      <c r="E30" s="35"/>
      <c r="F30" s="25"/>
      <c r="G30" s="35"/>
      <c r="H30" s="35"/>
      <c r="I30" s="35">
        <f>SUM(I31:I33)</f>
        <v>2900</v>
      </c>
      <c r="J30" s="35">
        <f>SUM(J31:J33)</f>
        <v>1000</v>
      </c>
      <c r="K30" s="35">
        <f>SUM(K31:K33)</f>
        <v>340</v>
      </c>
      <c r="L30" s="35">
        <f>SUM(L31:L33)</f>
        <v>560</v>
      </c>
      <c r="M30" s="35">
        <f>SUM(M31:M33)</f>
        <v>1000</v>
      </c>
      <c r="N30" s="35"/>
      <c r="O30" s="35"/>
      <c r="P30" s="35"/>
      <c r="Q30" s="35"/>
      <c r="R30" s="35"/>
      <c r="S30" s="35"/>
      <c r="T30" s="35"/>
      <c r="U30" s="35"/>
      <c r="V30" s="10"/>
    </row>
    <row r="31" s="2" customFormat="1" ht="147" customHeight="1" spans="1:22">
      <c r="A31" s="27">
        <v>13</v>
      </c>
      <c r="B31" s="27" t="s">
        <v>141</v>
      </c>
      <c r="C31" s="27" t="s">
        <v>155</v>
      </c>
      <c r="D31" s="27" t="s">
        <v>156</v>
      </c>
      <c r="E31" s="27" t="s">
        <v>157</v>
      </c>
      <c r="F31" s="27" t="s">
        <v>158</v>
      </c>
      <c r="G31" s="27" t="s">
        <v>159</v>
      </c>
      <c r="H31" s="27" t="s">
        <v>160</v>
      </c>
      <c r="I31" s="27">
        <v>700</v>
      </c>
      <c r="J31" s="27"/>
      <c r="K31" s="27">
        <v>140</v>
      </c>
      <c r="L31" s="27">
        <v>260</v>
      </c>
      <c r="M31" s="27">
        <v>300</v>
      </c>
      <c r="N31" s="27" t="s">
        <v>88</v>
      </c>
      <c r="O31" s="27" t="s">
        <v>161</v>
      </c>
      <c r="P31" s="27" t="s">
        <v>162</v>
      </c>
      <c r="Q31" s="27" t="s">
        <v>163</v>
      </c>
      <c r="R31" s="27" t="s">
        <v>164</v>
      </c>
      <c r="S31" s="27" t="s">
        <v>37</v>
      </c>
      <c r="T31" s="27" t="s">
        <v>102</v>
      </c>
      <c r="U31" s="27"/>
      <c r="V31" s="10"/>
    </row>
    <row r="32" s="2" customFormat="1" ht="102.95" customHeight="1" spans="1:16380">
      <c r="A32" s="27">
        <v>14</v>
      </c>
      <c r="B32" s="27" t="s">
        <v>141</v>
      </c>
      <c r="C32" s="27" t="s">
        <v>165</v>
      </c>
      <c r="D32" s="27" t="s">
        <v>166</v>
      </c>
      <c r="E32" s="32" t="s">
        <v>167</v>
      </c>
      <c r="F32" s="27"/>
      <c r="G32" s="27" t="s">
        <v>168</v>
      </c>
      <c r="H32" s="27" t="s">
        <v>169</v>
      </c>
      <c r="I32" s="27">
        <v>1200</v>
      </c>
      <c r="J32" s="27">
        <v>1000</v>
      </c>
      <c r="K32" s="27">
        <v>200</v>
      </c>
      <c r="L32" s="27"/>
      <c r="M32" s="27"/>
      <c r="N32" s="27" t="s">
        <v>88</v>
      </c>
      <c r="O32" s="27" t="s">
        <v>170</v>
      </c>
      <c r="P32" s="27" t="s">
        <v>171</v>
      </c>
      <c r="Q32" s="27" t="s">
        <v>172</v>
      </c>
      <c r="R32" s="27" t="s">
        <v>91</v>
      </c>
      <c r="S32" s="27" t="s">
        <v>152</v>
      </c>
      <c r="T32" s="27" t="s">
        <v>173</v>
      </c>
      <c r="U32" s="27"/>
      <c r="V32" s="10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2"/>
      <c r="XES32" s="12"/>
      <c r="XET32" s="12"/>
      <c r="XEU32" s="12"/>
      <c r="XEV32" s="12"/>
      <c r="XEW32" s="12"/>
      <c r="XEX32" s="12"/>
      <c r="XEY32" s="12"/>
      <c r="XEZ32" s="12"/>
    </row>
    <row r="33" s="2" customFormat="1" ht="102" customHeight="1" spans="1:16380">
      <c r="A33" s="27">
        <v>15</v>
      </c>
      <c r="B33" s="27" t="s">
        <v>141</v>
      </c>
      <c r="C33" s="27" t="s">
        <v>174</v>
      </c>
      <c r="D33" s="27" t="s">
        <v>175</v>
      </c>
      <c r="E33" s="32" t="s">
        <v>176</v>
      </c>
      <c r="F33" s="27"/>
      <c r="G33" s="27" t="s">
        <v>177</v>
      </c>
      <c r="H33" s="27" t="s">
        <v>178</v>
      </c>
      <c r="I33" s="27">
        <v>1000</v>
      </c>
      <c r="J33" s="27"/>
      <c r="K33" s="27"/>
      <c r="L33" s="27">
        <v>300</v>
      </c>
      <c r="M33" s="27">
        <v>700</v>
      </c>
      <c r="N33" s="27" t="s">
        <v>88</v>
      </c>
      <c r="O33" s="27" t="s">
        <v>179</v>
      </c>
      <c r="P33" s="27" t="s">
        <v>180</v>
      </c>
      <c r="Q33" s="27" t="s">
        <v>92</v>
      </c>
      <c r="R33" s="27" t="s">
        <v>69</v>
      </c>
      <c r="S33" s="27" t="s">
        <v>152</v>
      </c>
      <c r="T33" s="27" t="s">
        <v>173</v>
      </c>
      <c r="U33" s="27"/>
      <c r="V33" s="10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2"/>
      <c r="XES33" s="12"/>
      <c r="XET33" s="12"/>
      <c r="XEU33" s="12"/>
      <c r="XEV33" s="12"/>
      <c r="XEW33" s="12"/>
      <c r="XEX33" s="12"/>
      <c r="XEY33" s="12"/>
      <c r="XEZ33" s="12"/>
    </row>
    <row r="34" s="3" customFormat="1" ht="32.1" customHeight="1" spans="1:16380">
      <c r="A34" s="28" t="s">
        <v>181</v>
      </c>
      <c r="B34" s="29"/>
      <c r="C34" s="30"/>
      <c r="D34" s="27"/>
      <c r="E34" s="32"/>
      <c r="F34" s="27"/>
      <c r="G34" s="27"/>
      <c r="H34" s="27"/>
      <c r="I34" s="25">
        <f>SUM(I35)</f>
        <v>900</v>
      </c>
      <c r="J34" s="25">
        <f>SUM(J35)</f>
        <v>100</v>
      </c>
      <c r="K34" s="25">
        <f>SUM(K35)</f>
        <v>800</v>
      </c>
      <c r="L34" s="25">
        <f>SUM(L35)</f>
        <v>0</v>
      </c>
      <c r="M34" s="25">
        <f>SUM(M35)</f>
        <v>0</v>
      </c>
      <c r="N34" s="27"/>
      <c r="O34" s="27"/>
      <c r="P34" s="27"/>
      <c r="Q34" s="27"/>
      <c r="R34" s="27"/>
      <c r="S34" s="27"/>
      <c r="T34" s="27"/>
      <c r="U34" s="27"/>
      <c r="V34" s="10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2"/>
      <c r="XES34" s="12"/>
      <c r="XET34" s="12"/>
      <c r="XEU34" s="12"/>
      <c r="XEV34" s="12"/>
      <c r="XEW34" s="12"/>
      <c r="XEX34" s="12"/>
      <c r="XEY34" s="12"/>
      <c r="XEZ34" s="12"/>
    </row>
    <row r="35" s="3" customFormat="1" ht="188.1" customHeight="1" spans="1:16380">
      <c r="A35" s="27">
        <v>16</v>
      </c>
      <c r="B35" s="27" t="s">
        <v>141</v>
      </c>
      <c r="C35" s="27" t="s">
        <v>165</v>
      </c>
      <c r="D35" s="27" t="s">
        <v>182</v>
      </c>
      <c r="E35" s="27" t="s">
        <v>183</v>
      </c>
      <c r="F35" s="31"/>
      <c r="G35" s="27" t="s">
        <v>184</v>
      </c>
      <c r="H35" s="27" t="s">
        <v>185</v>
      </c>
      <c r="I35" s="27">
        <v>900</v>
      </c>
      <c r="J35" s="27">
        <v>100</v>
      </c>
      <c r="K35" s="27">
        <v>800</v>
      </c>
      <c r="L35" s="27"/>
      <c r="M35" s="27"/>
      <c r="N35" s="27" t="s">
        <v>186</v>
      </c>
      <c r="O35" s="27" t="s">
        <v>187</v>
      </c>
      <c r="P35" s="27" t="s">
        <v>188</v>
      </c>
      <c r="Q35" s="34" t="s">
        <v>128</v>
      </c>
      <c r="R35" s="34" t="s">
        <v>37</v>
      </c>
      <c r="S35" s="34" t="s">
        <v>152</v>
      </c>
      <c r="T35" s="27" t="s">
        <v>173</v>
      </c>
      <c r="U35" s="27"/>
      <c r="V35" s="60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12"/>
      <c r="XES35" s="12"/>
      <c r="XET35" s="12"/>
      <c r="XEU35" s="12"/>
      <c r="XEV35" s="12"/>
      <c r="XEW35" s="12"/>
      <c r="XEX35" s="12"/>
      <c r="XEY35" s="12"/>
      <c r="XEZ35" s="12"/>
    </row>
    <row r="36" s="2" customFormat="1" ht="33" customHeight="1" spans="1:16380">
      <c r="A36" s="28" t="s">
        <v>189</v>
      </c>
      <c r="B36" s="29"/>
      <c r="C36" s="30"/>
      <c r="D36" s="25"/>
      <c r="E36" s="25"/>
      <c r="F36" s="25"/>
      <c r="G36" s="25"/>
      <c r="H36" s="25"/>
      <c r="I36" s="25">
        <f>I37</f>
        <v>150</v>
      </c>
      <c r="J36" s="25">
        <f>J37</f>
        <v>0</v>
      </c>
      <c r="K36" s="25">
        <f>K37</f>
        <v>50</v>
      </c>
      <c r="L36" s="25">
        <f>L37</f>
        <v>100</v>
      </c>
      <c r="M36" s="25">
        <f>M37</f>
        <v>0</v>
      </c>
      <c r="N36" s="25"/>
      <c r="O36" s="25"/>
      <c r="P36" s="25"/>
      <c r="Q36" s="25"/>
      <c r="R36" s="25"/>
      <c r="S36" s="25"/>
      <c r="T36" s="25"/>
      <c r="U36" s="25"/>
      <c r="V36" s="10"/>
      <c r="XER36" s="61"/>
      <c r="XES36" s="61"/>
      <c r="XET36" s="61"/>
      <c r="XEU36" s="61"/>
      <c r="XEV36" s="61"/>
      <c r="XEW36" s="61"/>
      <c r="XEX36" s="61"/>
      <c r="XEY36" s="61"/>
      <c r="XEZ36" s="61"/>
    </row>
    <row r="37" s="2" customFormat="1" ht="138.95" customHeight="1" spans="1:16380">
      <c r="A37" s="27">
        <v>17</v>
      </c>
      <c r="B37" s="27" t="s">
        <v>141</v>
      </c>
      <c r="C37" s="27" t="s">
        <v>190</v>
      </c>
      <c r="D37" s="27" t="s">
        <v>191</v>
      </c>
      <c r="E37" s="27" t="s">
        <v>192</v>
      </c>
      <c r="F37" s="27"/>
      <c r="G37" s="27" t="s">
        <v>193</v>
      </c>
      <c r="H37" s="27" t="s">
        <v>194</v>
      </c>
      <c r="I37" s="27">
        <v>150</v>
      </c>
      <c r="J37" s="27"/>
      <c r="K37" s="27">
        <v>50</v>
      </c>
      <c r="L37" s="27">
        <v>100</v>
      </c>
      <c r="M37" s="27"/>
      <c r="N37" s="27" t="s">
        <v>195</v>
      </c>
      <c r="O37" s="27" t="s">
        <v>196</v>
      </c>
      <c r="P37" s="27" t="s">
        <v>197</v>
      </c>
      <c r="Q37" s="27" t="s">
        <v>198</v>
      </c>
      <c r="R37" s="27" t="s">
        <v>199</v>
      </c>
      <c r="S37" s="27" t="s">
        <v>38</v>
      </c>
      <c r="T37" s="27" t="s">
        <v>103</v>
      </c>
      <c r="U37" s="27"/>
      <c r="V37" s="10"/>
      <c r="XER37" s="61"/>
      <c r="XES37" s="61"/>
      <c r="XET37" s="61"/>
      <c r="XEU37" s="61"/>
      <c r="XEV37" s="61"/>
      <c r="XEW37" s="61"/>
      <c r="XEX37" s="61"/>
      <c r="XEY37" s="61"/>
      <c r="XEZ37" s="61"/>
    </row>
    <row r="38" s="2" customFormat="1" ht="24.95" customHeight="1" spans="1:16380">
      <c r="A38" s="28" t="s">
        <v>200</v>
      </c>
      <c r="B38" s="29"/>
      <c r="C38" s="30"/>
      <c r="D38" s="26"/>
      <c r="E38" s="26"/>
      <c r="F38" s="25"/>
      <c r="G38" s="25"/>
      <c r="H38" s="25"/>
      <c r="I38" s="25">
        <f>SUM(I39)</f>
        <v>750</v>
      </c>
      <c r="J38" s="25">
        <f>SUM(J39)</f>
        <v>650</v>
      </c>
      <c r="K38" s="25">
        <f>SUM(K39)</f>
        <v>100</v>
      </c>
      <c r="L38" s="25">
        <f>SUM(L39)</f>
        <v>0</v>
      </c>
      <c r="M38" s="25">
        <f>SUM(M39)</f>
        <v>0</v>
      </c>
      <c r="N38" s="25"/>
      <c r="O38" s="25"/>
      <c r="P38" s="25"/>
      <c r="Q38" s="25"/>
      <c r="R38" s="25"/>
      <c r="S38" s="25"/>
      <c r="T38" s="31"/>
      <c r="U38" s="27"/>
      <c r="V38" s="10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2"/>
      <c r="XES38" s="12"/>
      <c r="XET38" s="12"/>
      <c r="XEU38" s="12"/>
      <c r="XEV38" s="12"/>
      <c r="XEW38" s="12"/>
      <c r="XEX38" s="12"/>
      <c r="XEY38" s="12"/>
      <c r="XEZ38" s="12"/>
    </row>
    <row r="39" s="2" customFormat="1" ht="93.95" customHeight="1" spans="1:16380">
      <c r="A39" s="27">
        <v>18</v>
      </c>
      <c r="B39" s="27" t="s">
        <v>141</v>
      </c>
      <c r="C39" s="27" t="s">
        <v>201</v>
      </c>
      <c r="D39" s="34" t="s">
        <v>202</v>
      </c>
      <c r="E39" s="34" t="s">
        <v>203</v>
      </c>
      <c r="F39" s="34" t="s">
        <v>204</v>
      </c>
      <c r="G39" s="34" t="s">
        <v>205</v>
      </c>
      <c r="H39" s="34" t="s">
        <v>206</v>
      </c>
      <c r="I39" s="34">
        <v>750</v>
      </c>
      <c r="J39" s="34">
        <v>650</v>
      </c>
      <c r="K39" s="27">
        <v>100</v>
      </c>
      <c r="L39" s="27"/>
      <c r="M39" s="27"/>
      <c r="N39" s="34" t="s">
        <v>207</v>
      </c>
      <c r="O39" s="34" t="s">
        <v>208</v>
      </c>
      <c r="P39" s="34" t="s">
        <v>209</v>
      </c>
      <c r="Q39" s="34" t="s">
        <v>172</v>
      </c>
      <c r="R39" s="34" t="s">
        <v>210</v>
      </c>
      <c r="S39" s="34" t="s">
        <v>153</v>
      </c>
      <c r="T39" s="27" t="s">
        <v>40</v>
      </c>
      <c r="U39" s="27"/>
      <c r="V39" s="10"/>
      <c r="W39" s="1"/>
      <c r="X39" s="1"/>
      <c r="Y39" s="1"/>
      <c r="Z39" s="1" t="s">
        <v>211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2"/>
      <c r="XES39" s="12"/>
      <c r="XET39" s="12"/>
      <c r="XEU39" s="12"/>
      <c r="XEV39" s="12"/>
      <c r="XEW39" s="12"/>
      <c r="XEX39" s="12"/>
      <c r="XEY39" s="12"/>
      <c r="XEZ39" s="12"/>
    </row>
    <row r="40" s="2" customFormat="1" ht="24.95" customHeight="1" spans="1:16380">
      <c r="A40" s="28" t="s">
        <v>212</v>
      </c>
      <c r="B40" s="29"/>
      <c r="C40" s="30"/>
      <c r="D40" s="34"/>
      <c r="E40" s="34"/>
      <c r="F40" s="34"/>
      <c r="G40" s="34"/>
      <c r="H40" s="34"/>
      <c r="I40" s="35">
        <f>SUM(I41)</f>
        <v>3000</v>
      </c>
      <c r="J40" s="35">
        <f>SUM(J41)</f>
        <v>1200</v>
      </c>
      <c r="K40" s="35">
        <f>SUM(K41)</f>
        <v>1000</v>
      </c>
      <c r="L40" s="35">
        <f>SUM(L41)</f>
        <v>0</v>
      </c>
      <c r="M40" s="35">
        <f>SUM(M41)</f>
        <v>800</v>
      </c>
      <c r="N40" s="34"/>
      <c r="O40" s="34"/>
      <c r="P40" s="34"/>
      <c r="Q40" s="34"/>
      <c r="R40" s="34"/>
      <c r="S40" s="34"/>
      <c r="T40" s="27"/>
      <c r="U40" s="27"/>
      <c r="V40" s="10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2"/>
      <c r="XES40" s="12"/>
      <c r="XET40" s="12"/>
      <c r="XEU40" s="12"/>
      <c r="XEV40" s="12"/>
      <c r="XEW40" s="12"/>
      <c r="XEX40" s="12"/>
      <c r="XEY40" s="12"/>
      <c r="XEZ40" s="12"/>
    </row>
    <row r="41" s="2" customFormat="1" ht="135" customHeight="1" spans="1:16380">
      <c r="A41" s="27">
        <v>19</v>
      </c>
      <c r="B41" s="27" t="s">
        <v>141</v>
      </c>
      <c r="C41" s="27" t="s">
        <v>213</v>
      </c>
      <c r="D41" s="27" t="s">
        <v>214</v>
      </c>
      <c r="E41" s="32" t="s">
        <v>215</v>
      </c>
      <c r="F41" s="27"/>
      <c r="G41" s="27" t="s">
        <v>216</v>
      </c>
      <c r="H41" s="27" t="s">
        <v>217</v>
      </c>
      <c r="I41" s="27">
        <v>3000</v>
      </c>
      <c r="J41" s="27">
        <v>1200</v>
      </c>
      <c r="K41" s="27">
        <v>1000</v>
      </c>
      <c r="L41" s="27"/>
      <c r="M41" s="27">
        <v>800</v>
      </c>
      <c r="N41" s="27" t="s">
        <v>218</v>
      </c>
      <c r="O41" s="27" t="s">
        <v>219</v>
      </c>
      <c r="P41" s="27" t="s">
        <v>220</v>
      </c>
      <c r="Q41" s="27" t="s">
        <v>91</v>
      </c>
      <c r="R41" s="27" t="s">
        <v>61</v>
      </c>
      <c r="S41" s="34" t="s">
        <v>152</v>
      </c>
      <c r="T41" s="27" t="s">
        <v>173</v>
      </c>
      <c r="U41" s="27"/>
      <c r="V41" s="10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2"/>
      <c r="XES41" s="12"/>
      <c r="XET41" s="12"/>
      <c r="XEU41" s="12"/>
      <c r="XEV41" s="12"/>
      <c r="XEW41" s="12"/>
      <c r="XEX41" s="12"/>
      <c r="XEY41" s="12"/>
      <c r="XEZ41" s="12"/>
    </row>
    <row r="42" s="2" customFormat="1" ht="29.1" customHeight="1" spans="1:16380">
      <c r="A42" s="28" t="s">
        <v>221</v>
      </c>
      <c r="B42" s="29"/>
      <c r="C42" s="30"/>
      <c r="D42" s="27"/>
      <c r="E42" s="32"/>
      <c r="F42" s="27"/>
      <c r="G42" s="27"/>
      <c r="H42" s="27"/>
      <c r="I42" s="25">
        <f>SUM(I43)</f>
        <v>1260</v>
      </c>
      <c r="J42" s="25">
        <f>SUM(J43)</f>
        <v>200</v>
      </c>
      <c r="K42" s="25">
        <f>SUM(K43)</f>
        <v>760</v>
      </c>
      <c r="L42" s="25">
        <f>SUM(L43)</f>
        <v>0</v>
      </c>
      <c r="M42" s="25">
        <f>SUM(M43)</f>
        <v>300</v>
      </c>
      <c r="N42" s="27"/>
      <c r="O42" s="27"/>
      <c r="P42" s="27"/>
      <c r="Q42" s="27"/>
      <c r="R42" s="27"/>
      <c r="S42" s="27"/>
      <c r="T42" s="27"/>
      <c r="U42" s="27"/>
      <c r="V42" s="10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2"/>
      <c r="XES42" s="12"/>
      <c r="XET42" s="12"/>
      <c r="XEU42" s="12"/>
      <c r="XEV42" s="12"/>
      <c r="XEW42" s="12"/>
      <c r="XEX42" s="12"/>
      <c r="XEY42" s="12"/>
      <c r="XEZ42" s="12"/>
    </row>
    <row r="43" s="2" customFormat="1" ht="105.95" customHeight="1" spans="1:16380">
      <c r="A43" s="36">
        <v>20</v>
      </c>
      <c r="B43" s="27" t="s">
        <v>141</v>
      </c>
      <c r="C43" s="27" t="s">
        <v>174</v>
      </c>
      <c r="D43" s="27" t="s">
        <v>222</v>
      </c>
      <c r="E43" s="27" t="s">
        <v>223</v>
      </c>
      <c r="F43" s="27"/>
      <c r="G43" s="27" t="s">
        <v>177</v>
      </c>
      <c r="H43" s="27" t="s">
        <v>224</v>
      </c>
      <c r="I43" s="27">
        <v>1260</v>
      </c>
      <c r="J43" s="27">
        <v>200</v>
      </c>
      <c r="K43" s="27">
        <v>760</v>
      </c>
      <c r="L43" s="27"/>
      <c r="M43" s="27">
        <v>300</v>
      </c>
      <c r="N43" s="27" t="s">
        <v>225</v>
      </c>
      <c r="O43" s="27" t="s">
        <v>226</v>
      </c>
      <c r="P43" s="27" t="s">
        <v>227</v>
      </c>
      <c r="Q43" s="34" t="s">
        <v>37</v>
      </c>
      <c r="R43" s="34" t="s">
        <v>228</v>
      </c>
      <c r="S43" s="34" t="s">
        <v>152</v>
      </c>
      <c r="T43" s="27" t="s">
        <v>173</v>
      </c>
      <c r="U43" s="27"/>
      <c r="V43" s="10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2"/>
      <c r="XES43" s="12"/>
      <c r="XET43" s="12"/>
      <c r="XEU43" s="12"/>
      <c r="XEV43" s="12"/>
      <c r="XEW43" s="12"/>
      <c r="XEX43" s="12"/>
      <c r="XEY43" s="12"/>
      <c r="XEZ43" s="12"/>
    </row>
    <row r="44" s="2" customFormat="1" ht="24.95" customHeight="1" spans="1:22">
      <c r="A44" s="28" t="s">
        <v>229</v>
      </c>
      <c r="B44" s="29"/>
      <c r="C44" s="30"/>
      <c r="D44" s="26"/>
      <c r="E44" s="37"/>
      <c r="F44" s="25"/>
      <c r="G44" s="35"/>
      <c r="H44" s="35"/>
      <c r="I44" s="35">
        <f>SUM(I45)</f>
        <v>700</v>
      </c>
      <c r="J44" s="35">
        <f>SUM(J45)</f>
        <v>0</v>
      </c>
      <c r="K44" s="35">
        <f>SUM(K45)</f>
        <v>300</v>
      </c>
      <c r="L44" s="35">
        <f>SUM(L45)</f>
        <v>200</v>
      </c>
      <c r="M44" s="35">
        <f>SUM(M45)</f>
        <v>200</v>
      </c>
      <c r="N44" s="35"/>
      <c r="O44" s="35"/>
      <c r="P44" s="35"/>
      <c r="Q44" s="35"/>
      <c r="R44" s="35"/>
      <c r="S44" s="35"/>
      <c r="T44" s="25"/>
      <c r="U44" s="25"/>
      <c r="V44" s="10"/>
    </row>
    <row r="45" s="2" customFormat="1" ht="123.95" customHeight="1" spans="1:22">
      <c r="A45" s="27">
        <v>21</v>
      </c>
      <c r="B45" s="27" t="s">
        <v>141</v>
      </c>
      <c r="C45" s="27" t="s">
        <v>174</v>
      </c>
      <c r="D45" s="27" t="s">
        <v>230</v>
      </c>
      <c r="E45" s="32" t="s">
        <v>231</v>
      </c>
      <c r="F45" s="27"/>
      <c r="G45" s="27" t="s">
        <v>232</v>
      </c>
      <c r="H45" s="27" t="s">
        <v>233</v>
      </c>
      <c r="I45" s="27">
        <v>700</v>
      </c>
      <c r="J45" s="27"/>
      <c r="K45" s="27">
        <v>300</v>
      </c>
      <c r="L45" s="27">
        <v>200</v>
      </c>
      <c r="M45" s="27">
        <v>200</v>
      </c>
      <c r="N45" s="27" t="s">
        <v>234</v>
      </c>
      <c r="O45" s="27" t="s">
        <v>235</v>
      </c>
      <c r="P45" s="27" t="s">
        <v>236</v>
      </c>
      <c r="Q45" s="27" t="s">
        <v>91</v>
      </c>
      <c r="R45" s="27" t="s">
        <v>38</v>
      </c>
      <c r="S45" s="34" t="s">
        <v>152</v>
      </c>
      <c r="T45" s="27" t="s">
        <v>173</v>
      </c>
      <c r="U45" s="27"/>
      <c r="V45" s="10"/>
    </row>
    <row r="46" s="2" customFormat="1" ht="24.95" customHeight="1" spans="1:16380">
      <c r="A46" s="28" t="s">
        <v>237</v>
      </c>
      <c r="B46" s="29"/>
      <c r="C46" s="30"/>
      <c r="D46" s="26"/>
      <c r="E46" s="25"/>
      <c r="F46" s="25"/>
      <c r="G46" s="25"/>
      <c r="H46" s="25"/>
      <c r="I46" s="25">
        <f>I47</f>
        <v>1000</v>
      </c>
      <c r="J46" s="25">
        <f>J47</f>
        <v>0</v>
      </c>
      <c r="K46" s="25">
        <f>K47</f>
        <v>0</v>
      </c>
      <c r="L46" s="25">
        <f>L47</f>
        <v>500</v>
      </c>
      <c r="M46" s="25">
        <f>M47</f>
        <v>500</v>
      </c>
      <c r="N46" s="25"/>
      <c r="O46" s="25"/>
      <c r="P46" s="25"/>
      <c r="Q46" s="25"/>
      <c r="R46" s="25"/>
      <c r="S46" s="25"/>
      <c r="T46" s="25"/>
      <c r="U46" s="25"/>
      <c r="V46" s="10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2"/>
      <c r="XES46" s="12"/>
      <c r="XET46" s="12"/>
      <c r="XEU46" s="12"/>
      <c r="XEV46" s="12"/>
      <c r="XEW46" s="12"/>
      <c r="XEX46" s="12"/>
      <c r="XEY46" s="12"/>
      <c r="XEZ46" s="12"/>
    </row>
    <row r="47" s="2" customFormat="1" ht="129.95" customHeight="1" spans="1:16380">
      <c r="A47" s="27">
        <v>22</v>
      </c>
      <c r="B47" s="27" t="s">
        <v>141</v>
      </c>
      <c r="C47" s="27" t="s">
        <v>238</v>
      </c>
      <c r="D47" s="27" t="s">
        <v>239</v>
      </c>
      <c r="E47" s="32" t="s">
        <v>240</v>
      </c>
      <c r="F47" s="27"/>
      <c r="G47" s="27" t="s">
        <v>241</v>
      </c>
      <c r="H47" s="27" t="s">
        <v>242</v>
      </c>
      <c r="I47" s="27">
        <v>1000</v>
      </c>
      <c r="J47" s="27"/>
      <c r="K47" s="27"/>
      <c r="L47" s="27">
        <v>500</v>
      </c>
      <c r="M47" s="27">
        <v>500</v>
      </c>
      <c r="N47" s="27" t="s">
        <v>243</v>
      </c>
      <c r="O47" s="27" t="s">
        <v>244</v>
      </c>
      <c r="P47" s="27" t="s">
        <v>245</v>
      </c>
      <c r="Q47" s="27" t="s">
        <v>61</v>
      </c>
      <c r="R47" s="27" t="s">
        <v>246</v>
      </c>
      <c r="S47" s="34" t="s">
        <v>80</v>
      </c>
      <c r="T47" s="27" t="s">
        <v>173</v>
      </c>
      <c r="U47" s="27"/>
      <c r="V47" s="10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2"/>
      <c r="XES47" s="12"/>
      <c r="XET47" s="12"/>
      <c r="XEU47" s="12"/>
      <c r="XEV47" s="12"/>
      <c r="XEW47" s="12"/>
      <c r="XEX47" s="12"/>
      <c r="XEY47" s="12"/>
      <c r="XEZ47" s="12"/>
    </row>
    <row r="48" s="2" customFormat="1" ht="24.95" customHeight="1" spans="1:22">
      <c r="A48" s="28" t="s">
        <v>247</v>
      </c>
      <c r="B48" s="29"/>
      <c r="C48" s="30"/>
      <c r="D48" s="26"/>
      <c r="E48" s="37"/>
      <c r="F48" s="25"/>
      <c r="G48" s="35"/>
      <c r="H48" s="35"/>
      <c r="I48" s="35">
        <f>SUM(I49:I50)</f>
        <v>1240</v>
      </c>
      <c r="J48" s="35">
        <f>SUM(J49:J50)</f>
        <v>0</v>
      </c>
      <c r="K48" s="35">
        <f>SUM(K49:K50)</f>
        <v>600</v>
      </c>
      <c r="L48" s="35">
        <f>SUM(L49:L50)</f>
        <v>100</v>
      </c>
      <c r="M48" s="35">
        <f>SUM(M49:M50)</f>
        <v>540</v>
      </c>
      <c r="N48" s="35"/>
      <c r="O48" s="35"/>
      <c r="P48" s="35"/>
      <c r="Q48" s="35"/>
      <c r="R48" s="35"/>
      <c r="S48" s="35"/>
      <c r="T48" s="25"/>
      <c r="U48" s="25"/>
      <c r="V48" s="10"/>
    </row>
    <row r="49" s="2" customFormat="1" ht="144.95" customHeight="1" spans="1:16380">
      <c r="A49" s="27">
        <v>23</v>
      </c>
      <c r="B49" s="27" t="s">
        <v>141</v>
      </c>
      <c r="C49" s="27" t="s">
        <v>248</v>
      </c>
      <c r="D49" s="27" t="s">
        <v>249</v>
      </c>
      <c r="E49" s="27" t="s">
        <v>250</v>
      </c>
      <c r="F49" s="27"/>
      <c r="G49" s="27" t="s">
        <v>251</v>
      </c>
      <c r="H49" s="27" t="s">
        <v>252</v>
      </c>
      <c r="I49" s="27">
        <v>900</v>
      </c>
      <c r="J49" s="27"/>
      <c r="K49" s="27">
        <v>500</v>
      </c>
      <c r="L49" s="27"/>
      <c r="M49" s="27">
        <v>400</v>
      </c>
      <c r="N49" s="27" t="s">
        <v>253</v>
      </c>
      <c r="O49" s="27" t="s">
        <v>254</v>
      </c>
      <c r="P49" s="27" t="s">
        <v>255</v>
      </c>
      <c r="Q49" s="27" t="s">
        <v>61</v>
      </c>
      <c r="R49" s="27" t="s">
        <v>256</v>
      </c>
      <c r="S49" s="34" t="s">
        <v>80</v>
      </c>
      <c r="T49" s="27" t="s">
        <v>173</v>
      </c>
      <c r="U49" s="27"/>
      <c r="V49" s="10">
        <v>12.2</v>
      </c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2"/>
      <c r="XES49" s="12"/>
      <c r="XET49" s="12"/>
      <c r="XEU49" s="12"/>
      <c r="XEV49" s="12"/>
      <c r="XEW49" s="12"/>
      <c r="XEX49" s="12"/>
      <c r="XEY49" s="12"/>
      <c r="XEZ49" s="12"/>
    </row>
    <row r="50" s="2" customFormat="1" ht="134.1" customHeight="1" spans="1:16380">
      <c r="A50" s="27">
        <v>24</v>
      </c>
      <c r="B50" s="27" t="s">
        <v>141</v>
      </c>
      <c r="C50" s="27" t="s">
        <v>174</v>
      </c>
      <c r="D50" s="27" t="s">
        <v>257</v>
      </c>
      <c r="E50" s="32" t="s">
        <v>258</v>
      </c>
      <c r="F50" s="27"/>
      <c r="G50" s="27" t="s">
        <v>251</v>
      </c>
      <c r="H50" s="27" t="s">
        <v>259</v>
      </c>
      <c r="I50" s="27">
        <v>340</v>
      </c>
      <c r="J50" s="27"/>
      <c r="K50" s="27">
        <v>100</v>
      </c>
      <c r="L50" s="27">
        <v>100</v>
      </c>
      <c r="M50" s="27">
        <v>140</v>
      </c>
      <c r="N50" s="27" t="s">
        <v>253</v>
      </c>
      <c r="O50" s="27" t="s">
        <v>260</v>
      </c>
      <c r="P50" s="27" t="s">
        <v>261</v>
      </c>
      <c r="Q50" s="34" t="s">
        <v>128</v>
      </c>
      <c r="R50" s="34" t="s">
        <v>38</v>
      </c>
      <c r="S50" s="34" t="s">
        <v>80</v>
      </c>
      <c r="T50" s="27" t="s">
        <v>262</v>
      </c>
      <c r="U50" s="27"/>
      <c r="V50" s="10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2"/>
      <c r="XES50" s="12"/>
      <c r="XET50" s="12"/>
      <c r="XEU50" s="12"/>
      <c r="XEV50" s="12"/>
      <c r="XEW50" s="12"/>
      <c r="XEX50" s="12"/>
      <c r="XEY50" s="12"/>
      <c r="XEZ50" s="12"/>
    </row>
    <row r="51" s="2" customFormat="1" ht="33.95" customHeight="1" spans="1:16380">
      <c r="A51" s="38" t="s">
        <v>263</v>
      </c>
      <c r="B51" s="39"/>
      <c r="C51" s="40"/>
      <c r="D51" s="41"/>
      <c r="E51" s="42"/>
      <c r="F51" s="41"/>
      <c r="G51" s="41"/>
      <c r="H51" s="41"/>
      <c r="I51" s="53">
        <f>SUM(I52)</f>
        <v>1100</v>
      </c>
      <c r="J51" s="53">
        <f>SUM(J52)</f>
        <v>0</v>
      </c>
      <c r="K51" s="53">
        <f>SUM(K52)</f>
        <v>400</v>
      </c>
      <c r="L51" s="53">
        <f>SUM(L52)</f>
        <v>500</v>
      </c>
      <c r="M51" s="53">
        <f>SUM(M52)</f>
        <v>200</v>
      </c>
      <c r="N51" s="41"/>
      <c r="O51" s="41"/>
      <c r="P51" s="41"/>
      <c r="R51" s="41"/>
      <c r="S51" s="41"/>
      <c r="T51" s="41"/>
      <c r="U51" s="41"/>
      <c r="V51" s="10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2"/>
      <c r="XES51" s="12"/>
      <c r="XET51" s="12"/>
      <c r="XEU51" s="12"/>
      <c r="XEV51" s="12"/>
      <c r="XEW51" s="12"/>
      <c r="XEX51" s="12"/>
      <c r="XEY51" s="12"/>
      <c r="XEZ51" s="12"/>
    </row>
    <row r="52" s="2" customFormat="1" ht="123.95" customHeight="1" spans="1:16380">
      <c r="A52" s="27">
        <v>25</v>
      </c>
      <c r="B52" s="27" t="s">
        <v>141</v>
      </c>
      <c r="C52" s="27" t="s">
        <v>174</v>
      </c>
      <c r="D52" s="27" t="s">
        <v>264</v>
      </c>
      <c r="E52" s="32" t="s">
        <v>265</v>
      </c>
      <c r="F52" s="27"/>
      <c r="G52" s="27" t="s">
        <v>266</v>
      </c>
      <c r="H52" s="27" t="s">
        <v>267</v>
      </c>
      <c r="I52" s="27">
        <v>1100</v>
      </c>
      <c r="J52" s="27"/>
      <c r="K52" s="27">
        <v>400</v>
      </c>
      <c r="L52" s="27">
        <v>500</v>
      </c>
      <c r="M52" s="27">
        <v>200</v>
      </c>
      <c r="N52" s="27" t="s">
        <v>268</v>
      </c>
      <c r="O52" s="27" t="s">
        <v>269</v>
      </c>
      <c r="P52" s="27" t="s">
        <v>270</v>
      </c>
      <c r="Q52" s="34" t="s">
        <v>37</v>
      </c>
      <c r="R52" s="34" t="s">
        <v>38</v>
      </c>
      <c r="S52" s="34" t="s">
        <v>152</v>
      </c>
      <c r="T52" s="27" t="s">
        <v>80</v>
      </c>
      <c r="U52" s="27"/>
      <c r="V52" s="10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12"/>
      <c r="XES52" s="12"/>
      <c r="XET52" s="12"/>
      <c r="XEU52" s="12"/>
      <c r="XEV52" s="12"/>
      <c r="XEW52" s="12"/>
      <c r="XEX52" s="12"/>
      <c r="XEY52" s="12"/>
      <c r="XEZ52" s="12"/>
    </row>
    <row r="53" s="2" customFormat="1" ht="24.95" customHeight="1" spans="1:16380">
      <c r="A53" s="28" t="s">
        <v>271</v>
      </c>
      <c r="B53" s="29"/>
      <c r="C53" s="30"/>
      <c r="D53" s="26"/>
      <c r="E53" s="33"/>
      <c r="F53" s="25"/>
      <c r="G53" s="25"/>
      <c r="H53" s="25"/>
      <c r="I53" s="25">
        <f>SUM(I54:I57)</f>
        <v>892</v>
      </c>
      <c r="J53" s="25">
        <f>SUM(J54:J57)</f>
        <v>400</v>
      </c>
      <c r="K53" s="25">
        <f>SUM(K54:K57)</f>
        <v>98</v>
      </c>
      <c r="L53" s="25">
        <f>SUM(L54:L57)</f>
        <v>0</v>
      </c>
      <c r="M53" s="25">
        <f>SUM(M54:M57)</f>
        <v>394</v>
      </c>
      <c r="N53" s="25"/>
      <c r="O53" s="25"/>
      <c r="P53" s="25"/>
      <c r="Q53" s="25"/>
      <c r="R53" s="25"/>
      <c r="S53" s="25"/>
      <c r="T53" s="25"/>
      <c r="U53" s="25"/>
      <c r="V53" s="10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2"/>
      <c r="XES53" s="12"/>
      <c r="XET53" s="12"/>
      <c r="XEU53" s="12"/>
      <c r="XEV53" s="12"/>
      <c r="XEW53" s="12"/>
      <c r="XEX53" s="12"/>
      <c r="XEY53" s="12"/>
      <c r="XEZ53" s="12"/>
    </row>
    <row r="54" s="2" customFormat="1" ht="144" customHeight="1" spans="1:16380">
      <c r="A54" s="27">
        <v>26</v>
      </c>
      <c r="B54" s="27" t="s">
        <v>141</v>
      </c>
      <c r="C54" s="27" t="s">
        <v>272</v>
      </c>
      <c r="D54" s="27" t="s">
        <v>273</v>
      </c>
      <c r="E54" s="32" t="s">
        <v>274</v>
      </c>
      <c r="F54" s="27"/>
      <c r="G54" s="27" t="s">
        <v>32</v>
      </c>
      <c r="H54" s="27" t="s">
        <v>275</v>
      </c>
      <c r="I54" s="27">
        <v>160</v>
      </c>
      <c r="J54" s="27">
        <v>60</v>
      </c>
      <c r="K54" s="27"/>
      <c r="L54" s="27"/>
      <c r="M54" s="27">
        <v>100</v>
      </c>
      <c r="N54" s="27" t="s">
        <v>276</v>
      </c>
      <c r="O54" s="27" t="s">
        <v>277</v>
      </c>
      <c r="P54" s="27" t="s">
        <v>278</v>
      </c>
      <c r="Q54" s="27" t="s">
        <v>279</v>
      </c>
      <c r="R54" s="27" t="s">
        <v>129</v>
      </c>
      <c r="S54" s="27" t="s">
        <v>280</v>
      </c>
      <c r="T54" s="27" t="s">
        <v>80</v>
      </c>
      <c r="U54" s="27"/>
      <c r="V54" s="10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2"/>
      <c r="XES54" s="12"/>
      <c r="XET54" s="12"/>
      <c r="XEU54" s="12"/>
      <c r="XEV54" s="12"/>
      <c r="XEW54" s="12"/>
      <c r="XEX54" s="12"/>
      <c r="XEY54" s="12"/>
      <c r="XEZ54" s="12"/>
    </row>
    <row r="55" s="2" customFormat="1" ht="144.95" customHeight="1" spans="1:16380">
      <c r="A55" s="27">
        <v>27</v>
      </c>
      <c r="B55" s="27" t="s">
        <v>141</v>
      </c>
      <c r="C55" s="43" t="s">
        <v>238</v>
      </c>
      <c r="D55" s="27" t="s">
        <v>281</v>
      </c>
      <c r="E55" s="32" t="s">
        <v>282</v>
      </c>
      <c r="F55" s="27"/>
      <c r="G55" s="27" t="s">
        <v>32</v>
      </c>
      <c r="H55" s="27" t="s">
        <v>283</v>
      </c>
      <c r="I55" s="27">
        <v>490</v>
      </c>
      <c r="J55" s="27">
        <v>290</v>
      </c>
      <c r="K55" s="27"/>
      <c r="L55" s="27"/>
      <c r="M55" s="27">
        <v>200</v>
      </c>
      <c r="N55" s="27" t="s">
        <v>276</v>
      </c>
      <c r="O55" s="27" t="s">
        <v>284</v>
      </c>
      <c r="P55" s="27" t="s">
        <v>285</v>
      </c>
      <c r="Q55" s="27" t="s">
        <v>279</v>
      </c>
      <c r="R55" s="27" t="s">
        <v>129</v>
      </c>
      <c r="S55" s="27" t="s">
        <v>152</v>
      </c>
      <c r="T55" s="27" t="s">
        <v>173</v>
      </c>
      <c r="U55" s="27"/>
      <c r="V55" s="10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12"/>
      <c r="XES55" s="12"/>
      <c r="XET55" s="12"/>
      <c r="XEU55" s="12"/>
      <c r="XEV55" s="12"/>
      <c r="XEW55" s="12"/>
      <c r="XEX55" s="12"/>
      <c r="XEY55" s="12"/>
      <c r="XEZ55" s="12"/>
    </row>
    <row r="56" s="2" customFormat="1" ht="146.1" customHeight="1" spans="1:16380">
      <c r="A56" s="27">
        <v>28</v>
      </c>
      <c r="B56" s="27" t="s">
        <v>141</v>
      </c>
      <c r="C56" s="43" t="s">
        <v>213</v>
      </c>
      <c r="D56" s="27" t="s">
        <v>286</v>
      </c>
      <c r="E56" s="32" t="s">
        <v>287</v>
      </c>
      <c r="F56" s="27"/>
      <c r="G56" s="27" t="s">
        <v>32</v>
      </c>
      <c r="H56" s="27" t="s">
        <v>288</v>
      </c>
      <c r="I56" s="27">
        <v>144</v>
      </c>
      <c r="J56" s="27">
        <v>50</v>
      </c>
      <c r="K56" s="27"/>
      <c r="L56" s="27"/>
      <c r="M56" s="27">
        <v>94</v>
      </c>
      <c r="N56" s="27" t="s">
        <v>276</v>
      </c>
      <c r="O56" s="27" t="s">
        <v>289</v>
      </c>
      <c r="P56" s="27" t="s">
        <v>290</v>
      </c>
      <c r="Q56" s="27" t="s">
        <v>279</v>
      </c>
      <c r="R56" s="27" t="s">
        <v>129</v>
      </c>
      <c r="S56" s="27" t="s">
        <v>152</v>
      </c>
      <c r="T56" s="27" t="s">
        <v>173</v>
      </c>
      <c r="U56" s="27"/>
      <c r="V56" s="10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12"/>
      <c r="XES56" s="12"/>
      <c r="XET56" s="12"/>
      <c r="XEU56" s="12"/>
      <c r="XEV56" s="12"/>
      <c r="XEW56" s="12"/>
      <c r="XEX56" s="12"/>
      <c r="XEY56" s="12"/>
      <c r="XEZ56" s="12"/>
    </row>
    <row r="57" s="2" customFormat="1" ht="144.95" customHeight="1" spans="1:16380">
      <c r="A57" s="27">
        <v>29</v>
      </c>
      <c r="B57" s="27" t="s">
        <v>141</v>
      </c>
      <c r="C57" s="43" t="s">
        <v>213</v>
      </c>
      <c r="D57" s="27" t="s">
        <v>291</v>
      </c>
      <c r="E57" s="32" t="s">
        <v>292</v>
      </c>
      <c r="F57" s="27"/>
      <c r="G57" s="27" t="s">
        <v>32</v>
      </c>
      <c r="H57" s="27" t="s">
        <v>293</v>
      </c>
      <c r="I57" s="27">
        <v>98</v>
      </c>
      <c r="J57" s="27"/>
      <c r="K57" s="27">
        <v>98</v>
      </c>
      <c r="L57" s="27"/>
      <c r="M57" s="27"/>
      <c r="N57" s="27" t="s">
        <v>276</v>
      </c>
      <c r="O57" s="27" t="s">
        <v>294</v>
      </c>
      <c r="P57" s="27" t="s">
        <v>295</v>
      </c>
      <c r="Q57" s="27" t="s">
        <v>279</v>
      </c>
      <c r="R57" s="27" t="s">
        <v>103</v>
      </c>
      <c r="S57" s="27" t="s">
        <v>39</v>
      </c>
      <c r="T57" s="27" t="s">
        <v>153</v>
      </c>
      <c r="U57" s="27"/>
      <c r="V57" s="10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2"/>
      <c r="XES57" s="12"/>
      <c r="XET57" s="12"/>
      <c r="XEU57" s="12"/>
      <c r="XEV57" s="12"/>
      <c r="XEW57" s="12"/>
      <c r="XEX57" s="12"/>
      <c r="XEY57" s="12"/>
      <c r="XEZ57" s="12"/>
    </row>
    <row r="58" s="4" customFormat="1" ht="24.95" customHeight="1" spans="1:16380">
      <c r="A58" s="28" t="s">
        <v>296</v>
      </c>
      <c r="B58" s="29"/>
      <c r="C58" s="30"/>
      <c r="D58" s="26"/>
      <c r="E58" s="33"/>
      <c r="F58" s="25"/>
      <c r="G58" s="25"/>
      <c r="H58" s="25"/>
      <c r="I58" s="25">
        <f>SUM(I59:I61)</f>
        <v>1518</v>
      </c>
      <c r="J58" s="25">
        <f>SUM(J59:J61)</f>
        <v>160</v>
      </c>
      <c r="K58" s="25">
        <f>SUM(K59:K61)</f>
        <v>600</v>
      </c>
      <c r="L58" s="25">
        <f>SUM(L59:L61)</f>
        <v>200</v>
      </c>
      <c r="M58" s="25">
        <f>SUM(M59:M61)</f>
        <v>558</v>
      </c>
      <c r="N58" s="25"/>
      <c r="O58" s="25"/>
      <c r="P58" s="25"/>
      <c r="Q58" s="25"/>
      <c r="R58" s="25"/>
      <c r="S58" s="25"/>
      <c r="T58" s="25"/>
      <c r="U58" s="25"/>
      <c r="V58" s="1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2"/>
      <c r="XES58" s="12"/>
      <c r="XET58" s="12"/>
      <c r="XEU58" s="12"/>
      <c r="XEV58" s="12"/>
      <c r="XEW58" s="12"/>
      <c r="XEX58" s="12"/>
      <c r="XEY58" s="12"/>
      <c r="XEZ58" s="12"/>
    </row>
    <row r="59" s="2" customFormat="1" ht="131.1" customHeight="1" spans="1:16380">
      <c r="A59" s="27">
        <v>30</v>
      </c>
      <c r="B59" s="27" t="s">
        <v>141</v>
      </c>
      <c r="C59" s="27" t="s">
        <v>174</v>
      </c>
      <c r="D59" s="27" t="s">
        <v>297</v>
      </c>
      <c r="E59" s="32" t="s">
        <v>298</v>
      </c>
      <c r="F59" s="27"/>
      <c r="G59" s="27" t="s">
        <v>299</v>
      </c>
      <c r="H59" s="27" t="s">
        <v>300</v>
      </c>
      <c r="I59" s="27">
        <v>260</v>
      </c>
      <c r="J59" s="27">
        <v>160</v>
      </c>
      <c r="K59" s="27">
        <v>100</v>
      </c>
      <c r="L59" s="27"/>
      <c r="M59" s="27"/>
      <c r="N59" s="27" t="s">
        <v>301</v>
      </c>
      <c r="O59" s="27" t="s">
        <v>302</v>
      </c>
      <c r="P59" s="27" t="s">
        <v>303</v>
      </c>
      <c r="Q59" s="27" t="s">
        <v>150</v>
      </c>
      <c r="R59" s="27" t="s">
        <v>304</v>
      </c>
      <c r="S59" s="27" t="s">
        <v>103</v>
      </c>
      <c r="T59" s="27" t="s">
        <v>152</v>
      </c>
      <c r="U59" s="27"/>
      <c r="V59" s="60"/>
      <c r="XER59" s="12"/>
      <c r="XES59" s="12"/>
      <c r="XET59" s="12"/>
      <c r="XEU59" s="12"/>
      <c r="XEV59" s="12"/>
      <c r="XEW59" s="12"/>
      <c r="XEX59" s="12"/>
      <c r="XEY59" s="12"/>
      <c r="XEZ59" s="12"/>
    </row>
    <row r="60" s="2" customFormat="1" ht="144" customHeight="1" spans="1:16380">
      <c r="A60" s="27">
        <v>31</v>
      </c>
      <c r="B60" s="27" t="s">
        <v>141</v>
      </c>
      <c r="C60" s="27" t="s">
        <v>238</v>
      </c>
      <c r="D60" s="27" t="s">
        <v>305</v>
      </c>
      <c r="E60" s="27" t="s">
        <v>306</v>
      </c>
      <c r="F60" s="27"/>
      <c r="G60" s="27" t="s">
        <v>299</v>
      </c>
      <c r="H60" s="27" t="s">
        <v>307</v>
      </c>
      <c r="I60" s="27">
        <v>900</v>
      </c>
      <c r="J60" s="27"/>
      <c r="K60" s="27">
        <v>500</v>
      </c>
      <c r="L60" s="27">
        <v>200</v>
      </c>
      <c r="M60" s="27">
        <v>200</v>
      </c>
      <c r="N60" s="27" t="s">
        <v>301</v>
      </c>
      <c r="O60" s="27" t="s">
        <v>308</v>
      </c>
      <c r="P60" s="27" t="s">
        <v>309</v>
      </c>
      <c r="Q60" s="27" t="s">
        <v>150</v>
      </c>
      <c r="R60" s="27" t="s">
        <v>38</v>
      </c>
      <c r="S60" s="27" t="s">
        <v>80</v>
      </c>
      <c r="T60" s="27" t="s">
        <v>153</v>
      </c>
      <c r="U60" s="27"/>
      <c r="V60" s="60"/>
      <c r="XER60" s="12"/>
      <c r="XES60" s="12"/>
      <c r="XET60" s="12"/>
      <c r="XEU60" s="12"/>
      <c r="XEV60" s="12"/>
      <c r="XEW60" s="12"/>
      <c r="XEX60" s="12"/>
      <c r="XEY60" s="12"/>
      <c r="XEZ60" s="12"/>
    </row>
    <row r="61" s="3" customFormat="1" ht="117" customHeight="1" spans="1:16380">
      <c r="A61" s="27">
        <v>32</v>
      </c>
      <c r="B61" s="27" t="s">
        <v>141</v>
      </c>
      <c r="C61" s="27" t="s">
        <v>174</v>
      </c>
      <c r="D61" s="27" t="s">
        <v>310</v>
      </c>
      <c r="E61" s="27" t="s">
        <v>311</v>
      </c>
      <c r="F61" s="31"/>
      <c r="G61" s="27" t="s">
        <v>299</v>
      </c>
      <c r="H61" s="27" t="s">
        <v>312</v>
      </c>
      <c r="I61" s="27">
        <v>358</v>
      </c>
      <c r="J61" s="27"/>
      <c r="K61" s="27"/>
      <c r="L61" s="27"/>
      <c r="M61" s="27">
        <v>358</v>
      </c>
      <c r="N61" s="27" t="s">
        <v>301</v>
      </c>
      <c r="O61" s="27" t="s">
        <v>313</v>
      </c>
      <c r="P61" s="27" t="s">
        <v>314</v>
      </c>
      <c r="Q61" s="34" t="s">
        <v>37</v>
      </c>
      <c r="R61" s="34" t="s">
        <v>103</v>
      </c>
      <c r="S61" s="34" t="s">
        <v>153</v>
      </c>
      <c r="T61" s="27" t="s">
        <v>173</v>
      </c>
      <c r="U61" s="27"/>
      <c r="V61" s="60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12"/>
      <c r="XES61" s="12"/>
      <c r="XET61" s="12"/>
      <c r="XEU61" s="12"/>
      <c r="XEV61" s="12"/>
      <c r="XEW61" s="12"/>
      <c r="XEX61" s="12"/>
      <c r="XEY61" s="12"/>
      <c r="XEZ61" s="12"/>
    </row>
    <row r="62" s="2" customFormat="1" ht="24.95" customHeight="1" spans="1:16375">
      <c r="A62" s="28" t="s">
        <v>315</v>
      </c>
      <c r="B62" s="29"/>
      <c r="C62" s="30"/>
      <c r="D62" s="26"/>
      <c r="E62" s="37"/>
      <c r="F62" s="25"/>
      <c r="G62" s="35"/>
      <c r="H62" s="35"/>
      <c r="I62" s="35">
        <f>SUM(I63:I63)</f>
        <v>195</v>
      </c>
      <c r="J62" s="35">
        <f>SUM(J63:J63)</f>
        <v>0</v>
      </c>
      <c r="K62" s="35">
        <f>SUM(K63:K63)</f>
        <v>0</v>
      </c>
      <c r="L62" s="35">
        <f>SUM(L63:L63)</f>
        <v>0</v>
      </c>
      <c r="M62" s="35">
        <f>SUM(M63:M63)</f>
        <v>195</v>
      </c>
      <c r="N62" s="35"/>
      <c r="O62" s="35"/>
      <c r="P62" s="35"/>
      <c r="Q62" s="35"/>
      <c r="R62" s="35"/>
      <c r="S62" s="35"/>
      <c r="T62" s="25"/>
      <c r="U62" s="25"/>
      <c r="V62" s="1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2"/>
      <c r="XES62" s="12"/>
      <c r="XET62" s="12"/>
      <c r="XEU62" s="12"/>
    </row>
    <row r="63" s="2" customFormat="1" ht="158.1" customHeight="1" spans="1:16380">
      <c r="A63" s="27">
        <v>33</v>
      </c>
      <c r="B63" s="27" t="s">
        <v>141</v>
      </c>
      <c r="C63" s="27" t="s">
        <v>213</v>
      </c>
      <c r="D63" s="34" t="s">
        <v>316</v>
      </c>
      <c r="E63" s="44" t="s">
        <v>317</v>
      </c>
      <c r="F63" s="34"/>
      <c r="G63" s="34" t="s">
        <v>133</v>
      </c>
      <c r="H63" s="34" t="s">
        <v>318</v>
      </c>
      <c r="I63" s="34">
        <v>195</v>
      </c>
      <c r="J63" s="27"/>
      <c r="K63" s="27"/>
      <c r="L63" s="27"/>
      <c r="M63" s="27">
        <v>195</v>
      </c>
      <c r="N63" s="34" t="s">
        <v>135</v>
      </c>
      <c r="O63" s="34" t="s">
        <v>319</v>
      </c>
      <c r="P63" s="34" t="s">
        <v>320</v>
      </c>
      <c r="Q63" s="27" t="s">
        <v>37</v>
      </c>
      <c r="R63" s="27" t="s">
        <v>256</v>
      </c>
      <c r="S63" s="27" t="s">
        <v>152</v>
      </c>
      <c r="T63" s="27" t="s">
        <v>262</v>
      </c>
      <c r="U63" s="27"/>
      <c r="V63" s="1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2"/>
      <c r="XES63" s="12"/>
      <c r="XET63" s="12"/>
      <c r="XEU63" s="12"/>
      <c r="XEV63" s="12"/>
      <c r="XEW63" s="12"/>
      <c r="XEX63" s="12"/>
      <c r="XEY63" s="12"/>
      <c r="XEZ63" s="12"/>
    </row>
    <row r="64" s="3" customFormat="1" ht="24.95" customHeight="1" spans="1:16380">
      <c r="A64" s="28" t="s">
        <v>321</v>
      </c>
      <c r="B64" s="29"/>
      <c r="C64" s="30"/>
      <c r="D64" s="26"/>
      <c r="E64" s="37"/>
      <c r="F64" s="25"/>
      <c r="G64" s="35"/>
      <c r="H64" s="35"/>
      <c r="I64" s="35">
        <f>SUM(I65:I66)</f>
        <v>430</v>
      </c>
      <c r="J64" s="35">
        <f>SUM(J65:J66)</f>
        <v>30</v>
      </c>
      <c r="K64" s="35">
        <f>SUM(K65:K66)</f>
        <v>100</v>
      </c>
      <c r="L64" s="35">
        <f>SUM(L65:L66)</f>
        <v>100</v>
      </c>
      <c r="M64" s="35">
        <f>SUM(M65:M66)</f>
        <v>200</v>
      </c>
      <c r="N64" s="35"/>
      <c r="O64" s="35"/>
      <c r="P64" s="35"/>
      <c r="Q64" s="35"/>
      <c r="R64" s="35"/>
      <c r="S64" s="35"/>
      <c r="T64" s="25"/>
      <c r="U64" s="25"/>
      <c r="V64" s="10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12"/>
      <c r="XES64" s="12"/>
      <c r="XET64" s="12"/>
      <c r="XEU64" s="12"/>
      <c r="XEV64" s="12"/>
      <c r="XEW64" s="12"/>
      <c r="XEX64" s="12"/>
      <c r="XEY64" s="12"/>
      <c r="XEZ64" s="12"/>
    </row>
    <row r="65" s="3" customFormat="1" ht="126" customHeight="1" spans="1:16380">
      <c r="A65" s="27">
        <v>34</v>
      </c>
      <c r="B65" s="27" t="s">
        <v>141</v>
      </c>
      <c r="C65" s="27" t="s">
        <v>142</v>
      </c>
      <c r="D65" s="27" t="s">
        <v>322</v>
      </c>
      <c r="E65" s="27" t="s">
        <v>323</v>
      </c>
      <c r="F65" s="27"/>
      <c r="G65" s="27" t="s">
        <v>324</v>
      </c>
      <c r="H65" s="27" t="s">
        <v>325</v>
      </c>
      <c r="I65" s="27">
        <v>130</v>
      </c>
      <c r="J65" s="27">
        <v>30</v>
      </c>
      <c r="K65" s="27"/>
      <c r="L65" s="27"/>
      <c r="M65" s="27">
        <v>100</v>
      </c>
      <c r="N65" s="27" t="s">
        <v>326</v>
      </c>
      <c r="O65" s="27" t="s">
        <v>327</v>
      </c>
      <c r="P65" s="27" t="s">
        <v>328</v>
      </c>
      <c r="Q65" s="27" t="s">
        <v>91</v>
      </c>
      <c r="R65" s="27" t="s">
        <v>256</v>
      </c>
      <c r="S65" s="27" t="s">
        <v>152</v>
      </c>
      <c r="T65" s="27" t="s">
        <v>262</v>
      </c>
      <c r="U65" s="27"/>
      <c r="V65" s="60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12"/>
      <c r="XES65" s="12"/>
      <c r="XET65" s="12"/>
      <c r="XEU65" s="12"/>
      <c r="XEV65" s="12"/>
      <c r="XEW65" s="12"/>
      <c r="XEX65" s="12"/>
      <c r="XEY65" s="12"/>
      <c r="XEZ65" s="12"/>
    </row>
    <row r="66" s="3" customFormat="1" ht="113.1" customHeight="1" spans="1:16380">
      <c r="A66" s="27">
        <v>35</v>
      </c>
      <c r="B66" s="27" t="s">
        <v>141</v>
      </c>
      <c r="C66" s="27" t="s">
        <v>174</v>
      </c>
      <c r="D66" s="27" t="s">
        <v>329</v>
      </c>
      <c r="E66" s="32" t="s">
        <v>330</v>
      </c>
      <c r="F66" s="27"/>
      <c r="G66" s="27" t="s">
        <v>324</v>
      </c>
      <c r="H66" s="27" t="s">
        <v>331</v>
      </c>
      <c r="I66" s="27">
        <v>300</v>
      </c>
      <c r="J66" s="27"/>
      <c r="K66" s="27">
        <v>100</v>
      </c>
      <c r="L66" s="27">
        <v>100</v>
      </c>
      <c r="M66" s="27">
        <v>100</v>
      </c>
      <c r="N66" s="27" t="s">
        <v>326</v>
      </c>
      <c r="O66" s="27" t="s">
        <v>332</v>
      </c>
      <c r="P66" s="27" t="s">
        <v>333</v>
      </c>
      <c r="Q66" s="34" t="s">
        <v>128</v>
      </c>
      <c r="R66" s="34" t="s">
        <v>38</v>
      </c>
      <c r="S66" s="34" t="s">
        <v>103</v>
      </c>
      <c r="T66" s="27" t="s">
        <v>152</v>
      </c>
      <c r="U66" s="27"/>
      <c r="V66" s="60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12"/>
      <c r="XES66" s="12"/>
      <c r="XET66" s="12"/>
      <c r="XEU66" s="12"/>
      <c r="XEV66" s="12"/>
      <c r="XEW66" s="12"/>
      <c r="XEX66" s="12"/>
      <c r="XEY66" s="12"/>
      <c r="XEZ66" s="12"/>
    </row>
    <row r="67" s="1" customFormat="1" ht="30" customHeight="1" spans="1:16380">
      <c r="A67" s="20" t="s">
        <v>334</v>
      </c>
      <c r="B67" s="21"/>
      <c r="C67" s="22"/>
      <c r="D67" s="26"/>
      <c r="E67" s="33"/>
      <c r="F67" s="25"/>
      <c r="G67" s="25"/>
      <c r="H67" s="25"/>
      <c r="I67" s="25">
        <f>SUM(I70+I77++I79+I81+I83+I68+I85)</f>
        <v>3427.87</v>
      </c>
      <c r="J67" s="25">
        <f>SUM(J70+J77++J79+J81+J83+J68+J85)</f>
        <v>1309</v>
      </c>
      <c r="K67" s="25">
        <f>SUM(K70+K77++K79+K81+K83+K68+K85)</f>
        <v>390</v>
      </c>
      <c r="L67" s="25">
        <f>SUM(L70+L77++L79+L81+L83+L68+L85)</f>
        <v>76</v>
      </c>
      <c r="M67" s="25">
        <f>SUM(M70+M77++M79+M81+M83+M68+M85)</f>
        <v>1652.87</v>
      </c>
      <c r="N67" s="25"/>
      <c r="O67" s="25"/>
      <c r="P67" s="25"/>
      <c r="Q67" s="25"/>
      <c r="R67" s="25"/>
      <c r="S67" s="24"/>
      <c r="T67" s="23"/>
      <c r="U67" s="25"/>
      <c r="V67" s="11"/>
      <c r="XER67" s="12"/>
      <c r="XES67" s="12"/>
      <c r="XET67" s="12"/>
      <c r="XEU67" s="12"/>
      <c r="XEV67" s="12"/>
      <c r="XEW67" s="12"/>
      <c r="XEX67" s="12"/>
      <c r="XEY67" s="12"/>
      <c r="XEZ67" s="12"/>
    </row>
    <row r="68" s="5" customFormat="1" ht="27" customHeight="1" spans="1:16380">
      <c r="A68" s="28" t="s">
        <v>335</v>
      </c>
      <c r="B68" s="29"/>
      <c r="C68" s="30"/>
      <c r="D68" s="27"/>
      <c r="E68" s="27"/>
      <c r="F68" s="27"/>
      <c r="G68" s="27"/>
      <c r="H68" s="27"/>
      <c r="I68" s="25">
        <f>SUM(I69)</f>
        <v>76</v>
      </c>
      <c r="J68" s="25">
        <f>SUM(J69)</f>
        <v>0</v>
      </c>
      <c r="K68" s="25">
        <f>SUM(K69)</f>
        <v>0</v>
      </c>
      <c r="L68" s="25">
        <f>SUM(L69)</f>
        <v>76</v>
      </c>
      <c r="M68" s="25">
        <f>SUM(M69)</f>
        <v>0</v>
      </c>
      <c r="N68" s="27"/>
      <c r="O68" s="27"/>
      <c r="P68" s="27"/>
      <c r="Q68" s="34"/>
      <c r="R68" s="27"/>
      <c r="S68" s="27"/>
      <c r="T68" s="34"/>
      <c r="U68" s="27"/>
      <c r="V68" s="1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2"/>
      <c r="XES68" s="12"/>
      <c r="XET68" s="12"/>
      <c r="XEU68" s="12"/>
      <c r="XEV68" s="12"/>
      <c r="XEW68" s="12"/>
      <c r="XEX68" s="12"/>
      <c r="XEY68" s="12"/>
      <c r="XEZ68" s="12"/>
    </row>
    <row r="69" s="3" customFormat="1" ht="135" customHeight="1" spans="1:16380">
      <c r="A69" s="27">
        <v>36</v>
      </c>
      <c r="B69" s="27" t="s">
        <v>336</v>
      </c>
      <c r="C69" s="27" t="s">
        <v>337</v>
      </c>
      <c r="D69" s="27" t="s">
        <v>338</v>
      </c>
      <c r="E69" s="27" t="s">
        <v>339</v>
      </c>
      <c r="F69" s="31"/>
      <c r="G69" s="27" t="s">
        <v>340</v>
      </c>
      <c r="H69" s="27" t="s">
        <v>341</v>
      </c>
      <c r="I69" s="27">
        <v>76</v>
      </c>
      <c r="J69" s="27"/>
      <c r="K69" s="27"/>
      <c r="L69" s="27">
        <v>76</v>
      </c>
      <c r="M69" s="27"/>
      <c r="N69" s="27" t="s">
        <v>342</v>
      </c>
      <c r="O69" s="27" t="s">
        <v>343</v>
      </c>
      <c r="P69" s="27" t="s">
        <v>344</v>
      </c>
      <c r="Q69" s="34" t="s">
        <v>172</v>
      </c>
      <c r="R69" s="65" t="s">
        <v>150</v>
      </c>
      <c r="S69" s="65" t="s">
        <v>262</v>
      </c>
      <c r="T69" s="27"/>
      <c r="U69" s="27"/>
      <c r="V69" s="60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12"/>
      <c r="XES69" s="12"/>
      <c r="XET69" s="12"/>
      <c r="XEU69" s="12"/>
      <c r="XEV69" s="12"/>
      <c r="XEW69" s="12"/>
      <c r="XEX69" s="12"/>
      <c r="XEY69" s="12"/>
      <c r="XEZ69" s="12"/>
    </row>
    <row r="70" s="6" customFormat="1" ht="24.95" customHeight="1" spans="1:16380">
      <c r="A70" s="28" t="s">
        <v>345</v>
      </c>
      <c r="B70" s="29"/>
      <c r="C70" s="30"/>
      <c r="D70" s="26"/>
      <c r="E70" s="35"/>
      <c r="F70" s="25"/>
      <c r="G70" s="35"/>
      <c r="H70" s="35"/>
      <c r="I70" s="35">
        <f>SUM(I71:I76)</f>
        <v>1361.87</v>
      </c>
      <c r="J70" s="35">
        <f>SUM(J71:J76)</f>
        <v>286.75</v>
      </c>
      <c r="K70" s="35">
        <f>SUM(K71:K76)</f>
        <v>270</v>
      </c>
      <c r="L70" s="35">
        <f>SUM(L71:L76)</f>
        <v>0</v>
      </c>
      <c r="M70" s="35">
        <f>SUM(M71:M76)</f>
        <v>805.12</v>
      </c>
      <c r="N70" s="35"/>
      <c r="O70" s="35"/>
      <c r="P70" s="35"/>
      <c r="Q70" s="35"/>
      <c r="R70" s="35"/>
      <c r="S70" s="35"/>
      <c r="T70" s="25"/>
      <c r="U70" s="27"/>
      <c r="V70" s="10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="1" customFormat="1" ht="78" customHeight="1" spans="1:16380">
      <c r="A71" s="27">
        <v>37</v>
      </c>
      <c r="B71" s="27" t="s">
        <v>336</v>
      </c>
      <c r="C71" s="27" t="s">
        <v>346</v>
      </c>
      <c r="D71" s="62" t="s">
        <v>347</v>
      </c>
      <c r="E71" s="63" t="s">
        <v>348</v>
      </c>
      <c r="F71" s="62" t="s">
        <v>349</v>
      </c>
      <c r="G71" s="27" t="s">
        <v>350</v>
      </c>
      <c r="H71" s="34" t="s">
        <v>169</v>
      </c>
      <c r="I71" s="34">
        <v>54.35</v>
      </c>
      <c r="J71" s="34">
        <v>54.35</v>
      </c>
      <c r="K71" s="27"/>
      <c r="L71" s="27"/>
      <c r="M71" s="27"/>
      <c r="N71" s="34" t="s">
        <v>46</v>
      </c>
      <c r="O71" s="34" t="s">
        <v>351</v>
      </c>
      <c r="P71" s="34" t="s">
        <v>352</v>
      </c>
      <c r="Q71" s="34" t="s">
        <v>172</v>
      </c>
      <c r="R71" s="27" t="s">
        <v>353</v>
      </c>
      <c r="S71" s="66" t="s">
        <v>354</v>
      </c>
      <c r="T71" s="34"/>
      <c r="U71" s="63"/>
      <c r="V71" s="11"/>
      <c r="XER71" s="12"/>
      <c r="XES71" s="12"/>
      <c r="XET71" s="12"/>
      <c r="XEU71" s="12"/>
      <c r="XEV71" s="12"/>
      <c r="XEW71" s="12"/>
      <c r="XEX71" s="12"/>
      <c r="XEY71" s="12"/>
      <c r="XEZ71" s="12"/>
    </row>
    <row r="72" s="1" customFormat="1" ht="84" customHeight="1" spans="1:16380">
      <c r="A72" s="27">
        <v>38</v>
      </c>
      <c r="B72" s="27" t="s">
        <v>336</v>
      </c>
      <c r="C72" s="27" t="s">
        <v>346</v>
      </c>
      <c r="D72" s="62" t="s">
        <v>355</v>
      </c>
      <c r="E72" s="27" t="s">
        <v>356</v>
      </c>
      <c r="F72" s="62" t="s">
        <v>357</v>
      </c>
      <c r="G72" s="27" t="s">
        <v>350</v>
      </c>
      <c r="H72" s="34" t="s">
        <v>169</v>
      </c>
      <c r="I72" s="34">
        <v>194.55</v>
      </c>
      <c r="J72" s="34">
        <v>194.55</v>
      </c>
      <c r="K72" s="27"/>
      <c r="L72" s="27"/>
      <c r="M72" s="27"/>
      <c r="N72" s="34" t="s">
        <v>46</v>
      </c>
      <c r="O72" s="34" t="s">
        <v>358</v>
      </c>
      <c r="P72" s="34" t="s">
        <v>358</v>
      </c>
      <c r="Q72" s="34" t="s">
        <v>172</v>
      </c>
      <c r="R72" s="27" t="s">
        <v>359</v>
      </c>
      <c r="S72" s="66" t="s">
        <v>360</v>
      </c>
      <c r="T72" s="34"/>
      <c r="U72" s="63"/>
      <c r="V72" s="11"/>
      <c r="XER72" s="12"/>
      <c r="XES72" s="12"/>
      <c r="XET72" s="12"/>
      <c r="XEU72" s="12"/>
      <c r="XEV72" s="12"/>
      <c r="XEW72" s="12"/>
      <c r="XEX72" s="12"/>
      <c r="XEY72" s="12"/>
      <c r="XEZ72" s="12"/>
    </row>
    <row r="73" s="1" customFormat="1" ht="75.95" customHeight="1" spans="1:16380">
      <c r="A73" s="27">
        <v>39</v>
      </c>
      <c r="B73" s="27" t="s">
        <v>336</v>
      </c>
      <c r="C73" s="27" t="s">
        <v>346</v>
      </c>
      <c r="D73" s="62" t="s">
        <v>361</v>
      </c>
      <c r="E73" s="27" t="s">
        <v>362</v>
      </c>
      <c r="F73" s="62" t="s">
        <v>363</v>
      </c>
      <c r="G73" s="27" t="s">
        <v>350</v>
      </c>
      <c r="H73" s="34" t="s">
        <v>169</v>
      </c>
      <c r="I73" s="34">
        <v>37.85</v>
      </c>
      <c r="J73" s="34">
        <v>37.85</v>
      </c>
      <c r="K73" s="27"/>
      <c r="L73" s="27"/>
      <c r="M73" s="27"/>
      <c r="N73" s="34" t="s">
        <v>46</v>
      </c>
      <c r="O73" s="34" t="s">
        <v>364</v>
      </c>
      <c r="P73" s="34" t="s">
        <v>364</v>
      </c>
      <c r="Q73" s="34" t="s">
        <v>172</v>
      </c>
      <c r="R73" s="27" t="s">
        <v>365</v>
      </c>
      <c r="S73" s="66" t="s">
        <v>139</v>
      </c>
      <c r="T73" s="34"/>
      <c r="U73" s="63"/>
      <c r="V73" s="11"/>
      <c r="XER73" s="12"/>
      <c r="XES73" s="12"/>
      <c r="XET73" s="12"/>
      <c r="XEU73" s="12"/>
      <c r="XEV73" s="12"/>
      <c r="XEW73" s="12"/>
      <c r="XEX73" s="12"/>
      <c r="XEY73" s="12"/>
      <c r="XEZ73" s="12"/>
    </row>
    <row r="74" s="1" customFormat="1" ht="72.95" customHeight="1" spans="1:16380">
      <c r="A74" s="27">
        <v>40</v>
      </c>
      <c r="B74" s="27" t="s">
        <v>336</v>
      </c>
      <c r="C74" s="27" t="s">
        <v>346</v>
      </c>
      <c r="D74" s="62" t="s">
        <v>366</v>
      </c>
      <c r="E74" s="27" t="s">
        <v>367</v>
      </c>
      <c r="F74" s="62" t="s">
        <v>357</v>
      </c>
      <c r="G74" s="27" t="s">
        <v>350</v>
      </c>
      <c r="H74" s="34" t="s">
        <v>169</v>
      </c>
      <c r="I74" s="34">
        <v>270</v>
      </c>
      <c r="J74" s="34"/>
      <c r="K74" s="34">
        <v>270</v>
      </c>
      <c r="L74" s="27"/>
      <c r="M74" s="27"/>
      <c r="N74" s="34" t="s">
        <v>46</v>
      </c>
      <c r="O74" s="34" t="s">
        <v>368</v>
      </c>
      <c r="P74" s="34" t="s">
        <v>368</v>
      </c>
      <c r="Q74" s="34" t="s">
        <v>172</v>
      </c>
      <c r="R74" s="27" t="s">
        <v>369</v>
      </c>
      <c r="S74" s="66" t="s">
        <v>80</v>
      </c>
      <c r="T74" s="34"/>
      <c r="U74" s="63"/>
      <c r="V74" s="11"/>
      <c r="XER74" s="12"/>
      <c r="XES74" s="12"/>
      <c r="XET74" s="12"/>
      <c r="XEU74" s="12"/>
      <c r="XEV74" s="12"/>
      <c r="XEW74" s="12"/>
      <c r="XEX74" s="12"/>
      <c r="XEY74" s="12"/>
      <c r="XEZ74" s="12"/>
    </row>
    <row r="75" s="3" customFormat="1" ht="87.95" customHeight="1" spans="1:16380">
      <c r="A75" s="27">
        <v>41</v>
      </c>
      <c r="B75" s="27" t="s">
        <v>336</v>
      </c>
      <c r="C75" s="27" t="s">
        <v>370</v>
      </c>
      <c r="D75" s="27" t="s">
        <v>371</v>
      </c>
      <c r="E75" s="27" t="s">
        <v>372</v>
      </c>
      <c r="F75" s="31"/>
      <c r="G75" s="27" t="s">
        <v>373</v>
      </c>
      <c r="H75" s="27" t="s">
        <v>374</v>
      </c>
      <c r="I75" s="27">
        <v>5.12</v>
      </c>
      <c r="J75" s="27"/>
      <c r="K75" s="27"/>
      <c r="L75" s="27"/>
      <c r="M75" s="27">
        <v>5.12</v>
      </c>
      <c r="N75" s="34" t="s">
        <v>46</v>
      </c>
      <c r="O75" s="34" t="s">
        <v>375</v>
      </c>
      <c r="P75" s="34" t="s">
        <v>376</v>
      </c>
      <c r="Q75" s="34" t="s">
        <v>172</v>
      </c>
      <c r="R75" s="27" t="s">
        <v>377</v>
      </c>
      <c r="S75" s="66" t="s">
        <v>103</v>
      </c>
      <c r="T75" s="27"/>
      <c r="U75" s="63"/>
      <c r="V75" s="60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12"/>
      <c r="XES75" s="12"/>
      <c r="XET75" s="12"/>
      <c r="XEU75" s="12"/>
      <c r="XEV75" s="12"/>
      <c r="XEW75" s="12"/>
      <c r="XEX75" s="12"/>
      <c r="XEY75" s="12"/>
      <c r="XEZ75" s="12"/>
    </row>
    <row r="76" s="3" customFormat="1" ht="87.95" customHeight="1" spans="1:16380">
      <c r="A76" s="27">
        <v>42</v>
      </c>
      <c r="B76" s="27" t="s">
        <v>336</v>
      </c>
      <c r="C76" s="27" t="s">
        <v>378</v>
      </c>
      <c r="D76" s="27" t="s">
        <v>379</v>
      </c>
      <c r="E76" s="27" t="s">
        <v>380</v>
      </c>
      <c r="F76" s="31"/>
      <c r="G76" s="27" t="s">
        <v>340</v>
      </c>
      <c r="H76" s="27" t="s">
        <v>381</v>
      </c>
      <c r="I76" s="27">
        <v>800</v>
      </c>
      <c r="J76" s="27"/>
      <c r="K76" s="27"/>
      <c r="L76" s="27"/>
      <c r="M76" s="27">
        <v>800</v>
      </c>
      <c r="N76" s="34" t="s">
        <v>46</v>
      </c>
      <c r="O76" s="34" t="s">
        <v>382</v>
      </c>
      <c r="P76" s="34" t="s">
        <v>383</v>
      </c>
      <c r="Q76" s="34" t="s">
        <v>172</v>
      </c>
      <c r="R76" s="27" t="s">
        <v>69</v>
      </c>
      <c r="S76" s="66" t="s">
        <v>80</v>
      </c>
      <c r="T76" s="27"/>
      <c r="U76" s="63"/>
      <c r="V76" s="60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12"/>
      <c r="XES76" s="12"/>
      <c r="XET76" s="12"/>
      <c r="XEU76" s="12"/>
      <c r="XEV76" s="12"/>
      <c r="XEW76" s="12"/>
      <c r="XEX76" s="12"/>
      <c r="XEY76" s="12"/>
      <c r="XEZ76" s="12"/>
    </row>
    <row r="77" s="6" customFormat="1" ht="24.95" customHeight="1" spans="1:16380">
      <c r="A77" s="28" t="s">
        <v>384</v>
      </c>
      <c r="B77" s="29"/>
      <c r="C77" s="30"/>
      <c r="D77" s="26"/>
      <c r="E77" s="64"/>
      <c r="F77" s="25"/>
      <c r="G77" s="25"/>
      <c r="H77" s="35"/>
      <c r="I77" s="35">
        <f>I78</f>
        <v>1680</v>
      </c>
      <c r="J77" s="35">
        <f t="shared" ref="J77:M81" si="0">J78</f>
        <v>887.25</v>
      </c>
      <c r="K77" s="35">
        <f t="shared" si="0"/>
        <v>0</v>
      </c>
      <c r="L77" s="35">
        <f t="shared" si="0"/>
        <v>0</v>
      </c>
      <c r="M77" s="35">
        <f t="shared" si="0"/>
        <v>792.75</v>
      </c>
      <c r="N77" s="35"/>
      <c r="O77" s="35"/>
      <c r="P77" s="35"/>
      <c r="Q77" s="35"/>
      <c r="R77" s="35"/>
      <c r="S77" s="35"/>
      <c r="T77" s="35"/>
      <c r="U77" s="27"/>
      <c r="V77" s="10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</row>
    <row r="78" s="1" customFormat="1" ht="102.95" customHeight="1" spans="1:16380">
      <c r="A78" s="27">
        <v>43</v>
      </c>
      <c r="B78" s="27" t="s">
        <v>336</v>
      </c>
      <c r="C78" s="27" t="s">
        <v>385</v>
      </c>
      <c r="D78" s="27" t="s">
        <v>386</v>
      </c>
      <c r="E78" s="32" t="s">
        <v>387</v>
      </c>
      <c r="F78" s="27" t="s">
        <v>388</v>
      </c>
      <c r="G78" s="27" t="s">
        <v>350</v>
      </c>
      <c r="H78" s="34" t="s">
        <v>169</v>
      </c>
      <c r="I78" s="27">
        <v>1680</v>
      </c>
      <c r="J78" s="27">
        <v>887.25</v>
      </c>
      <c r="K78" s="27"/>
      <c r="L78" s="27"/>
      <c r="M78" s="27">
        <v>792.75</v>
      </c>
      <c r="N78" s="27" t="s">
        <v>88</v>
      </c>
      <c r="O78" s="27" t="s">
        <v>389</v>
      </c>
      <c r="P78" s="27" t="s">
        <v>390</v>
      </c>
      <c r="Q78" s="34" t="s">
        <v>172</v>
      </c>
      <c r="R78" s="27" t="s">
        <v>210</v>
      </c>
      <c r="S78" s="27" t="s">
        <v>173</v>
      </c>
      <c r="T78" s="34"/>
      <c r="U78" s="27"/>
      <c r="V78" s="11"/>
      <c r="XER78" s="12"/>
      <c r="XES78" s="12"/>
      <c r="XET78" s="12"/>
      <c r="XEU78" s="12"/>
      <c r="XEV78" s="12"/>
      <c r="XEW78" s="12"/>
      <c r="XEX78" s="12"/>
      <c r="XEY78" s="12"/>
      <c r="XEZ78" s="12"/>
    </row>
    <row r="79" s="6" customFormat="1" ht="24.95" customHeight="1" spans="1:16380">
      <c r="A79" s="28" t="s">
        <v>391</v>
      </c>
      <c r="B79" s="29"/>
      <c r="C79" s="30"/>
      <c r="D79" s="26"/>
      <c r="E79" s="33"/>
      <c r="F79" s="25"/>
      <c r="G79" s="25"/>
      <c r="H79" s="25"/>
      <c r="I79" s="25">
        <f>I80</f>
        <v>110</v>
      </c>
      <c r="J79" s="25">
        <f t="shared" si="0"/>
        <v>60</v>
      </c>
      <c r="K79" s="25">
        <f t="shared" si="0"/>
        <v>0</v>
      </c>
      <c r="L79" s="25">
        <f t="shared" si="0"/>
        <v>0</v>
      </c>
      <c r="M79" s="25">
        <f t="shared" si="0"/>
        <v>50</v>
      </c>
      <c r="N79" s="25"/>
      <c r="O79" s="25"/>
      <c r="P79" s="25"/>
      <c r="Q79" s="25"/>
      <c r="R79" s="25"/>
      <c r="S79" s="25"/>
      <c r="T79" s="35"/>
      <c r="U79" s="27"/>
      <c r="V79" s="10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</row>
    <row r="80" s="1" customFormat="1" ht="140.1" customHeight="1" spans="1:16380">
      <c r="A80" s="27">
        <v>44</v>
      </c>
      <c r="B80" s="27" t="s">
        <v>336</v>
      </c>
      <c r="C80" s="27" t="s">
        <v>392</v>
      </c>
      <c r="D80" s="27" t="s">
        <v>393</v>
      </c>
      <c r="E80" s="27" t="s">
        <v>394</v>
      </c>
      <c r="F80" s="27" t="s">
        <v>395</v>
      </c>
      <c r="G80" s="27" t="s">
        <v>350</v>
      </c>
      <c r="H80" s="27" t="s">
        <v>169</v>
      </c>
      <c r="I80" s="27">
        <v>110</v>
      </c>
      <c r="J80" s="27">
        <v>60</v>
      </c>
      <c r="K80" s="27"/>
      <c r="L80" s="27"/>
      <c r="M80" s="27">
        <v>50</v>
      </c>
      <c r="N80" s="27" t="s">
        <v>396</v>
      </c>
      <c r="O80" s="27" t="s">
        <v>397</v>
      </c>
      <c r="P80" s="27" t="s">
        <v>398</v>
      </c>
      <c r="Q80" s="34" t="s">
        <v>172</v>
      </c>
      <c r="R80" s="27" t="s">
        <v>210</v>
      </c>
      <c r="S80" s="27" t="s">
        <v>173</v>
      </c>
      <c r="T80" s="34"/>
      <c r="U80" s="27"/>
      <c r="V80" s="11"/>
      <c r="XER80" s="12"/>
      <c r="XES80" s="12"/>
      <c r="XET80" s="12"/>
      <c r="XEU80" s="12"/>
      <c r="XEV80" s="12"/>
      <c r="XEW80" s="12"/>
      <c r="XEX80" s="12"/>
      <c r="XEY80" s="12"/>
      <c r="XEZ80" s="12"/>
    </row>
    <row r="81" s="6" customFormat="1" ht="24.95" customHeight="1" spans="1:16380">
      <c r="A81" s="28" t="s">
        <v>399</v>
      </c>
      <c r="B81" s="29"/>
      <c r="C81" s="30"/>
      <c r="D81" s="26"/>
      <c r="E81" s="25"/>
      <c r="F81" s="25"/>
      <c r="G81" s="25"/>
      <c r="H81" s="25"/>
      <c r="I81" s="25">
        <f>I82</f>
        <v>75</v>
      </c>
      <c r="J81" s="25">
        <f t="shared" si="0"/>
        <v>75</v>
      </c>
      <c r="K81" s="25">
        <f t="shared" si="0"/>
        <v>0</v>
      </c>
      <c r="L81" s="25">
        <f t="shared" si="0"/>
        <v>0</v>
      </c>
      <c r="M81" s="25">
        <f t="shared" si="0"/>
        <v>0</v>
      </c>
      <c r="N81" s="25"/>
      <c r="O81" s="25"/>
      <c r="P81" s="25"/>
      <c r="Q81" s="25"/>
      <c r="R81" s="25"/>
      <c r="S81" s="25"/>
      <c r="T81" s="35"/>
      <c r="U81" s="27"/>
      <c r="V81" s="10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"/>
      <c r="XEV81" s="2"/>
      <c r="XEW81" s="2"/>
      <c r="XEX81" s="2"/>
      <c r="XEY81" s="2"/>
      <c r="XEZ81" s="2"/>
    </row>
    <row r="82" s="1" customFormat="1" ht="93" customHeight="1" spans="1:16380">
      <c r="A82" s="27">
        <v>45</v>
      </c>
      <c r="B82" s="27" t="s">
        <v>336</v>
      </c>
      <c r="C82" s="27" t="s">
        <v>392</v>
      </c>
      <c r="D82" s="27" t="s">
        <v>400</v>
      </c>
      <c r="E82" s="27" t="s">
        <v>401</v>
      </c>
      <c r="F82" s="27" t="s">
        <v>402</v>
      </c>
      <c r="G82" s="27" t="s">
        <v>403</v>
      </c>
      <c r="H82" s="27" t="s">
        <v>404</v>
      </c>
      <c r="I82" s="27">
        <v>75</v>
      </c>
      <c r="J82" s="27">
        <v>75</v>
      </c>
      <c r="K82" s="27"/>
      <c r="L82" s="27"/>
      <c r="M82" s="27"/>
      <c r="N82" s="27" t="s">
        <v>405</v>
      </c>
      <c r="O82" s="27" t="s">
        <v>406</v>
      </c>
      <c r="P82" s="27" t="s">
        <v>406</v>
      </c>
      <c r="Q82" s="34" t="s">
        <v>172</v>
      </c>
      <c r="R82" s="27" t="s">
        <v>407</v>
      </c>
      <c r="S82" s="27" t="s">
        <v>139</v>
      </c>
      <c r="T82" s="34"/>
      <c r="U82" s="27"/>
      <c r="V82" s="11"/>
      <c r="XER82" s="12"/>
      <c r="XES82" s="12"/>
      <c r="XET82" s="12"/>
      <c r="XEU82" s="12"/>
      <c r="XEV82" s="12"/>
      <c r="XEW82" s="12"/>
      <c r="XEX82" s="12"/>
      <c r="XEY82" s="12"/>
      <c r="XEZ82" s="12"/>
    </row>
    <row r="83" s="6" customFormat="1" ht="24.95" customHeight="1" spans="1:16380">
      <c r="A83" s="28" t="s">
        <v>408</v>
      </c>
      <c r="B83" s="29"/>
      <c r="C83" s="30"/>
      <c r="D83" s="26"/>
      <c r="E83" s="25"/>
      <c r="F83" s="25"/>
      <c r="G83" s="25"/>
      <c r="H83" s="25"/>
      <c r="I83" s="25">
        <f>I84</f>
        <v>120</v>
      </c>
      <c r="J83" s="25">
        <f>J84</f>
        <v>0</v>
      </c>
      <c r="K83" s="25">
        <f>K84</f>
        <v>120</v>
      </c>
      <c r="L83" s="25">
        <f>L84</f>
        <v>0</v>
      </c>
      <c r="M83" s="25">
        <f>M84</f>
        <v>0</v>
      </c>
      <c r="N83" s="25"/>
      <c r="O83" s="25"/>
      <c r="P83" s="25"/>
      <c r="Q83" s="25"/>
      <c r="R83" s="25"/>
      <c r="S83" s="25"/>
      <c r="T83" s="35"/>
      <c r="U83" s="27"/>
      <c r="V83" s="10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  <c r="XES83" s="2"/>
      <c r="XET83" s="2"/>
      <c r="XEU83" s="2"/>
      <c r="XEV83" s="2"/>
      <c r="XEW83" s="2"/>
      <c r="XEX83" s="2"/>
      <c r="XEY83" s="2"/>
      <c r="XEZ83" s="2"/>
    </row>
    <row r="84" s="1" customFormat="1" ht="105.95" customHeight="1" spans="1:16380">
      <c r="A84" s="27">
        <v>46</v>
      </c>
      <c r="B84" s="27" t="s">
        <v>336</v>
      </c>
      <c r="C84" s="27" t="s">
        <v>409</v>
      </c>
      <c r="D84" s="27" t="s">
        <v>410</v>
      </c>
      <c r="E84" s="27" t="s">
        <v>411</v>
      </c>
      <c r="F84" s="27"/>
      <c r="G84" s="27" t="s">
        <v>350</v>
      </c>
      <c r="H84" s="27" t="s">
        <v>169</v>
      </c>
      <c r="I84" s="27">
        <v>120</v>
      </c>
      <c r="J84" s="27"/>
      <c r="K84" s="27">
        <v>120</v>
      </c>
      <c r="L84" s="27"/>
      <c r="M84" s="27"/>
      <c r="N84" s="27" t="s">
        <v>412</v>
      </c>
      <c r="O84" s="27" t="s">
        <v>413</v>
      </c>
      <c r="P84" s="27" t="s">
        <v>414</v>
      </c>
      <c r="Q84" s="34" t="s">
        <v>172</v>
      </c>
      <c r="R84" s="27" t="s">
        <v>210</v>
      </c>
      <c r="S84" s="27" t="s">
        <v>173</v>
      </c>
      <c r="T84" s="34"/>
      <c r="U84" s="27"/>
      <c r="V84" s="11"/>
      <c r="XER84" s="12"/>
      <c r="XES84" s="12"/>
      <c r="XET84" s="12"/>
      <c r="XEU84" s="12"/>
      <c r="XEV84" s="12"/>
      <c r="XEW84" s="12"/>
      <c r="XEX84" s="12"/>
      <c r="XEY84" s="12"/>
      <c r="XEZ84" s="12"/>
    </row>
    <row r="85" s="3" customFormat="1" ht="27.95" customHeight="1" spans="1:16380">
      <c r="A85" s="28" t="s">
        <v>415</v>
      </c>
      <c r="B85" s="29"/>
      <c r="C85" s="30"/>
      <c r="D85" s="27"/>
      <c r="E85" s="27"/>
      <c r="F85" s="31"/>
      <c r="G85" s="27"/>
      <c r="H85" s="27"/>
      <c r="I85" s="25">
        <f>SUM(I86)</f>
        <v>5</v>
      </c>
      <c r="J85" s="25">
        <f>SUM(J86)</f>
        <v>0</v>
      </c>
      <c r="K85" s="25">
        <f>SUM(K86)</f>
        <v>0</v>
      </c>
      <c r="L85" s="25">
        <f>SUM(L86)</f>
        <v>0</v>
      </c>
      <c r="M85" s="25">
        <f>SUM(M86)</f>
        <v>5</v>
      </c>
      <c r="N85" s="27"/>
      <c r="O85" s="34"/>
      <c r="P85" s="34"/>
      <c r="Q85" s="27"/>
      <c r="R85" s="27"/>
      <c r="S85" s="27"/>
      <c r="T85" s="27"/>
      <c r="U85" s="27"/>
      <c r="V85" s="60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12"/>
      <c r="XES85" s="12"/>
      <c r="XET85" s="12"/>
      <c r="XEU85" s="12"/>
      <c r="XEV85" s="12"/>
      <c r="XEW85" s="12"/>
      <c r="XEX85" s="12"/>
      <c r="XEY85" s="12"/>
      <c r="XEZ85" s="12"/>
    </row>
    <row r="86" s="3" customFormat="1" ht="87.95" customHeight="1" spans="1:16380">
      <c r="A86" s="27">
        <v>47</v>
      </c>
      <c r="B86" s="27" t="s">
        <v>336</v>
      </c>
      <c r="C86" s="27" t="s">
        <v>416</v>
      </c>
      <c r="D86" s="27" t="s">
        <v>417</v>
      </c>
      <c r="E86" s="27" t="s">
        <v>418</v>
      </c>
      <c r="F86" s="31" t="s">
        <v>419</v>
      </c>
      <c r="G86" s="27" t="s">
        <v>340</v>
      </c>
      <c r="H86" s="27" t="s">
        <v>381</v>
      </c>
      <c r="I86" s="27">
        <v>5</v>
      </c>
      <c r="J86" s="27"/>
      <c r="K86" s="27"/>
      <c r="L86" s="27"/>
      <c r="M86" s="27">
        <v>5</v>
      </c>
      <c r="N86" s="27" t="s">
        <v>420</v>
      </c>
      <c r="O86" s="65" t="s">
        <v>421</v>
      </c>
      <c r="P86" s="65" t="s">
        <v>422</v>
      </c>
      <c r="Q86" s="34" t="s">
        <v>172</v>
      </c>
      <c r="R86" s="27" t="s">
        <v>369</v>
      </c>
      <c r="S86" s="27" t="s">
        <v>80</v>
      </c>
      <c r="T86" s="27"/>
      <c r="U86" s="27"/>
      <c r="V86" s="60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  <c r="XCR86" s="2"/>
      <c r="XCS86" s="2"/>
      <c r="XCT86" s="2"/>
      <c r="XCU86" s="2"/>
      <c r="XCV86" s="2"/>
      <c r="XCW86" s="2"/>
      <c r="XCX86" s="2"/>
      <c r="XCY86" s="2"/>
      <c r="XCZ86" s="2"/>
      <c r="XDA86" s="2"/>
      <c r="XDB86" s="2"/>
      <c r="XDC86" s="2"/>
      <c r="XDD86" s="2"/>
      <c r="XDE86" s="2"/>
      <c r="XDF86" s="2"/>
      <c r="XDG86" s="2"/>
      <c r="XDH86" s="2"/>
      <c r="XDI86" s="2"/>
      <c r="XDJ86" s="2"/>
      <c r="XDK86" s="2"/>
      <c r="XDL86" s="2"/>
      <c r="XDM86" s="2"/>
      <c r="XDN86" s="2"/>
      <c r="XDO86" s="2"/>
      <c r="XDP86" s="2"/>
      <c r="XDQ86" s="2"/>
      <c r="XDR86" s="2"/>
      <c r="XDS86" s="2"/>
      <c r="XDT86" s="2"/>
      <c r="XDU86" s="2"/>
      <c r="XDV86" s="2"/>
      <c r="XDW86" s="2"/>
      <c r="XDX86" s="2"/>
      <c r="XDY86" s="2"/>
      <c r="XDZ86" s="2"/>
      <c r="XEA86" s="2"/>
      <c r="XEB86" s="2"/>
      <c r="XEC86" s="2"/>
      <c r="XED86" s="2"/>
      <c r="XEE86" s="2"/>
      <c r="XEF86" s="2"/>
      <c r="XEG86" s="2"/>
      <c r="XEH86" s="2"/>
      <c r="XEI86" s="2"/>
      <c r="XEJ86" s="2"/>
      <c r="XEK86" s="2"/>
      <c r="XEL86" s="2"/>
      <c r="XEM86" s="2"/>
      <c r="XEN86" s="2"/>
      <c r="XEO86" s="2"/>
      <c r="XEP86" s="2"/>
      <c r="XEQ86" s="2"/>
      <c r="XER86" s="12"/>
      <c r="XES86" s="12"/>
      <c r="XET86" s="12"/>
      <c r="XEU86" s="12"/>
      <c r="XEV86" s="12"/>
      <c r="XEW86" s="12"/>
      <c r="XEX86" s="12"/>
      <c r="XEY86" s="12"/>
      <c r="XEZ86" s="12"/>
    </row>
  </sheetData>
  <mergeCells count="49">
    <mergeCell ref="A1:D1"/>
    <mergeCell ref="A2:U2"/>
    <mergeCell ref="G3:H3"/>
    <mergeCell ref="I3:M3"/>
    <mergeCell ref="Q3:T3"/>
    <mergeCell ref="A6:C6"/>
    <mergeCell ref="A7:C7"/>
    <mergeCell ref="A9:C9"/>
    <mergeCell ref="A13:C13"/>
    <mergeCell ref="A15:C15"/>
    <mergeCell ref="A17:C17"/>
    <mergeCell ref="A19:C19"/>
    <mergeCell ref="A21:C21"/>
    <mergeCell ref="A23:C23"/>
    <mergeCell ref="A25:C25"/>
    <mergeCell ref="A27:C27"/>
    <mergeCell ref="A28:C28"/>
    <mergeCell ref="A30:C30"/>
    <mergeCell ref="A34:C34"/>
    <mergeCell ref="A36:C36"/>
    <mergeCell ref="A38:C38"/>
    <mergeCell ref="A40:C40"/>
    <mergeCell ref="A42:C42"/>
    <mergeCell ref="A44:C44"/>
    <mergeCell ref="A46:C46"/>
    <mergeCell ref="A48:C48"/>
    <mergeCell ref="A51:C51"/>
    <mergeCell ref="A53:C53"/>
    <mergeCell ref="A58:C58"/>
    <mergeCell ref="A62:C62"/>
    <mergeCell ref="A64:C64"/>
    <mergeCell ref="A67:C67"/>
    <mergeCell ref="A68:C68"/>
    <mergeCell ref="A70:C70"/>
    <mergeCell ref="A77:C77"/>
    <mergeCell ref="A79:C79"/>
    <mergeCell ref="A81:C81"/>
    <mergeCell ref="A83:C83"/>
    <mergeCell ref="A85:C85"/>
    <mergeCell ref="A3:A4"/>
    <mergeCell ref="B3:B4"/>
    <mergeCell ref="C3:C4"/>
    <mergeCell ref="D3:D4"/>
    <mergeCell ref="E3:E4"/>
    <mergeCell ref="F3:F4"/>
    <mergeCell ref="N3:N4"/>
    <mergeCell ref="O3:O4"/>
    <mergeCell ref="P3:P4"/>
    <mergeCell ref="U3:U4"/>
  </mergeCells>
  <pageMargins left="0.751388888888889" right="0.751388888888889" top="0.944444444444444" bottom="0.708333333333333" header="0.432638888888889" footer="0.472222222222222"/>
  <pageSetup paperSize="8" scale="59" fitToHeight="0" orientation="landscape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秋雨倾城</cp:lastModifiedBy>
  <dcterms:created xsi:type="dcterms:W3CDTF">2022-07-28T13:48:00Z</dcterms:created>
  <dcterms:modified xsi:type="dcterms:W3CDTF">2023-12-12T02:00:32Z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C148EF92F3324BA69FFE3DC9414BEE3C_13</vt:lpwstr>
  </property>
  <property fmtid="{D5CDD505-2E9C-101B-9397-08002B2CF9AE}" pid="3" name="KSOProductBuildVer">
    <vt:lpwstr>2052-12.1.0.16120</vt:lpwstr>
  </property>
</Properties>
</file>