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23.07.20" sheetId="10" r:id="rId1"/>
  </sheets>
  <definedNames>
    <definedName name="_xlnm._FilterDatabase" localSheetId="0" hidden="1">'23.07.20'!$A$1:$Q$130</definedName>
    <definedName name="_xlnm.Print_Titles" localSheetId="0">'23.07.20'!$3:$4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<sst xmlns="http://schemas.openxmlformats.org/spreadsheetml/2006/main" count="1097" uniqueCount="607">
  <si>
    <t>附件</t>
  </si>
  <si>
    <t>叶县2023年调整巩固拓展脱贫攻坚成果和乡村振兴项目库</t>
  </si>
  <si>
    <t>序号</t>
  </si>
  <si>
    <t>项目名称</t>
  </si>
  <si>
    <t>项目类型</t>
  </si>
  <si>
    <t>建设性质</t>
  </si>
  <si>
    <t>实施地点</t>
  </si>
  <si>
    <t>时间进度</t>
  </si>
  <si>
    <t>责任单位</t>
  </si>
  <si>
    <t>建设内容
(建设任务）</t>
  </si>
  <si>
    <t>项目总投资</t>
  </si>
  <si>
    <t>资金筹措方式</t>
  </si>
  <si>
    <t>受益对象</t>
  </si>
  <si>
    <t>绩效目标</t>
  </si>
  <si>
    <t>群众参与
（是或否）</t>
  </si>
  <si>
    <t>带贫减贫
机制</t>
  </si>
  <si>
    <t>备注</t>
  </si>
  <si>
    <t>乡镇</t>
  </si>
  <si>
    <t>村</t>
  </si>
  <si>
    <t>受益户数</t>
  </si>
  <si>
    <t>受益人数</t>
  </si>
  <si>
    <t>合计</t>
  </si>
  <si>
    <t>一、乡村建设项目</t>
  </si>
  <si>
    <t>1.发改委项目</t>
  </si>
  <si>
    <t>叶县2023年以工代赈道路建设项目</t>
  </si>
  <si>
    <t>村内道路</t>
  </si>
  <si>
    <t>新建</t>
  </si>
  <si>
    <t>辛店镇</t>
  </si>
  <si>
    <t>刘文祥村</t>
  </si>
  <si>
    <t>2023.02.01-2023.07.31</t>
  </si>
  <si>
    <t>县发改委                   辛店镇政府</t>
  </si>
  <si>
    <t>计划建设：1.对辛店镇刘文祥村内修复提升混凝土道路长约6174米，共计23722.5平方米，其中：一是道路长1569米，宽3米；二是道路长1354米，宽3.5米；三是道路长1245米，宽4米；四是道路长1467米，宽4.5米；五是道路长539米，宽5米，均厚18厘米。2.村内修复提升沥青混凝土路长约1562米，共计6690.5平方米，其中：一是道路长291米，宽3米；二是道路长173米，宽4米；三是道路长844米，宽4.5米；四是道路长214米，宽5米；五是道路长15米，宽5.5米；六是道路长25米，宽7米，均厚5厘米。</t>
  </si>
  <si>
    <t>财政资金</t>
  </si>
  <si>
    <t>该项目实施后，可解决辛店镇刘文祥村985人群众出行难问题。</t>
  </si>
  <si>
    <t>是</t>
  </si>
  <si>
    <t>该项目可解辛店镇刘文祥村445人脱贫群众出行难问题。</t>
  </si>
  <si>
    <t>2.乡村振兴局项目</t>
  </si>
  <si>
    <t>叶县脱贫攻坚非贫困村道路建设项目</t>
  </si>
  <si>
    <t>涉及全县18个乡镇（街道）266个非贫困村</t>
  </si>
  <si>
    <t>涉及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266个非贫困村</t>
  </si>
  <si>
    <t>2020.09.25-2021.08.30</t>
  </si>
  <si>
    <t>县乡村振兴局</t>
  </si>
  <si>
    <t>为全县18个乡镇街道266个非贫困村新修建道路563.551公里。</t>
  </si>
  <si>
    <t>该项目可解决18个乡镇266个村，323479人群众出行难问题。</t>
  </si>
  <si>
    <t>该项目可解决18个乡镇266个村，46440名脱贫群众出行难问题。</t>
  </si>
  <si>
    <t>叶县2022年乡村振兴道路建设项目（二期）</t>
  </si>
  <si>
    <t>昆阳街道、廉村镇、盐都街道、夏李乡、田庄乡、九龙街道、水寨乡、任店镇、龙泉乡、邓李乡、龚店镇</t>
  </si>
  <si>
    <t>1、昆阳街道南大桥村；2、廉村镇南余庄村、阎庄村；3、盐都街道草厂庾村；4、夏李乡小官庄村、曹王村、油坊头村；5、田庄乡金岗李村、东杨庄村、张林庄村、道庄村；6、九龙街道大北村；7、水寨乡丁华村；8、任店镇柳营村；9、龙泉乡草厂村；10、邓李乡尚闫村；11、龚店镇前棠村；共11个乡镇17个村</t>
  </si>
  <si>
    <t>2022.10.30-2023.06.30</t>
  </si>
  <si>
    <t>计划对全县11个乡镇（街道）17个行政村实施重点项目区配套及重点村基础设施道路进行改造提升。修建道路长为42.15千米，排水沟长2.29千米。</t>
  </si>
  <si>
    <t>该项目可解决11个乡镇17个村，20251群众出行难问题。</t>
  </si>
  <si>
    <t>该项目实施后，可解决1352名脱贫群众出行难问题。</t>
  </si>
  <si>
    <t>叶县2023年乡村振兴基础设施建设项目</t>
  </si>
  <si>
    <t>18个乡镇街道</t>
  </si>
  <si>
    <t>全县范围内的行政村</t>
  </si>
  <si>
    <t>2023.04.01-2023.12.30</t>
  </si>
  <si>
    <t>主要建设内容为：一是道路工程，计划建设总面积为382853.9平方米。其中，水泥路面道路面积287419.40平方米；沥青路面道路面积95434.50平方米。二是桥涵工程，计划建设桥涵1座，长4米，宽5米。三是排水管网工程，计划建设钢筋混凝土排水管815米，检查井12处。</t>
  </si>
  <si>
    <t>该项目实施后，可有效解决群众出行难问题，惠及群众80132人。</t>
  </si>
  <si>
    <t>该项目实施后，有利于解决群众出行难问题，惠及脱贫群众10212人。</t>
  </si>
  <si>
    <t>叶县2023年任店镇基础设施建设项目</t>
  </si>
  <si>
    <t>任店镇</t>
  </si>
  <si>
    <t>任一村、任二村、前营村</t>
  </si>
  <si>
    <t>2023.07.01-2023.12.30</t>
  </si>
  <si>
    <t>任店镇政府
县乡村振兴局</t>
  </si>
  <si>
    <t>计划建设沥青道路2476米，其中，一是长443米，宽12米；二是长2033米，宽8米。</t>
  </si>
  <si>
    <t>该项目实施后，可有效解决群众出行难问题，惠及群众7040人。</t>
  </si>
  <si>
    <t>该项目实施后，有利于解决群众出行难问题，惠及脱贫群众79人。</t>
  </si>
  <si>
    <t>3.水利局项目</t>
  </si>
  <si>
    <t>叶县2023年高标准农田灌溉服务配套设施建设项目</t>
  </si>
  <si>
    <t>小型农田水利设施建设</t>
  </si>
  <si>
    <t>田庄乡、仙台镇、龙泉乡、邓李乡</t>
  </si>
  <si>
    <t>田庄乡千兵营、后李；仙台镇王老君、西董庄、吴哲庄、大李庄、西马庄；龙泉乡娄樊、牛杜庄；邓李乡马湾村4个乡镇10个村庄</t>
  </si>
  <si>
    <t>2023.03.01-2023.10.30</t>
  </si>
  <si>
    <t>县水利局</t>
  </si>
  <si>
    <t>计划配套建设：水系连通、清淤疏浚、新建及维修水闸。其中孤石滩灌区北干渠清淤 5.2km，乡村沟道疏浚 11.637km, 渠道护砌 1.2km，管道工程 780m，新建液压闸 3座 ，新建节制闸 13 座，维修 1 座节制闸。15 座涵下顶管 107m，整治坑塘 11 座（2 座只做坑底防渗），新建挡水堰 2 座等。</t>
  </si>
  <si>
    <t>该项目实施后，不仅可进一步完善提升高标准良田示范区农田灌溉能力，同时可完善周边行政村灌溉配套服务，惠及群众12620人。</t>
  </si>
  <si>
    <t>该项目实施后，不仅可进一步完善提升高标准良田示范区农田灌溉能力，同时可完善周边行政村灌溉配套服务，惠及脱贫群众1576人。</t>
  </si>
  <si>
    <t>4.农业农村局项目</t>
  </si>
  <si>
    <t>叶县2023年户厕改造项目</t>
  </si>
  <si>
    <t>人居环境</t>
  </si>
  <si>
    <t>夏李乡、常村镇、洪庄杨镇</t>
  </si>
  <si>
    <t>涉及28个行政村</t>
  </si>
  <si>
    <t>2023.03.01-2023.11.30</t>
  </si>
  <si>
    <t>县农业农村局</t>
  </si>
  <si>
    <t>计划建设：为夏李乡、常村镇、洪庄杨镇等3个乡镇40个行政村，建设村级粪污处理设施。</t>
  </si>
  <si>
    <t>项目实施后，可有效解决农村粪污集中处理问题，使其达到无害化处理标准，改善农村环境面貌，惠及群众37264人。</t>
  </si>
  <si>
    <t>该项目实施后可有效改善农村粪污处理问题，惠及脱贫群众7805人。</t>
  </si>
  <si>
    <t>5.国有贫困林场项目</t>
  </si>
  <si>
    <t>叶县2023年国有林场生产道路建设项目</t>
  </si>
  <si>
    <t>林区道路</t>
  </si>
  <si>
    <t>常村镇、夏李乡</t>
  </si>
  <si>
    <t>刘东华、毛洞村、彦岭村</t>
  </si>
  <si>
    <t>2023.03.01-2023.08.30</t>
  </si>
  <si>
    <t>县国有贫困林场</t>
  </si>
  <si>
    <t>计划修建道路3条总长3700米，宽3.5米，厚18厘米的混凝土道路。其中三岔口段1650米、毛思刚段330米、皮胡子沟段1720米（含12处预埋管桥）。</t>
  </si>
  <si>
    <t>600</t>
  </si>
  <si>
    <t>项目实施后可覆盖蛮子营村、刘建沟村、刘东华村及林场管护站3处、有效管护18000亩森林，惠及群众3000人，提高了林区生产、防火效力。</t>
  </si>
  <si>
    <t>该项目实施后，可有效解决1个林场和3个行政村群众日常生产生活不便问题，惠及脱贫群众128人。</t>
  </si>
  <si>
    <t>6.民宗局项目</t>
  </si>
  <si>
    <t>叶县2023年少数民族村基础设施建设项目</t>
  </si>
  <si>
    <t>涉及廉村镇、龚店镇、马庄乡、龙泉乡、仙台镇、常村镇6个乡镇</t>
  </si>
  <si>
    <t>涉及廉村镇高柳村、龚店镇司赵庄村、马庄乡水郭村、李庄村、马庄村、龙泉乡南大营村、龙泉乡谢营村、仙台镇东北拐村、常村镇和平岭村6个乡镇9个行政村</t>
  </si>
  <si>
    <t>县民宗局</t>
  </si>
  <si>
    <t>计划建设：1、廉村镇高柳村：混凝土道路长600米宽4米厚0.18米C25；2、龚店镇司赵庄村：柏油路长788米宽4米，长182米宽4.5米，厚0.05米。3、马庄乡水郭村柏油路;村东街南北长377米宽4.5米，村中街东西长37米宽3.5米，长34米宽4米，长297米宽4.5米，长31米宽3.6米；村北街东西长283米宽4.5米，均厚度0.05米。4、马庄乡李庄村铺柏油：育才小学南北长189米宽4.5米；村村室东南北街长110米宽4米；村中街东西长200米宽4米；村北街东西长200米宽4.5米。5、马庄乡马庄村：混凝土硬化排间道路全长600米，宽3米，厚18公分C25。6、龙泉乡南大营村（寨底村）：混凝土道路长604米宽3米，长188米宽3米，厚0.18米C25；桥梁2座，1座长4米宽3米，深2米，1座长4米宽4米深2米，内径1米涵管。7、龙泉乡谢营村（冷岗村）：下水道长500米深1米，宽0.5米，两侧24墙，上盖楼板。8、仙台镇东北拐村：寺前道路长175米宽4.5米，继峰道路长20米宽3米，长153米宽4.5米；均厚0.18米C25。</t>
  </si>
  <si>
    <t>该项目实施后，可有效解决群众出行难问题，惠及群众14616人。</t>
  </si>
  <si>
    <t>该项目实施后，有利于解决群众出行难问题，惠及脱贫群众1225人。</t>
  </si>
  <si>
    <t>7.老促会项目</t>
  </si>
  <si>
    <t>叶县2023年革命老区村道路建设项目</t>
  </si>
  <si>
    <t>农村道路建设</t>
  </si>
  <si>
    <t>常村镇、、廉村镇、仙台镇、田庄乡</t>
  </si>
  <si>
    <t>常村村、后崔村、韩庄寺村、武楼村</t>
  </si>
  <si>
    <t>县老促会</t>
  </si>
  <si>
    <t>计划在常村村新建C25混凝土道路三条，总长657米。其中，一是道路长375米，宽4.5米，厚18厘米；二是道路长259米，宽2米，厚18厘米；三是道路长23米，宽2.5米，厚15厘米。在后崔村新建C25混凝土道路三条，总长2253米。其中，一是道路长600米，宽4米，厚18厘米；二是道路长220米，宽3.5米，厚18厘米；三是学校周围长1433米，宽3.5米，厚18厘米。在韩庄寺村新建C25混凝土道路四条，总长956米。其中，一是道路长198米，宽6米，厚18厘米；二是道路长297米，宽3米，厚18厘米；三是道路长231米，宽3.5米，厚18厘米；四是道路长230米，宽4米，厚18厘米。在武楼新建柏油路一条，长1180米，宽4米，厚5厘米。</t>
  </si>
  <si>
    <t>该项目实施后，可有效解决群众出行难问题，惠及群众6918人。</t>
  </si>
  <si>
    <t>该项目实施后，有利于解决群众出行难问题，惠及脱贫群众756人。</t>
  </si>
  <si>
    <t>8.田庄乡项目</t>
  </si>
  <si>
    <t>叶县2023年田庄乡邵奉店村桥梁建设项目</t>
  </si>
  <si>
    <t>田庄乡</t>
  </si>
  <si>
    <t>邵奉店村</t>
  </si>
  <si>
    <t>田庄乡人民政府</t>
  </si>
  <si>
    <t>计划建设钢筋混凝土现浇结构桥梁一座，长10米，宽7. 5米，深3. 5米，两跨；30米长连接路，宽5米，C25混凝土结构，厚度20厘米；柏油路4条，分别为：①长90米，宽4米，厚度7厘米，②长258米，宽7米，厚度7厘米，③长131米，宽7米，厚度7厘米，④长123米，宽10米，厚度7厘米。</t>
  </si>
  <si>
    <t>项目实施后，有利于提高群众满意度，惠及群众2169人</t>
  </si>
  <si>
    <t>项目实施后，有利于提高群众满意度，惠及脱贫群众39人。</t>
  </si>
  <si>
    <t>9.仙台镇项目</t>
  </si>
  <si>
    <t>叶县2023年仙台镇东北拐村道路建设项目</t>
  </si>
  <si>
    <t>仙台镇</t>
  </si>
  <si>
    <t>东北拐村</t>
  </si>
  <si>
    <t>仙台镇人民政府</t>
  </si>
  <si>
    <t>计划修建7公分厚沥青路：一是长543米，宽5米；二是长625米，宽4.5米；翻盖砖砌下水道1086米。</t>
  </si>
  <si>
    <t>该项目实施后，不仅解决群众日常生产生活出行不便问题，同时，可有效改善项目地行政村人居环境现状，惠及群众1546人。</t>
  </si>
  <si>
    <t>该项目实施后，可有效解决群众日常生产生活出行难问题，惠及脱贫群众45人。</t>
  </si>
  <si>
    <t>二、产业发展类项目</t>
  </si>
  <si>
    <t>叶县2023年金创富硒小麦产业园项目（三期）</t>
  </si>
  <si>
    <t>加工业</t>
  </si>
  <si>
    <t>马庄乡</t>
  </si>
  <si>
    <t>马庄村</t>
  </si>
  <si>
    <t>2023.03.01—2023.11.30</t>
  </si>
  <si>
    <t>县发改委
县粮食物资储备局
发投公司</t>
  </si>
  <si>
    <t>新建儿童营养面及冲泡面车间，结构形式为钢筋混凝土框架结构，建筑高度为21.5米，地上3层，总建筑面积为5514.55平方米，购置儿童营养面生产线及厂房建设相关配套设施。</t>
  </si>
  <si>
    <t>该项目实施后不仅可增加全县123个脱贫村村集体经济收入，同时引导鼓励脱贫群众通过调整种植结构增大土地种植效益，惠及群众165739人。</t>
  </si>
  <si>
    <t>该项目实施后，可惠及全县123个脱贫村，脱贫群众50987人。</t>
  </si>
  <si>
    <t>叶县2023年金创富硒小麦产业园项目（四期）</t>
  </si>
  <si>
    <t>计划建设：红线外热力蒸汽管网约2000m,规划建设红线外给水干管240m,规划建设特色农产品集采展示中心，位于现有建筑质检交易中心展示大厅内，现有建筑面积4824. 67㎡,设置集采展示中心并配套园区数字化。</t>
  </si>
  <si>
    <t>2.农业农村局项目</t>
  </si>
  <si>
    <t>叶县2023年绿港现代农业产业园建设项目（二期）</t>
  </si>
  <si>
    <t>种植业</t>
  </si>
  <si>
    <t>寺西村</t>
  </si>
  <si>
    <t>县农业农村局
发投公司</t>
  </si>
  <si>
    <t>财政投资计划建设内容：一是钢架玻璃温室玻璃轻钢结构长96，宽48米，高6.5米，种植区面积为8492.7平方米；二是两栋育苗连栋温室轻钢结构长128米，宽48米，高5.8米，种植面积10752平方米；3、自动化灌溉系统1套、环境温度自动化控制系统1套、能源智能控制系统软件1套。</t>
  </si>
  <si>
    <t>叶县2023年绿港现代农业产业园建设项目（三期）</t>
  </si>
  <si>
    <t>计划建设园区内附属工程，包含室外道路及室外排水工程。其中道路工程：包含碎石路面面积约1750㎡、水泥混凝土路面面积约1040㎡、沥青路面面积约11460㎡、混凝土平石4450m等；室外排水工程包含明沟排水约8300m、过路管涵约236m、HDPE塑料管排水约156.5m、盖板涵、强排站等。</t>
  </si>
  <si>
    <t>叶县2023年小麦重大病虫害统防统治项目</t>
  </si>
  <si>
    <t>保安镇、常村镇、邓李乡、廉村镇、龙泉乡、水寨乡、田庄乡、夏李乡、仙台镇、辛店镇、叶邑镇、洪庄杨镇、任店镇、龚店镇等14个乡镇</t>
  </si>
  <si>
    <t>一是保安镇白庙村、陈岗村、前古城村、官庄村、花山吴村、李吴庄村、罗冲村、吕楼村、庙岗村、牛庵村、夏园村、杨令庄村、余康村、保安一村、保安二村、保安三村等16个村；二是常村镇柴巴村、大娄庄村、府君庙村、葛河村、金沟村、李九思村、刘东华村、瓦房庄村、文集村、西刘庄村、西柳树王村、下马庄村、杨林庄村、养凤沟村、尹湾村、月台村、常村、孤山村等18个村；三是邓李乡后炉村、庙李村、张高村、妆头村、邓李村、丁杨村、后邓村、董平村、杜谢村、构树王村、郝庄村、何马村、后彭村、军张村、康营村等15个村；四是廉村镇坟台徐村、甘刘村、高柳村、谷店东村、谷店西村、韩庄村、后王村、牛王庙村、前崔村、乔庄村、申王村、王店村、王三寨村、二郎庙村、葛刘村、沟孙村、韩桥村、黄谷李村、老段庄村、老龚庄村、廉村、穆寨村、齐贤王村、台李村等24个村；五是龙泉乡南曹庄村、大何庄村、大湾张村、彭庄村、沈庄村、小河郭村、谢营村、草厂街村、郭吕庄村、白浩庄村、北大营村、雷岗村、李明己村、龙泉村、娄凡村、碾张村、牛杜庄村、齐庄村、权印村、全集村等20个村；六是水寨乡东屈庄村、董刘村、杜楼村、黄庄村、灰河郭庄村、霍姚村、老街村、留侯店村、南坡王村、桃奉村、桃丰宋村、天边徐村、伍刘村、小庄王村、徐王村、余寨村、只吴村等17个村；七是田庄乡半坡常村、道庄村、岗马村、千兵营村、武楼村、东李村、东杨庄村、后党村、后李村、黄营村、金岗李村、康台村、孙娄庄村、田庄村、英李村、尤潦村等16个村；八是夏李乡董湖村、葛庄村、郭庄村、侯庄村、苗庄村、许岭村、彦岭村、大杨庄村、油坊头村、北张庄村、曹王村、丁庄村、夏北村、夏南村、孙庵村等15个村；九是仙台镇北庞庄村、阁老吴村、老樊寨村、西马庄村、孟王村南庞庄村、王吉庄村、盐西村、草寺杨村、崔王村、扁担李村、布杨村、东北拐村、东董庄村、东南拐村、盐东村、董寨村、丰王村、后司村、黄李村、大李庄村、西南拐村、楼刘村、吴哲庄村、西北拐村等25个村；十是辛店镇东白庄村、大木厂村、大徐村、大竹园村、东房庄村、东柳庄村、岗底村、南焦庄村、雷草洼村、李寨村、柿园村、铁佛寺村、南王庄村、西徐庄村、新杨庄村、油房李村、赵沟村、中邢村、辛店村、田寨村、南房庄村等21个村；十一是叶邑镇大乔村、南大王庄村、杜庄村、段庄村、樊庄村、中村、老鸦张村、李公甫村、思城村、西王庄村、朱岗村、北村、金湾村、兰庄村、沈湾村、邮亭村、南村、沈湾村、万渡口村、蔡庄村等20个村；十二是洪庄杨镇白庄村、曹李村、观上村、河北高村、洪庄杨东村、洪庄杨西村、炼石店村、洛岗北村、洛岗南村、裴昌庙村、石王村、唐马村、王湾村、白庄村等14个村；十三是任店镇秋河村、屈庄村、任店二村、任店三村、任店四村、任店一村、尚武营村、史营村、双河营村、寺东村、寺西村、宋营村、瓦店村、汪营村、月庄村、柳营村等16个村；十四是龚店镇龚东二村、龚东一村、龚西村、蒋庄村、金庄村、楼马村、汝坟店村、十里铺村、史堂村、水牛杜村、司赵庄村、苏科村、台刘村、王营村、余王村等15个村。</t>
  </si>
  <si>
    <t>2023.03.01—2023.07.30</t>
  </si>
  <si>
    <t>计划在保安镇、常村镇、邓李乡、廉村镇、龙泉乡、水寨乡、田庄乡、夏李乡、仙台镇、辛店镇、叶邑镇、洪庄杨镇、任店镇、龚店镇等14个乡镇的40余万亩小麦田实施，针对小麦返青期到灌浆期对小麦产量影响较大的纹枯病、茎基腐病、条锈病、赤霉病以及红蜘蛛、蚜虫等病虫害进行统防统治，通过政府购买的采购方式，统一购买杀菌剂、杀虫剂、统防统治服务，由中标企业统一进行无人机及人工统防统治。</t>
  </si>
  <si>
    <t>该项目实施后，不仅可阻止小麦病虫害的发生和危害，同时通过小麦统防防治的进行，将有效阻止重大病虫害的发生蔓延，保障粮食生产安全。约惠及群众40余万人。</t>
  </si>
  <si>
    <t>该项目实施后，可惠及脱贫群众25687人。</t>
  </si>
  <si>
    <t>叶县2023年农业种植结构调整奖补项目</t>
  </si>
  <si>
    <t>全县18个乡镇（街道）</t>
  </si>
  <si>
    <t>涉及全县542个有脱贫人口的行政村</t>
  </si>
  <si>
    <t>计划实施农业种植结构调整，重点扶持范围为优质小麦、优质蔬菜、食用菌和中草药等，鼓励群众通过种植结构调整，增加土地种植收益。此外，引导群众通过与企业合作，发展特色农业，拓宽增收渠道。</t>
  </si>
  <si>
    <t>为全县实施种植结构调整，项目实施后可有效引导鼓励村集体和村内群众，通过多元化种植，增加土地种植效益，拓宽增收渠道。惠及群众67815人。</t>
  </si>
  <si>
    <t>为全县实施种植结构调整，项目实施后可有效引导鼓励村内群众，通过多元化种植，增加土地种植效益，拓宽增收渠道。惠及脱贫群众9825人。</t>
  </si>
  <si>
    <t>叶县2023年高标准良田建设项目</t>
  </si>
  <si>
    <t>产业配套</t>
  </si>
  <si>
    <t>保安镇</t>
  </si>
  <si>
    <t>涉及保安镇花山吴村、辛庄、柳庄、吕楼、寨王、大辛庄等6个行政村</t>
  </si>
  <si>
    <t>计划对花山吴村、辛庄、柳庄、吕楼、寨王、大辛庄等6个行政村，共计1万亩农田实施高标准良田配套设施建设。主要涉及土壤改良工程、灌溉与排水工程、农田输配电工程、田间道路工程、农田防护林工程等。</t>
  </si>
  <si>
    <t>该项目实施后，可为保安镇6个行政村，实施高标准农田建设配套，改善土地种植效益，引导群众调整农业种植结构，扩宽增收渠道，产权归村集体经济所有，惠及群众9121人。</t>
  </si>
  <si>
    <t>该项目实施后，引导群众调整农业种植结构，扩宽增收渠道，可惠及脱贫人口1543人。</t>
  </si>
  <si>
    <t>3.组织部项目</t>
  </si>
  <si>
    <t>叶县2023年保安镇花山吴村新型农村集体经济农机购置项目</t>
  </si>
  <si>
    <t>农机购置</t>
  </si>
  <si>
    <t>花山吴村</t>
  </si>
  <si>
    <t>县委组织部       保安镇政府</t>
  </si>
  <si>
    <t>计划购买收割机、拖拉机、玉米收割机及配套设施。</t>
  </si>
  <si>
    <t>项目建成后，财政投资建设内容综合收益8%，作为村集体经济收益。所形成的资产归村集体所有。同时可方便本村及周边群众，惠及群众1118人。</t>
  </si>
  <si>
    <t>该项目实施后，可发展壮大村集体经济，惠及脱贫群众35人。</t>
  </si>
  <si>
    <t>叶县2023年邓李乡马湾村新型农村集体经济农机购置项目</t>
  </si>
  <si>
    <t>邓李乡</t>
  </si>
  <si>
    <t>马湾村</t>
  </si>
  <si>
    <t>县委组织部           邓李乡政府</t>
  </si>
  <si>
    <t>计划购置收割机（雷沃谷神GM100PON）两台。</t>
  </si>
  <si>
    <t>项目建成后，财政投资建设内容综合收益8%，作为村集体经济收益。所形成的资产归村集体所有。同时可方便本村及周边群众，惠及群众3321人。</t>
  </si>
  <si>
    <t>该项目实施后，可发展壮大村集体经济，惠及脱贫群众54人。</t>
  </si>
  <si>
    <t>叶县2023年九龙街道孟南村新型农村集体经济购置农机具项目</t>
  </si>
  <si>
    <t>九龙街道</t>
  </si>
  <si>
    <t>孟南村</t>
  </si>
  <si>
    <t>县委组织部              九龙街道办事处</t>
  </si>
  <si>
    <t>计划购置沃得拖拉机3台及配套设备。</t>
  </si>
  <si>
    <t>项目建成后，财政投资建设内容综合收益8%，作为村集体经济收益。所形成的资产归村集体所有。同时可方便本村及周边群众，惠及群众1769人。</t>
  </si>
  <si>
    <t>该项目实施后，可发展壮大村集体经济，惠及脱贫群众45人。</t>
  </si>
  <si>
    <t>叶县2023年水寨乡联村共建新型农村集体经济连体蔬菜大棚建设项目</t>
  </si>
  <si>
    <t>水寨乡</t>
  </si>
  <si>
    <t>桃奉村</t>
  </si>
  <si>
    <t>县委组织部            水寨乡政府</t>
  </si>
  <si>
    <t>计划新建连体蔬菜种植大棚2座，共计5376平方米。每座长56米，宽48米，高5米。</t>
  </si>
  <si>
    <t>项目建成后，财政投资建设内容综合收益8%，作为村集体经济收益。所形成的资产归村集体所有。同时可有效带动本村及周边群众，拓宽增收渠道,惠及群众3085人。</t>
  </si>
  <si>
    <t>该项目实施后，可发展壮大村集体经济，惠及脱贫群众757人。</t>
  </si>
  <si>
    <t>水寨乡桃奉村、天边徐村</t>
  </si>
  <si>
    <t>叶县2023年田庄乡联村共建新型农村集体经济吨包加工厂建设项目</t>
  </si>
  <si>
    <t>康台村</t>
  </si>
  <si>
    <t>县委组织部              田庄乡政府</t>
  </si>
  <si>
    <t>计划新建钢结构标准化厂房一座，长50米，宽18米，高6.5米，共计900平方米。购置电脑缝纫机20台，电脑吊带机4台，气泵3台，电脑十字口2台，液化打包机2台，电脑自动裁带机1台，全自动裁带印刷一体机1台。</t>
  </si>
  <si>
    <t>项目建成后，财政投资建设内容综合收益8%，作为村集体经济收益。所形成的资产归村集体所有。同时可有效带动本村及周边群众，拓宽增收渠道,惠及群众2550人。</t>
  </si>
  <si>
    <t>该项目实施后，可发展壮大村集体经济，惠及脱贫群众59人。</t>
  </si>
  <si>
    <t>田庄乡康台村、三官庙村</t>
  </si>
  <si>
    <t>叶县2023年夏李乡岳楼村村新型农村集体经济蔬菜大棚建设项目</t>
  </si>
  <si>
    <t>夏李乡</t>
  </si>
  <si>
    <t>岳楼村</t>
  </si>
  <si>
    <t>县委组织部                        夏李乡政府</t>
  </si>
  <si>
    <t>计划新建蔬菜种植大棚10座，共计6000平方米。
每座长60米，宽10米，高3.5米。</t>
  </si>
  <si>
    <t>项目建成后，财政投资建设内容综合收益8%，作为村集体经济收益。所形成的资产归村集体所有。同时可有效带动本村及周边群众，拓宽增收渠道,惠及群众2218人。</t>
  </si>
  <si>
    <t>该项目实施后，可发展壮大村集体经济，惠及脱贫群众44人。</t>
  </si>
  <si>
    <t>叶县2023年常村镇联村共建新型农村集体经济农副产品深加工车间建设项目</t>
  </si>
  <si>
    <t>常村镇</t>
  </si>
  <si>
    <t>常村村</t>
  </si>
  <si>
    <t>县委组织部                      常村镇政府</t>
  </si>
  <si>
    <t>计划新建长50米、宽30米、高8米，共计1500平方米加工车间。</t>
  </si>
  <si>
    <t>项目建成后，财政投资建设内容综合收益8%，作为村集体经济收益。所形成的资产归村集体所有。同时可有效带动本村及周边群众，拓宽增收渠道,惠及群众5601人。</t>
  </si>
  <si>
    <t>该项目实施后，可发展壮大村集体经济，惠及脱贫群众1152人。</t>
  </si>
  <si>
    <t>常村镇柳树王村、常村村、金龙嘴村、府君庙村</t>
  </si>
  <si>
    <t>叶县2023年辛店镇大徐村新型农村集体经济蔬菜大棚建设项目</t>
  </si>
  <si>
    <t>大徐村</t>
  </si>
  <si>
    <t>县委组织部           辛店镇政府</t>
  </si>
  <si>
    <t>计划新建蔬菜种植大棚5座，共计4000平方米。每座长100米，宽8米，高3.5米。</t>
  </si>
  <si>
    <t>项目建成后，财政投资建设内容综合收益8%，作为村集体经济收益。所形成的资产归村集体所有。同时可有效带动本村及周边群众，拓宽增收渠道,惠及群众1130人。</t>
  </si>
  <si>
    <t>该项目实施后，可发展壮大村集体经济，惠及脱贫群众363人。</t>
  </si>
  <si>
    <t>叶县2023年叶邑镇杜庄村新型农村集体经济仓储房建设项目</t>
  </si>
  <si>
    <t>仓储物流</t>
  </si>
  <si>
    <t>叶邑镇</t>
  </si>
  <si>
    <t>杜庄村</t>
  </si>
  <si>
    <t>县委组织部                        叶邑镇政府</t>
  </si>
  <si>
    <t>计划新建仓储房：长25米、宽18米、高6米，共计450平方米。</t>
  </si>
  <si>
    <t>项目建成后，财政投资建设内容综合收益8%，作为村集体经济收益。所形成的资产归村集体所有。同时可有效带动本村及周边群众，拓宽增收渠道,惠及群众1815人。</t>
  </si>
  <si>
    <t>该项目实施后，可发展壮大村集体经济，惠及脱贫群众483人。</t>
  </si>
  <si>
    <t>叶县2023年廉村镇联村共建新型农村集体经济仓储物流建设项目</t>
  </si>
  <si>
    <t>廉村镇</t>
  </si>
  <si>
    <t>后王村</t>
  </si>
  <si>
    <t>县委组织部           廉村镇政府</t>
  </si>
  <si>
    <t>计划建设全框架结构立体二层，仓储物流标准化厂房一座，长33米，宽11.5米，高12米，总面积759平方米。</t>
  </si>
  <si>
    <t>项目建成后，财政投资建设内容综合收益8%，作为村集体经济收益。所形成的资产归村集体所有。同时可有效带动本村及周边群众，拓宽增收渠道,惠及群众2719人。</t>
  </si>
  <si>
    <t>该项目实施后，可发展壮大村集体经济，惠及脱贫群众428人。</t>
  </si>
  <si>
    <t>廉村镇申王村、王丰贞村</t>
  </si>
  <si>
    <t>叶县2023年仙台镇布杨村新型农村集体经济大棚建设项目</t>
  </si>
  <si>
    <t>布杨村</t>
  </si>
  <si>
    <t>县委组织部                   仙台镇政府</t>
  </si>
  <si>
    <t>计划新建蔬菜种植大棚10座，每座600平方米。每座长50米，宽12米，总面积 6000平方米。</t>
  </si>
  <si>
    <t>项目建成后，财政投资建设内容综合收益8%，作为村集体经济收益。所形成的资产归村集体所有。同时可有效带动本村及周边群众，拓宽增收渠道,惠及群众1043人。</t>
  </si>
  <si>
    <t>该项目实施后，可发展壮大村集体经济，惠及脱贫群众15人。</t>
  </si>
  <si>
    <t>叶县2023年任店镇秋河村新型农村集体经济大棚建设项目</t>
  </si>
  <si>
    <t>秋河村</t>
  </si>
  <si>
    <t>县委组织部          任店镇政府</t>
  </si>
  <si>
    <t>计划建设蔬菜大棚7座，每座长100米，宽8米，面积为800㎡；储物间1座，长15米，宽6米，高3米，面积90平方米及配套设施备。</t>
  </si>
  <si>
    <t>项目建成后，财政投资建设内容综合收益8%，作为村集体经济收益。所形成的资产归村集体所有。同时可有效带动本村及周边群众，拓宽增收渠道,惠及群众3919人。</t>
  </si>
  <si>
    <t>该项目实施后，可发展壮大村集体经济，惠及脱贫群众49人。</t>
  </si>
  <si>
    <t>4.蔬菜产业发展中心项目</t>
  </si>
  <si>
    <t>叶县2023年绿色蔬菜提质增效建设项目</t>
  </si>
  <si>
    <t>种植配套</t>
  </si>
  <si>
    <t>全县16个乡镇</t>
  </si>
  <si>
    <t>79个行政村</t>
  </si>
  <si>
    <t>2023.03.15—2023.05.30</t>
  </si>
  <si>
    <t>县蔬菜产业发展中心</t>
  </si>
  <si>
    <t>计划依托县域蔬菜种植特色优势产业，为全县16个乡镇79个林果蔬菜种植基地，共计2.1万亩种植面积。实施绿色蔬菜种植配套提升项目。项目内容涵盖计划依托县域蔬菜种植特色优势产业，为全县16个乡镇79个林果蔬菜种植基地，共计2.1万亩种植面积。实施绿色蔬菜种植配套提升项目。项目内容涵盖一是购置XZC2204四驱拖拉机1台；1GQNGK-280旋耕机1台；1LFY-450液压翻转犁1台；M504-D大棚王拖拉机3台；M404-D大棚王拖拉机1台，配套1GQN-130旋耕机4台；1GVF-220液压起垅机1台；YG—KS35园林微耕机1台；园林微耕机旋耕机1台；园林微耕机开沟机1台；园林微耕机回填机1台；园林微耕机除草机1台；园林微耕机前推土机1台；3WZP-100打药机1台；二是购置生物有机肥（粉剂）600吨。</t>
  </si>
  <si>
    <t>该项目实施后，农机设备产权归蔬菜产业发展中心所有，该项目可有效引导扶持当前中小型蔬菜林果种植基地发展壮大，在提升种植面积的基础之上，引入无公害化种植技术，提升种植效益，发展壮大村集体经济，惠及群众100989人。</t>
  </si>
  <si>
    <t>该项目实施后，可有效引导群众通过就近务工、种植结构调整、配套相关产业链条等形式，拓宽增收渠道，惠及脱贫群众1306人。</t>
  </si>
  <si>
    <t>5、金融局项目</t>
  </si>
  <si>
    <t>叶县2023年小额贷款贴息项目</t>
  </si>
  <si>
    <t>小额贷款贴息</t>
  </si>
  <si>
    <t>全县18个乡镇</t>
  </si>
  <si>
    <t>涉及全县553个行政村</t>
  </si>
  <si>
    <t>2023.01.01-2023.12.31</t>
  </si>
  <si>
    <t>县金融工作局</t>
  </si>
  <si>
    <t>对全县脱贫人口小额贷款进行贴息。</t>
  </si>
  <si>
    <t>为全县脱贫人口小额贷款进行贴息，鼓励群众发展产业拓展增收渠道。惠及群众11289人。</t>
  </si>
  <si>
    <t>该项目实施后，可鼓励群众，通过产业发展，拓展增收渠道。惠及脱贫群众3763户，11289人。</t>
  </si>
  <si>
    <t>6、龙泉乡项目</t>
  </si>
  <si>
    <t>叶县2023年龙泉乡食用菌产业园区项目（二期）</t>
  </si>
  <si>
    <t>龙泉乡</t>
  </si>
  <si>
    <t>草厂村</t>
  </si>
  <si>
    <t>2023.04.01-2023.10.30</t>
  </si>
  <si>
    <t>龙泉乡政府
发投公司</t>
  </si>
  <si>
    <t>财政计划建设内容：二期新建褐松茸等工厂化仿生态智慧菇房1栋，单层钢结构，长68.6米，宽66米，层高9米，内部划分共20间，每间长31米，宽6.6米，过道宽6米，占地面积4092平方米；建设铝硅镁床架每间453平方，种植面积9060平方米。</t>
  </si>
  <si>
    <t>该项目实施后，财政投入部分年综合收益8%，作为村集体经济收益，财政投入资金建设内容，产权归村集体经济所有。同时，还能有效引导群众通过就近务工、种植结构调整、配套相关产业链条等形式，拓宽增收渠道，惠及群众惠及群众49891人。</t>
  </si>
  <si>
    <t>该项目实施后，在发展壮大村集体经济的同时，还能有效引导群众通过就近务工、种植结构调整、配套相关产业链条等形式，拓宽增收渠道，惠及脱贫群众4706人。</t>
  </si>
  <si>
    <t>7、保安镇项目</t>
  </si>
  <si>
    <t>叶县2023年保安镇烟叶种植产业配套建设项目</t>
  </si>
  <si>
    <t>柳庄、罗冲、冯庵、魏岗铺、菜屯、文寨、三村、暴沟；</t>
  </si>
  <si>
    <t>保安镇人民政府</t>
  </si>
  <si>
    <t>计划建设：一是电烟炕100座，其中大辛庄20座，一村26座，三村20座，牛庵村20座，古城村14座；二是配套800型变压器6座，其中大辛庄、一村、三村、牛庵、古城、杨令庄各1座；三是建设水井24眼及配备相关配套设施，其中柳庄村3眼、罗冲村1眼、冯庵村5眼、魏岗铺村2眼、菜屯村2眼、三村2眼、暴沟村1眼、牛庵村1眼、一村7眼。</t>
  </si>
  <si>
    <t>该项目实施后，
不仅可发展壮大村集体经济，保证村集体经济收益。项目资产产权归村集体经济所有。同时，可引导鼓励附近群众通过烟叶种植、蔬菜瓜果种植、畜牧养殖等发展，拓宽增收渠道，惠及群众15699人。</t>
  </si>
  <si>
    <t>项目实施后，可有效引导项目地周边群众通过多元化种植、养殖，调整产业结构发展，拓宽增收渠道，惠及脱贫群众4983人。</t>
  </si>
  <si>
    <t>叶县2023年保安镇杨令庄村畜禽无害化处理项目</t>
  </si>
  <si>
    <t>杨令庄村</t>
  </si>
  <si>
    <t>2023.04.01-2023.10.31</t>
  </si>
  <si>
    <t>计划建设：一是无害化处理厂房一座，长50米，宽18米，高7米，占地900平方米；二是建设办公用房两座，每座长24.5米，宽6.5米，高3米；三是配套进场道路硬化5730平方米；四是建设厂区围墙长290米，墙高2.5米，配套成品门卫室；五是配套建设厂区储水设备、350变压器、容量30吨化粪池；六是配套厂区水管、电线等配套设施；七是无害化设备及天然气管道等设施。</t>
  </si>
  <si>
    <t>财政+自筹资金</t>
  </si>
  <si>
    <t>项目建成后，财政投资建设内容综合收益8%，作为村集体经济收益。所形成的资产归村集体所有。同时可有效带动本村及周边群众，就近务工拓宽增收渠道,惠及群1206人。</t>
  </si>
  <si>
    <t>项目建成后，不仅可发展壮大村集体经济，同时可有效带动本村及周边群众，就近务工拓宽增收渠道,惠及脱贫群众446人。</t>
  </si>
  <si>
    <t>8、廉村镇项目</t>
  </si>
  <si>
    <t>叶县2023年廉村镇姚王食品产业园项目</t>
  </si>
  <si>
    <t>姚王村</t>
  </si>
  <si>
    <t>2023.07.14-2023.12.28</t>
  </si>
  <si>
    <t>廉村镇政府</t>
  </si>
  <si>
    <t>计划建设内容：一是建设钢架结构加工车间一座，长50米，宽40米，高8.5米，占地面积2000平方米；建设原料、成品、速冻冷库4座共计400立方米；建设办公用房三层建筑长50米，宽10米1500平方米；建设钢结构食用油生产车间一座，长50米，宽40米，高8.5米，占地面积2000平方米；二是 辣椒酱生产线、食用油加工生产线等设备各一套；三是厂区硬化1000平方米，配套消防、管网等相关附属配套设施。</t>
  </si>
  <si>
    <t>该项目实施后，财政投入部分年综合收益8%，作为村集体经济收益，财政投入资金建设内容，产权归村集体经济所有。同时，还能有效引导群众通过就近务工、种植结构调整、对接配套相关产业链条等方式，拓宽增收渠道，惠及群众65000人。</t>
  </si>
  <si>
    <t>该项目实施后，在发展壮大村集体经济的同时，还能有效引导群众通过就近务工、种植结构调整、配套相关产业链条等形式，拓宽增收渠道，惠及脱贫群众7156人。</t>
  </si>
  <si>
    <t>叶县2023年廉村镇辣椒种植产业设施配套项目</t>
  </si>
  <si>
    <t>王店村</t>
  </si>
  <si>
    <t>计划建设内容为：一是厂区占地面积3000平方米，厂房建筑面积2000平方，搭建钢架厂棚宽40米，长50米，厂房建筑高度为9.6米，厂房外墙为1.2m以下蒸压粉煤灰砖，以上为岩棉双层压型板，全镇农田水利建机井55眼，井深70米,及机井配套设施；二是配套设施：辣椒烘干机2台，定制铺膜播种机4台，自走式喷杆喷雾机3台，辣椒专用色选机1台，履带自走全喂入式谷物联合收割机4台。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</si>
  <si>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65000人。</t>
  </si>
  <si>
    <t>9、邓李乡项目</t>
  </si>
  <si>
    <t>叶县2023年邓李乡孙寨村蛋鸡养殖建设项目</t>
  </si>
  <si>
    <t>养殖业</t>
  </si>
  <si>
    <t>孙寨村</t>
  </si>
  <si>
    <t>邓李乡人民政府</t>
  </si>
  <si>
    <t>财政资金：新建鸡舍3栋，每栋长100米，宽15.8米，高4米；饲料库1栋，长25米，宽20米，高6.6米；蛋库1栋，长25米，宽20米，高5米；有机肥库长24米，宽21米，高5.4；自筹资金：管理房1栋，长43.2米，宽13.8米，高4米，配套相关水、电设施等。购置自动化养殖设备3套（每栋鸡舍1套），饲料机组及钢板仓1套，220型高温好氧发酵罐1套，80kw铲车1台，24V/160AH电叉车1台，消毒设备1套等。</t>
  </si>
  <si>
    <t>该项目实施后，财政投入年综合收益8%，作为村集体经济收益，项目产权归村集体经济所有。同时，该项目能有效引导群众通过就近务工、对接配套相关产业链条等方式，拓宽增收渠道，惠及群众65000人。</t>
  </si>
  <si>
    <t>该项目实施后，在发展壮大村集体经济的同时，还能有效引导群众通过就近务工、配套相关产业链条等形式，拓宽增收渠道，惠及脱贫群众78人。</t>
  </si>
  <si>
    <t>叶县2023年邓李乡万亩林果基地保护地种植示范项目</t>
  </si>
  <si>
    <t>董平村</t>
  </si>
  <si>
    <t>2023.01.01— 2023.10.30</t>
  </si>
  <si>
    <t>建设长163米，宽150米，高3—4米马湾大白桃连体避雨棚2座。</t>
  </si>
  <si>
    <t>项目建成后增加村级集体经济收入，惠及群众996人。</t>
  </si>
  <si>
    <t>该项目实施后，可惠及脱贫人口13户34人</t>
  </si>
  <si>
    <t>叶县2023年邓李乡大魏庄村小龙虾养殖基地建设项目</t>
  </si>
  <si>
    <t>大魏庄村</t>
  </si>
  <si>
    <t>建设农家乐、水产养殖、儿童娱乐设施等。</t>
  </si>
  <si>
    <t>项目建成后，增加村级集体经济收入及建档立卡户收入惠及群众2003人。</t>
  </si>
  <si>
    <t>该项目实施后，可惠及脱贫人口14户28人</t>
  </si>
  <si>
    <t>叶县2023年邓李乡妆头村保护地栽培优质葡萄种植项目</t>
  </si>
  <si>
    <t>妆头村</t>
  </si>
  <si>
    <t xml:space="preserve">    建设长130米，宽410米，高2.5—4米连体避雨棚1座及配套设施等。</t>
  </si>
  <si>
    <t>项目建成后，增加村级集体经济收入及建档立卡户收入惠及群众1926人。</t>
  </si>
  <si>
    <t>该项目实施后，可惠及脱贫人口130户474人</t>
  </si>
  <si>
    <t>叶县2023年邓李乡魏王村冷库建设项目</t>
  </si>
  <si>
    <t>魏王村</t>
  </si>
  <si>
    <t>建设长50.5m×宽30.5m×高10.5m外围保护，建设30m×16.6m×9.55m冷藏库3座，场外硬化1000m²等。</t>
  </si>
  <si>
    <t>项目建成后，增加村级集体经济收入及建档立卡户收入惠及群众1181人。</t>
  </si>
  <si>
    <t>该项目实施后，可惠及脱贫人口9户4人</t>
  </si>
  <si>
    <t>10、龚店镇项目</t>
  </si>
  <si>
    <t>叶县2023年龚店镇十里铺村羊肚菌种植产业园项目</t>
  </si>
  <si>
    <t>龚店镇</t>
  </si>
  <si>
    <t>十里铺</t>
  </si>
  <si>
    <t>2023.04.20-2023.10.31</t>
  </si>
  <si>
    <t>龚店镇人民政府</t>
  </si>
  <si>
    <t>财政资金计划建设内容，新建生产用房1座，建筑面积2100平方米。自筹资金建设内容：新建1030.12平方米羊肚菌加工厂房1座及相关生产加工配套设备。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</si>
  <si>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1700人。</t>
  </si>
  <si>
    <t>该项目实施后，在发展壮大村集体经济的同时，还能有效引导群众通过就近务工、种植结构调整、配套相关产业链条等形式，拓宽增收渠道，惠及脱贫群众38人。</t>
  </si>
  <si>
    <t>11、常村镇项目</t>
  </si>
  <si>
    <t>叶县2023年常村镇文庄村千村堂中药饮片加工项目</t>
  </si>
  <si>
    <t>文庄村</t>
  </si>
  <si>
    <t>2023.04.01-2023.11.30</t>
  </si>
  <si>
    <t>常村镇人民政府</t>
  </si>
  <si>
    <t>新建生产车间长75米，宽19米，高15米，3层共计4500平方米，包含生产车间及相关配套设施。新建冷藏、冷冻仓库1600平方米。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</si>
  <si>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1688人。</t>
  </si>
  <si>
    <t>该项目实施后，可带动周边群众就近务工拓宽增收渠道，惠及脱贫群众422人。</t>
  </si>
  <si>
    <t>叶县2023年常村镇艾小庄村村集体经济农副产品深加工配套设施项目</t>
  </si>
  <si>
    <t>艾小庄</t>
  </si>
  <si>
    <t>计划新建厂房1500平方；购置菜油压榨机4台，芝麻油压榨机8台，过滤机4台，色选机1套，原料仓4个，储油罐7个，剥壳机2台，新建厂房1500平方，花生油流水线1套。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</si>
  <si>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1145人。</t>
  </si>
  <si>
    <t>该项目实施后，可通过吸纳脱贫群众就近务工，带动种植等方式，拓宽群众增收渠道，惠及脱贫群众138人</t>
  </si>
  <si>
    <t>叶县2023年常村镇暖泉村村集体经济生猪养殖配套建设项目</t>
  </si>
  <si>
    <t>暖泉村</t>
  </si>
  <si>
    <t>1、生猪养殖配套水泥路890米，宽 4.5米，厚0.18米；2、新建道路排水盖板边沟700米。3、新建过路圆管涵1-1米2道；4、新建厂房护坡及路堤护坡1515平方；5、新建暖泉村内部水泥道路1335米，宽5米、厚 0.20 米；6、新建490米深水井1眼。</t>
  </si>
  <si>
    <t>该项目实施后，
不仅可发展壮大村集体经济，保证村集体经济收益。项目资产产权归村集体经济所有。同时，可引导鼓励附近群众通过烟叶种植、蔬菜瓜果种植、畜牧养殖等发展，拓宽增收渠道，惠及群众1187人。</t>
  </si>
  <si>
    <t>项目实施后，可有效引导项目地周边群众通过多元化种植、养殖，调整产业结构发展，拓宽增收渠道，惠及脱贫群众160人。</t>
  </si>
  <si>
    <t>12、夏李乡项目</t>
  </si>
  <si>
    <t>叶县2023年夏李乡曹王村烟叶连片生产及新型炕房配套设施项目</t>
  </si>
  <si>
    <t>曹王村</t>
  </si>
  <si>
    <t xml:space="preserve">县乡村振兴局                                                                                     夏李乡政府                                     </t>
  </si>
  <si>
    <t>1.1500亩高标准烟田配套设施建设项目：新建炕房90座及配套设施；2.变压器及配电设备。</t>
  </si>
  <si>
    <t>该项目实施后，不仅可发展壮大村集体经济，保证村集体经济收益。项目资产产权归村集体经济所有。同时，可引导鼓励附近群众通过烟叶种植、蔬菜瓜果种植、畜牧养殖等发展，拓宽增收渠道，惠及群众2008人。</t>
  </si>
  <si>
    <t>项目实施后，可有效引导项目地周边群众通过多元化种植、养殖，调整产业结构发展，拓宽增收渠道，惠及脱贫群众11人。</t>
  </si>
  <si>
    <t>13、田庄乡项目</t>
  </si>
  <si>
    <t>叶县2023年田庄乡宋庄村清月兴农产品冷链加工项目</t>
  </si>
  <si>
    <t>宋庄村</t>
  </si>
  <si>
    <t>计划建设内容：一是新建生产车间一栋，钢架结构，整体车间占地3600平方米，东西80米，南北45米，地基抬高1.2米，厂房共两层高9.3米，一层层高5.8米，二层层高3.5米，一层3600平方米，二层2500平方米；硬化车间内外地面4100平方米；一层混泥土顶2500平方米；一层用防水无菌净化板隔断吊顶5000平方米；二层质控区700平方米，用12厘米轻质楼板做隔断；包装材料间1000平方米，用12厘米轻质楼板做隔断；安装提升电梯1台，化验室100平方米，用12厘米轻质楼板做隔断；产品展示区300平方米，用12厘米轻质楼板做隔断；通道200平方米，用12厘米轻质楼板做隔断；扣板装修吊顶7000平方米；购置630KW变压器2台及其配套设施。冷库900平方米，高9米，冷库内分上下两层，钢架结构，每层高4.5米，安装4部提升电梯；速冻库2个，高4米，每个100平方米，共200平方米；解冻库2个，高4米，200平方米；保鲜库2个，300平方米；以上均包含配套设施。二是新建分割车间1个，600平方米，用12厘米无菌净化板隔断。调理穿串车间600平方米，用12厘米无菌净化板隔断。熟食加工间400平方米，用12厘米无菌净化板隔断。员工通道和更衣消毒间400平方米，用12厘米无菌净化板隔断。质控巡视通道1.5厘米钢化玻璃280平方米隔断。安装不锈钢轨道1200米，不锈钢滑轮1000个，分割流水线3条，滚揉机3台，无菌操作台40位，熟食和羊杂处理锅8台，真空包装机6台，热缩机6台，打捆机6台，电子标签秤40台，电动叉车2台，推车10台，提升电梯4台，消毒设备2套，恒温冷风系统一套，微生物除臭系统一套，化验室设备2套，展示柜10台，贴体包装机1台，隧道式速冻机2台，生产加工工具及配套设施。</t>
  </si>
  <si>
    <t>项目实施后，将财政投入资金年综合收益8%，作为村集体经济收益，项目产权归村集体经济所有。同时，该项目能有效引导群众通过就近务工、产业结构调整、对接配套相关产业链条等方式，拓宽增收渠道，惠及群众1768人。</t>
  </si>
  <si>
    <t>项目实施后，在发展壮大村集体经济的同时，可引导鼓励群众通过调整产业结构、就近务工等形式拓宽群众增收渠道，惠及脱贫群众35人。</t>
  </si>
  <si>
    <t>叶县农产品保鲜冷链物流（智慧仓储）项目</t>
  </si>
  <si>
    <t>东李村</t>
  </si>
  <si>
    <t>2023.01.01-2023.10.30</t>
  </si>
  <si>
    <t>新建总建筑面积16728 ㎡（其中：地上新建速冻冷库 6240 ㎡，生产车间 7028 ㎡，设备用房 1660 ㎡，办公用房 1320 ㎡，宿舍 320 ㎡，餐厅 160 ㎡，场地硬化 8662 ㎡。），新建厂区道路硬化处理 8662 ㎡，新建绿化面积 1000 ㎡，另外新建围墙及配套基础设施。</t>
  </si>
  <si>
    <t>项目实施后，年收益200万元，在发展壮大村集体的同时，可引导鼓励群众通过调整种植结构、就近务工等形式拓宽增收渠道惠及群众1866人</t>
  </si>
  <si>
    <t>项目实施后，在发展壮大村集体经济的同时，可引导鼓励群众通过调整种植结构、就近务工等形式拓宽群众增收渠道惠及脱贫群众12人。</t>
  </si>
  <si>
    <t>叶县2023年田庄乡道庄村农村品深加工项目</t>
  </si>
  <si>
    <t>道庄村</t>
  </si>
  <si>
    <t>新建车间600平方米，展示厅100平方米，冷库100平方米，餐厅200平方米及其配套设施。</t>
  </si>
  <si>
    <t>项目实施后，年收益80万元，在发展壮大村集体的同时，可引导鼓励群众通过调整种植结构、就近务工等形式拓宽增收渠道惠及群众1866人</t>
  </si>
  <si>
    <t>项目实施后，在发展壮大村集体经济的同时，可引导鼓励群众通过调整种植结构、就近务工等形式拓宽群众增收渠道惠及脱贫群众26人。</t>
  </si>
  <si>
    <t>14、辛店镇项目</t>
  </si>
  <si>
    <t>叶县2023年辛店镇红色研学基地休闲旅游项目</t>
  </si>
  <si>
    <t>乡村旅游</t>
  </si>
  <si>
    <t>桐树庄村</t>
  </si>
  <si>
    <t>辛店镇人民政府</t>
  </si>
  <si>
    <t>计划建设：露营基地用地面积30000平方米。接待中心69.36㎡，灶台2座，室外广场757.24㎡，露营烧烤区6992.1㎡，亭子工程2座，卫生间12.15㎡两座，古井清掏及井口砌筑一处，亲子乐园萌宠养殖乐园1315.78㎡，及其相关配套设施。民宿2处500平方米。</t>
  </si>
  <si>
    <t>该项目实施后，财政投入部分年综合收益8%，作为村集体经济收益，财政投入资金建设内容，产权归村集体经济所有。通过引导群众发展乡村休闲旅游、特色采摘、农家庭院餐饮等相关旅游配套服务，拓宽增收渠道，惠及群众550人。</t>
  </si>
  <si>
    <t xml:space="preserve"> 该项目实施后，引导群众发展乡村休闲旅游、特色采摘、农家庭院餐饮等相关旅游配套服务，拓宽增收渠道，惠及脱贫群众153人。
</t>
  </si>
  <si>
    <t>叶县2023年辛店镇岗王村村集体经济羊场项目</t>
  </si>
  <si>
    <t>岗王村</t>
  </si>
  <si>
    <t>计划建设：新建羊舍、羊床土建、钢管结构护栏、传送带及配套设施、仓库（青贮棚）、发酵池、电动卷帘门及配套设施、自动刮粪机及配套设施、羊床水电等配套设施安装、U型槽、监控系统。其中，一是羊舍建筑面积5169.54平方米，其中1#羊舍面积2697.6平方米，2#羊舍面积2471.94平方米；钢结构护栏长1781.5m，高1.5m；自动刮粪机及配套设施6套。二是羊床共6排，面积3355.5平方米，含羊床水电等配套设施安装；建设仓库（青贮棚）一座，建筑面积1200平方米，长50米，宽24米；羊粪发酵池6座；配套电动卷闸门96套；U型槽350米；监控系统。</t>
  </si>
  <si>
    <t>该项目实施后，财政投入部分年综合收益8%，作为村集体经济收益，财政投入资金建设内容，产权归村集体经济所有。同时，还能有效引导群众通过畜牧养殖、种植结构调整、配套相关产业链条等形式，拓宽增收渠道，惠及群众1058人.</t>
  </si>
  <si>
    <t>该项目实施后，引导群众通过畜牧养殖、种植结构调整、配套相关产业链条等形式，拓宽增收渠道，惠及脱贫群众208人</t>
  </si>
  <si>
    <t>2023辛店镇东白庄村集体经济蔬菜大棚建设项目</t>
  </si>
  <si>
    <t>东白庄村</t>
  </si>
  <si>
    <t>计划建设内容：新建蔬菜大棚20座，单座规格为长100米，宽8米，总建筑面积16000平方米。建筑主体为单栋薄膜温室；建筑主体高3.6米;结构形式：轻钢结构；钢管柱使用Ф32*3.5热镀锌管，钢桁架使用Ф32*3.5热镀锌管，钢支撑、钢拉杆使用Ф32*3.5热镀锌管，钢支撑、钢拉杆使用Ф25*3.2热镀锌管，塑料薄膜08MMPO膜，手动卷膜器，2米高防虫网，压膜线，室外PE塑料给水管De110，室内PE厚壁供水管De75，PE滴灌管，农用浇水旋转雾化微喷头。打机井一眼，深100米,配套10T无塔供水设备、DN75控制阀门，泰安400D拖拉机（带旋耕耙），蔬菜播种机。</t>
  </si>
  <si>
    <t>该项目实施后，财政投入部分年综合收益8%，作为村集体经济收益，财政投入资金建设内容，产权归村集体经济所有。同时，还能有效引导群众通过就近务工、种植结构调整、配套相关产业链条等形式，拓宽增收渠道，惠及群众2150人。</t>
  </si>
  <si>
    <t>该项目实施后，能有效引导群众通过就近务工、种植结构调整、配套相关产业链条等形式，拓宽增收渠道，惠及脱贫群众205人.</t>
  </si>
  <si>
    <t>叶县2023年辛店镇大竹园村村集体蔬菜棚、草莓棚建设项目</t>
  </si>
  <si>
    <t>大竹园村</t>
  </si>
  <si>
    <t>投资建设蔬菜大棚6座，草莓大棚4座，自筹计划投资建设蔬菜大棚一座长108米、宽57.5米。草莓大棚2座，长62米、宽9米，高4.5米。财政资金计划建设内容：新建草莓种植大棚2座，每座棚长62米，宽9米，高4.5米及配套设施；建设蔬菜种植大棚5座，每座长100米宽8米，高3米，蔬菜大棚材料建设材料，钢管支柱使用32*3.5热镀锌管、钢桁使用使用32*3.5热镀锌管、钢支撑、钢拉杆使用32*3.5热镀锌管、钢支撑、钢拉杆使用25*3.2热镀锌管、塑料薄膜采用08MMPO膜，采用手动卷膜器。新建配套灌溉机井2眼。井深100米，直径40公分。大棚专用拖拉机一台。</t>
  </si>
  <si>
    <t>该项目实施后，财政投入部分年综合收益8%，作为村集体经济收益，财政投入资金建设内容，产权归村集体经济所有。同时，还能有效引导群众通过就近务工、种植结构调整、配套相关产业链条等形式，拓宽增收渠道，惠及群众930人。</t>
  </si>
  <si>
    <t>该项目实施后，能有效引导群众通过就近务工、种植结构调整、配套相关产业链条等形式，拓宽增收渠道，惠及脱贫群众203人。</t>
  </si>
  <si>
    <t>叶县2023年辛店镇常派庄村省级康养示范村项目</t>
  </si>
  <si>
    <t>常派庄村</t>
  </si>
  <si>
    <t>2023.01.01-2023.11.30</t>
  </si>
  <si>
    <t>建设民宿、养种植产业园、研学基地、基础设施项目、村容村貌提升、必要的硬件设施、旅游公厕、污水治理等(按照规划设计方案）。</t>
  </si>
  <si>
    <t>该项目实施后，不仅可发展壮大村集体经济，所形成的资产归村集体所有，同时可带动周边群众就近务工，拓宽增收渠道，惠及群众1810人。</t>
  </si>
  <si>
    <t>该项目实施后，可带动周边群众就近务工拓展增收渠道，惠及群众426户。</t>
  </si>
  <si>
    <t>叶县2023年辛店镇卞沟村养殖园区项目</t>
  </si>
  <si>
    <t>卞沟村</t>
  </si>
  <si>
    <t>2023.01.01-2023.12.30</t>
  </si>
  <si>
    <t>养牛场水井，电，生活区，办公区，场区硬化，围墙，料棚，牛舍，粪污处理及配套设备。</t>
  </si>
  <si>
    <t>该项目实施后、不仅可发展壮大集体经济，所形成的资产归村集体所有，同时可带动周边群众就近务工拓宽增收渠道汇集群众1215人</t>
  </si>
  <si>
    <t>该项目实施后、同时可带动周边群众就近务工拓宽增收渠道汇集群众1215人</t>
  </si>
  <si>
    <t>叶县2023年辛店镇王文成村张武岗红薯种植基地项目</t>
  </si>
  <si>
    <t>王文成村</t>
  </si>
  <si>
    <t>张武岗红薯种植基地配套设施。</t>
  </si>
  <si>
    <t>该项目实施后，不仅可发展壮大村集体经济，所形成的资产归村集体所有，同时可带动周边群众就近务工，拓宽增收渠道，惠及群众1600人。</t>
  </si>
  <si>
    <t>该项目实施后，可带动周边群众就近务工，拓宽增收渠道，惠及脱贫群众380人。</t>
  </si>
  <si>
    <t>叶县2023年辛店镇刘文祥村茶厂康养中心项目</t>
  </si>
  <si>
    <t>刘文祥</t>
  </si>
  <si>
    <t>占地50亩，茶厂康养中心配套设施。</t>
  </si>
  <si>
    <t>该项目实施后，不仅可发展壮大村集体经济，提高乡村生态旅游，带动农家乐，所形成的资产归村集体所有，同时，可带动周边群众就近务工拓宽增收渠道，惠及群众958人</t>
  </si>
  <si>
    <t>该项目实施后，可带动周边群众就近务工拓宽增收渠道，惠及群众958人</t>
  </si>
  <si>
    <t>15、任店镇项目</t>
  </si>
  <si>
    <t>叶县2023年任店镇蔬菜基地产品存放中心建设项目</t>
  </si>
  <si>
    <t>柳营村</t>
  </si>
  <si>
    <t>任店镇人民政府</t>
  </si>
  <si>
    <t>计划建设产品存放中心一座，主体一层，局部两层，建筑面积532平方米；冷库外围工程；新建园区内部道路硬化等相关配套设施。</t>
  </si>
  <si>
    <t>项目建成后，投资建设内容产权归村集体经济所有，在发展壮大村集体经济的同时，可有效引导村内群众通过就近务工、种植结构调整、配套相关产业链条服务等方式，拓宽增收渠道，惠及群众3514人。</t>
  </si>
  <si>
    <t>可有效引导村内群众通过就近务工、种植结构调整、配套相关产业链条服务等方式，拓宽增收渠道，惠及脱贫群众356人。</t>
  </si>
  <si>
    <t>叶县2023年任店镇双河营村集体经济畜牧养殖项目</t>
  </si>
  <si>
    <t>双河营村</t>
  </si>
  <si>
    <t>计划建设总面积11519.85平方米，其中新建羊舍1、2地上2层面积7200.00平方米；新建宿舍地上1层，面积221.13平方米；新建一座业务用房地上2层面积564.08平方米；新建一座料棚地上1层，面积1828.64平方米；室外临时草场面积2599.64平方米；道路硬化面积1765.87平方米；室外洗羊池一座，容积32.5立方米；新建水井一处并购置配套设施1套；新建室外排污沟400米、围墙450米。</t>
  </si>
  <si>
    <t>该项目实施后，财政投入部分年综合收益8%，作为村集体经济收益，财政投入资金建设内容，产权归村集体经济所有。同时，还能有效引导群众通过畜牧养殖、种植结构调整、配套相关产业链条等形式，拓宽增收渠道，惠及群众1621人。</t>
  </si>
  <si>
    <t>该项目实施后，引导群众通过畜牧养殖、种植结构调整、配套相关产业链条等形式，拓宽增收渠道，惠及脱贫群众356人.</t>
  </si>
  <si>
    <t>叶县2023年任店镇月庄村村集体经济韭菜产业配套设施建设项目</t>
  </si>
  <si>
    <t>月庄村</t>
  </si>
  <si>
    <t>计划建设：一是韭菜检测中心及配套设施用房一座，地上2层，框架结构，长33.6米，宽8米，高8米，建筑面积538平方米，购置检测仪器设备等配套设施；二是韭菜分拣配送车间一座，钢架结构砖混砌体，长43.5米，宽10米，高5.95米，建筑面积435平方米,及其配套设备;三是检测中心室内配套设施，约269平方米。</t>
  </si>
  <si>
    <t>项目建成后，投资建设内容产权归村集体经济所有，在发展壮大村集体经济的同时，可有效引导村内群众通过就近务工、种植结构调整、配套相关产业链条服务等方式，拓宽增收渠道，惠及群众1079人。</t>
  </si>
  <si>
    <t>可有效引导村内群众通过就近务工、种植结构调整、配套相关产业链条服务等方式，拓宽增收渠道，惠及脱贫群众13人。</t>
  </si>
  <si>
    <t>叶县2023年任店镇蔬菜大棚种植项目</t>
  </si>
  <si>
    <t>秋河村、前营村、任一村、任二村、尚武营村、刘岭村、郭营村、燕庄村、瓦店村、史营村、毛庄村、胡庄村、辉东村、刘口村、大营村、中旗营村、寺东村、任四村、新营村、宋营村、竺李庄村、岳庵村、古路湾村、克庄村。</t>
  </si>
  <si>
    <t>2023.03.01-2023.12.30</t>
  </si>
  <si>
    <t>建设蔬菜大棚长80m宽8m共583座，冷库500m³1座，冷库240m³1座，及配套灌溉设备；产业园区：冷包装车间4000m³，办公室6000m³，园区内硬化、绿化、排水、亮化等，及制冷和多媒体配套设施。</t>
  </si>
  <si>
    <t>项目建成后，不仅可发展壮大村集体经济，保证年收益不低于276万元，所形成的资产归村集体所有。同时可有效带动本村及周边群众，就近务工拓宽增收渠道。</t>
  </si>
  <si>
    <t>项目实施后，可通过土地流转、村集体分工、务工吸纳脱贫人口900余人，增加家庭收入3万元以上。</t>
  </si>
  <si>
    <t>叶县2023年任店镇宋营村村集体经济畜牧养殖项目</t>
  </si>
  <si>
    <t>宋营村</t>
  </si>
  <si>
    <t>一、项目占地30亩只要有：1.建牛舍15栋,牛舍前后各配备1.1亩的运动场，场内种植苜蓿；2.配套病牛隔离舍1栋，干草棚3栋，配套青贮池容量4000m³，池深6.2m*宽9.0m*长30m青贮池5个；3.建兽医室及人工授精冻配点1处；4.生产辅助区200㎡，包括档案室、繁育实验室、饲料化验室、加工车间；5.办公生活区100㎡，包括办公室、员工宿舍、食堂、娱乐室；6.生产设施设备300㎡，包括配电室、绿化带、水塔、装牛台、地磅房、场内道路等；7.“三废”处理设施设备区2亩，内含污水处理系统、沼气池等设备；8.有机肥加工厂3亩。二、建设有机原粮种植区970亩主要有：1.每50亩为一块方格田，按区块进行沟、路、渠、涵设置；2.配备各种农用机械：玉米棒草分离清除收割机2台，2104拖拉机2台，翻转犁、旋耕机各2套；3.水泵及给水灌溉系统；4.生产道路硬化；5.储存烘干仓库1处；6.农用机械仓库1处。</t>
  </si>
  <si>
    <t>项目建成后，不仅可发展壮大村集体经济，保证年收益不低于120万元，所形成的资产归村集体所有。同时可有效带动本村及周边群众1075人，就近务工拓宽增收渠道。</t>
  </si>
  <si>
    <t>项目实施后，通过村集体分工、务工吸纳脱贫人口20余人，增加家庭收入2万元以上。</t>
  </si>
  <si>
    <t>16、仙台镇项目</t>
  </si>
  <si>
    <t>叶县2023年仙台镇布杨村蔬菜大棚种植基地项目</t>
  </si>
  <si>
    <t>计划建设：一是新建蔬菜瓜果大棚70座，每座长50米、宽12米，占地面积600平方米；新建钢结构仓库一座，长6米，宽6米，占地面积36平方米；新建保鲜库一座，长6米，宽7米，占地面积42平方米；新建钢结构生产用房3间，每间长6米，宽13米，占地面积78平方米；二是新建机井5眼，直径0.5米/眼，配套水泵5个，水罐5个；配套建设种植园区灌溉管网988米，电力配套988米，排水设施1200米，宽0.5米；三是购置旋耕机一台（型号4DE91-40GG33）。</t>
  </si>
  <si>
    <t>该项目实施后，不仅可发展壮大村集体经济，财政投资部分综合收益8%，作为村集体经济年收益，财政部分建设内容所形成的资产，归村集体所有。同时可有效带动本村及周边群众，通过调整种植结构、就近务工等形式，拓宽增收渠道,惠及群众1043人。</t>
  </si>
  <si>
    <t>该项目实施后，可有效带动本村及周边群众，就近务工拓宽增收渠道,惠及脱贫群众85人。</t>
  </si>
  <si>
    <t>叶县2023年仙台镇烟叶种植及配套建设项目</t>
  </si>
  <si>
    <t>崔王村</t>
  </si>
  <si>
    <t>2023.07.01-2023.12.31</t>
  </si>
  <si>
    <t>计划建设：空气能网箱烟炕42座，配套网箱42座，装烟台一座，400KVA变压器4座，烟库一座，编烟棚一座。</t>
  </si>
  <si>
    <t>该项目实施后，
不仅可发展壮大村集体经济，保证村集体经济收益。项目资产产权归村集体经济所有。同时，可引导鼓励附近群众通过烟叶种植等发展，拓宽增收渠道，惠及群众1690人。</t>
  </si>
  <si>
    <t>项目实施后，可有效引导项目地周边群众通过多元化种植、养殖，调整产业结构发展，拓宽增收渠道，惠及脱贫群众65人。</t>
  </si>
  <si>
    <t>17、叶邑镇项目</t>
  </si>
  <si>
    <t>叶县2023年叶邑镇朱岗村分拣包装加工车间项目</t>
  </si>
  <si>
    <t>仓储冷链建设</t>
  </si>
  <si>
    <t>朱岗村</t>
  </si>
  <si>
    <t>叶邑镇人民政府</t>
  </si>
  <si>
    <t>计划新建：计划新建仓储冷链钢构车间792平方米，长19.9米、宽19.9米、高7.5米，提升架一套及相关设备，农副产品储存销售及农用设备仓储。</t>
  </si>
  <si>
    <t>该项目实施后，不仅可发展壮大村集体经济，财政投资部分综合收益8%，作为村集体经济年收益，财政部分建设内容所形成的资产，归村集体所有。同时可有效带动本村及周边群众，通过调整种植结构、就近务工等形式，拓宽增收渠道,惠及群众1884人。</t>
  </si>
  <si>
    <t>项目建成后，不仅可发展壮大村集体经济，同时可有效带动本村及周边群众，就近务工拓宽增收渠道,惠及脱贫群众80人。</t>
  </si>
  <si>
    <t>叶县2023年叶邑镇云雾培智能植物生产车间建设项目</t>
  </si>
  <si>
    <t>八里园村、孟庄村</t>
  </si>
  <si>
    <t>2023.07.01-2023.10.31</t>
  </si>
  <si>
    <t>1、云雾培植物生产车间9座，1512平方米/座；2、1座车间的云雾培成套设备（育苗炼苗类)；3、项目配套：水源净化、备用柴油发电机、保鲜储存、仓库物料房、收采转运车、消防消杀多功能车、维修工程车。4、云雾培营养液系统，包括：营养液供液总成、营养液回液总成、营养液过滤总成及水肥一体化混肥系统、营养液温控系统。</t>
  </si>
  <si>
    <t>项目建成后，不仅可发展壮大村集体经济，所形成的资产归村集体所有。同时可有效带动本村及周边群众，就近务工拓宽增收渠道,惠及群众3573人。</t>
  </si>
  <si>
    <t>项目建成后，不仅可发展壮大村集体经济，同时可有效带动本村及周边群众，就近务工拓宽增收渠道,惠及脱贫群众30人。</t>
  </si>
  <si>
    <t>18、洪庄杨镇项目</t>
  </si>
  <si>
    <t>叶县2023年洪庄杨镇张集村食品深加工项目</t>
  </si>
  <si>
    <t>洪庄杨镇</t>
  </si>
  <si>
    <t>张集村</t>
  </si>
  <si>
    <t>洪庄杨镇人民政府</t>
  </si>
  <si>
    <t>计划建设内容：新建食品生产车间一座，长18米，宽30米；建设原材料库房一座，面积220平方米；建设成品房一座300平方米，冷库一座200平方米；建设办公用房一座，长20米，宽6米；配套建设职工宿舍及学习会议室；购置食品生产机械设备生产线一条。</t>
  </si>
  <si>
    <t>项目建成后，不仅可发展壮大村集体经济，财政投资部分综合收益8%，作为村集体经济年收益，财政部分建设内容所形成的资产，归村集体所有。同时可有效带动本村及周边群众就近务工，调整种植结构，惠及全村3942人。</t>
  </si>
  <si>
    <t>项目建成后，可有效带动本村脱贫群众就近务工，惠及脱贫群众25人。</t>
  </si>
  <si>
    <t>叶县2023年洪庄杨镇现代产业园区配套建设项目</t>
  </si>
  <si>
    <t>小庄村</t>
  </si>
  <si>
    <t>新建园区通水工程，含灌溉机井及配套、地埋PE管、斗沟（衬砌硬化）及10座农涵；新建通电工程，含28000m大棚配电线路敷设及40座配电箱；新建480m×4.5m水泥路、2300m×4.0m碎石路各1条；新建配套设施工程，含隔离护栏网5000m、仓储棚240㎡、撒粪车1辆、大棚膜41栋等配套设施。</t>
  </si>
  <si>
    <t>该项目实施后，
不仅可发展壮大村集体经济，保证村集体经济收益。项目资产产权归村集体经济所有。同时，可引导鼓励附近群众通过烟叶种植、蔬菜瓜果种植、畜牧养殖等发展，拓宽增收渠道，惠及群众1052人。</t>
  </si>
  <si>
    <t>项目实施后，可有效引导项目地周边群众通过多元化种植、养殖，调整产业结构发展，拓宽增收渠道，惠及脱贫群众18人。</t>
  </si>
  <si>
    <t>叶县2023年洪庄杨镇联村共建牛肉精深加工与研学观光项目</t>
  </si>
  <si>
    <t>白庄村、曹李村、焦李庄村</t>
  </si>
  <si>
    <t>计划建设：一是新建和扩建钢结构厂房（总面积9000平方米）、地面回填、地面硬化、地下排水、水电供应工程等。二是建设熟食加工生产车间及展示厅、新增高温杀菌设备、水电排污设备、卤煮排风设备、内外包装设备、流水线设备、清洗设备、恒温制冷设备、低温成品冷库设备、保鲜成品库设备、缓化设备、锅炉设备及产品展示设备等共20余套。</t>
  </si>
  <si>
    <t>该项目实施后，
不仅可发展壮大村集体经济，保证村集体经济收益。项目资产产权归村集体经济所有。同时，可引导鼓励附近群众通过畜牧养殖等发展，拓宽增收渠道，惠及群众4141人。</t>
  </si>
  <si>
    <t>项目实施后，可有效引导项目地周边群众通过多元化种植、养殖，调整产业结构发展，拓宽增收渠道，惠及脱贫群众52人。</t>
  </si>
  <si>
    <t>19、昆阳街道项目</t>
  </si>
  <si>
    <t>叶县2023年昆阳街道三里湾村蔬菜瓜果特色大棚种植项目</t>
  </si>
  <si>
    <t>昆阳街道</t>
  </si>
  <si>
    <t>三里湾村</t>
  </si>
  <si>
    <t>昆阳街道办事处</t>
  </si>
  <si>
    <t>计划建设内容：新建蔬菜瓜果特色种植大棚56座。一是新建大棚36座长230米、宽2.8米、脊高2.4米、肩高1.75米，并配备其相关配套设施；二是新建大棚20座长255米宽2.8米、脊高2.4米、肩高1.75米、及灌溉设施，围栏，管理用房，园区大门及其它配套设施。</t>
  </si>
  <si>
    <t>项目建成后，不仅可发展壮大村集体经济，财政投资部分综合收益8%，作为村集体经济年收益，财政部分建设内容所形成的资产，归村集体所有。同时可有效带动本村及周边群众就近务工，调整种植结构，惠及全村1678人。</t>
  </si>
  <si>
    <t>该项目实施后，能有效引导群众通过就近务工、种植结构调整、配套相关产业链条等形式，拓宽增收渠道，惠及本村及周边脱贫群众56人。</t>
  </si>
  <si>
    <t>20.马庄乡项目</t>
  </si>
  <si>
    <t>叶县2023年马庄乡年生产熟牛肉900吨及速冻产品80万件生产线项目</t>
  </si>
  <si>
    <t>李庄村</t>
  </si>
  <si>
    <t>2023.05.10— 2023.10.30</t>
  </si>
  <si>
    <t>马庄回族乡人民政府</t>
  </si>
  <si>
    <t>新建2000平方米标准化厂房一栋，其中1000平方米速冻及熟食生产线车间1个；200平方米原料库一座，200平方米速冻食品成品库一座，100平方米熟食成品库一座，包材库200平方米，实验室50平方米，留样室50平方米，包材间200平方米。主要设备:变压器一个，冷库8座，灭菌锅2口，蒸气锅10口，燃气锅炉一个，滚揉机一台，切割机一台，穿串机一台，打包机，工作台等相关生产线及机器设备。</t>
  </si>
  <si>
    <t>该项目惠及群众2631户11570人，增加务工人员150人，8个村每村增加集体经济收入5万元，改善群众收入问题。</t>
  </si>
  <si>
    <t>该项目实施后，可带动解371名困难群众收入难及生活问题。</t>
  </si>
  <si>
    <t>叶县2023年马庄乡食品加工园区项目</t>
  </si>
  <si>
    <t>张庄村</t>
  </si>
  <si>
    <t>建设钢结构车间1栋，两层。建筑面积7000平方米，砖混结构办公楼及宿舍一栋，1300平方，车间含冷库4座（原料库、成品库、速冻库、腌制库）、速冻隧道1条，配备中央空调制冷面积3000立方米。电梯3部，厂区及道路硬化3000平方。</t>
  </si>
  <si>
    <t>该项目惠及群众2631户11570人，增加务工人员200人，8个村每村增加集体经济收入19万元，改善群众收入问题。</t>
  </si>
  <si>
    <t>三、政策保障类项目</t>
  </si>
  <si>
    <t>1、组织部项目</t>
  </si>
  <si>
    <t>叶县2023年市派第一书记工作开展帮扶经费</t>
  </si>
  <si>
    <t>其他</t>
  </si>
  <si>
    <t>18个乡镇（街道）</t>
  </si>
  <si>
    <t>保安镇庙岗村、李吴庄村、夏园村；常村镇下马庄村、府君庙村、葛河村、文集村、栗林店村；邓李乡妆头村、庙李村；龚店镇姜庄村；廉村镇高柳村、后王村、沙渡口；龙泉乡曹庄村；水寨乡灰河郭村、东屈庄村、蔡寺村、太康村；田庄乡千兵营村、岗马村、西孙庄；夏李乡侯庄村、彦岭村、许岭村、苗庄村、岳楼村；仙台镇阁老吴村、北庞庄村、老樊寨村、李庄村；辛店镇西徐庄村、油坊李村、铁佛寺村；叶邑镇杜庄村、大乔村、大王庄村、老鸦张村。</t>
  </si>
  <si>
    <t>2023.01.01— 2023.12.31</t>
  </si>
  <si>
    <t>县组织部</t>
  </si>
  <si>
    <t>计划对全县2021年市派驻村第一书记38人，用于驻村帮扶工作开展专项工作经费。</t>
  </si>
  <si>
    <t>项目实施后，助推发展村集体经济，惠及群众46244人。</t>
  </si>
  <si>
    <t>项目实施后，助推发展村集体经济惠及脱贫群众5981人。</t>
  </si>
  <si>
    <t>2、乡村振兴局项目</t>
  </si>
  <si>
    <t>叶县2022年下半年“雨露计划”短期技能</t>
  </si>
  <si>
    <t>雨露计划</t>
  </si>
  <si>
    <t>涉及全县18个乡镇（街道）</t>
  </si>
  <si>
    <t>2022.09.01-2023.01.31</t>
  </si>
  <si>
    <t>预计补助脱贫劳动力272名。</t>
  </si>
  <si>
    <t>为全县18个乡镇272名脱贫群众实施教育补助助学工程。</t>
  </si>
  <si>
    <t>为全县18个乡镇272名脱贫群众实施短期技能补贴工程。</t>
  </si>
  <si>
    <t>叶县2022年秋季“雨露计划”职业教育</t>
  </si>
  <si>
    <t>2022.12.01-2023.02.28</t>
  </si>
  <si>
    <t>预计补助脱贫学生1800名。</t>
  </si>
  <si>
    <t>为全县18个乡镇1800名脱贫户学生实施教育补助助学工程。</t>
  </si>
  <si>
    <t>叶县2023年上半年“雨露计划”短期技能</t>
  </si>
  <si>
    <t>2023.03.01-2023.07.31</t>
  </si>
  <si>
    <t>预计补助脱贫劳动力600名。</t>
  </si>
  <si>
    <t>为全县18个乡镇600名脱贫群众实施短期技能补贴工程。</t>
  </si>
  <si>
    <t>叶县2023年春季“雨露计划”职业教育</t>
  </si>
  <si>
    <t>2023.06.01-2023.08.31</t>
  </si>
  <si>
    <t>叶县2023年乡村振兴实用技术培训项目</t>
  </si>
  <si>
    <t>就业培训</t>
  </si>
  <si>
    <t>龙泉乡、田庄乡、廉村乡</t>
  </si>
  <si>
    <t>涉及3个乡镇的116个行政村</t>
  </si>
  <si>
    <t>2023.05.01-2023.09.30</t>
  </si>
  <si>
    <t>在叶县龙泉乡、田庄乡、廉村镇开展为期5天的手工编织培训课程，使参训学员能够掌握手工钩织的基本技巧、区分不同钩织材料与钩针针法，具备初级手工编织工作者的劳动水平，促进脱贫群众通过手工编织进一步拓宽增收渠道。</t>
  </si>
  <si>
    <t>可为63名脱贫群众进行钩织培训，帮助其实现就业，提高收入水平。</t>
  </si>
  <si>
    <t>该项目实施后，可惠及全县44个脱贫村，脱贫群众63人。</t>
  </si>
  <si>
    <t>叶县2023年脱贫人口（监测对象）外出务工“一补一奖”项目</t>
  </si>
  <si>
    <t>务工补助</t>
  </si>
  <si>
    <t>554个行政村</t>
  </si>
  <si>
    <t>脱贫享受政策户和监测对象（风险消除户除外），在省外、省内县外，县内乡外务工人员，实施交通费补助及务工奖补政策，每户不高于3000元。</t>
  </si>
  <si>
    <t>项目实施后，可为全县脱贫享受政策户及监测对象提供交通补助和务工奖励，缓解其经济压力，提高就业积极性。</t>
  </si>
  <si>
    <t>项目实施后，可为全县脱贫享受政策户及监测对象提供交通补助和务工奖励，提高困难群众就业积极性。</t>
  </si>
  <si>
    <t>3、农业农村局项目</t>
  </si>
  <si>
    <t>叶县2023年农村管理员项目</t>
  </si>
  <si>
    <t>公益岗位</t>
  </si>
  <si>
    <t>2023.01.01—2023.12.30</t>
  </si>
  <si>
    <t>计划在全县18个乡镇（街道）开发公益性岗位4000人，用于村庄清洁、卫生监督公益性管理。每人每月补助350元。</t>
  </si>
  <si>
    <t>该项目实施后，在改善提升村内群众人居环境的同时，增加4000户脱贫群众收入，每年每户增加收入4200元。</t>
  </si>
  <si>
    <t>该项目实施后，在改善提升村内群众人居环境的同时，解决4000名脱贫群众务工难问题，每年每户增加收入4200元。</t>
  </si>
  <si>
    <t>4、交通局项目</t>
  </si>
  <si>
    <t>叶县2023年交通道路“管养员”公益性岗位项目</t>
  </si>
  <si>
    <t>县交通局</t>
  </si>
  <si>
    <t>计划在全县18个乡镇（街道)设置道路管养员，用于吸纳有劳动能力的脱贫群众负责村内道路管理及养护，保证道路项目长期运营发挥效益。共开发303名，每人月补助300元。</t>
  </si>
  <si>
    <t>项目实施后，可为全县18个乡镇（办事处）542个行政村，每个村配备一名非全日制交通扶贫道路“管养员”公益性岗位，负责辖区内的道路养护管理工作，每人每月发放工资300元。</t>
  </si>
  <si>
    <t>该项目实施后，可有效带动全县建档立卡脱贫群众303人实现稳定增收。</t>
  </si>
  <si>
    <t>5、林业局项目</t>
  </si>
  <si>
    <t>叶县2023年生态护林员公益岗位</t>
  </si>
  <si>
    <t>保安镇、辛店镇、夏李乡、常村镇</t>
  </si>
  <si>
    <t>涉及保安镇、辛店镇、夏李乡、常村镇的山区村</t>
  </si>
  <si>
    <t>2022.04.01——2023.10.30</t>
  </si>
  <si>
    <t>县林业局</t>
  </si>
  <si>
    <t>计划在南部4个山区共开发125名生态护林员，参与森林防火宣传、巡山扑火、计划烧除、设置隔离带、查看火情、病虫害防治等工作。工作时限为6个月，每人每月1000元。</t>
  </si>
  <si>
    <t>该项目实施后，在保证生态护林的同时，吸纳125名脱贫群众务工，每年每户增加收入6000元。</t>
  </si>
  <si>
    <t>6、人社局项目</t>
  </si>
  <si>
    <t>叶县2023年脱贫人员低收入人员跨省就业补助交通费</t>
  </si>
  <si>
    <t>交通费补助</t>
  </si>
  <si>
    <t>县人社局</t>
  </si>
  <si>
    <t>计划为全县800户，共1000人提供交通费补助。</t>
  </si>
  <si>
    <t>该项目实施后，可对1000名群众进行交通费补贴，缓解群众经济压力，提高务工人员积极性。</t>
  </si>
  <si>
    <t>该项目实施后，可补贴600名脱贫群众交通费，可极大提高务工人员积极性。</t>
  </si>
  <si>
    <t>7、科技局项目</t>
  </si>
  <si>
    <t>叶县2023年创业致富带头人培训经费</t>
  </si>
  <si>
    <t>创业培训</t>
  </si>
  <si>
    <t>2023.07.01—2023.11.30</t>
  </si>
  <si>
    <t>县科技局</t>
  </si>
  <si>
    <t>计划在全县选取50名以上创业致富带头人，进行专项培训，每人标准1000元。</t>
  </si>
  <si>
    <t>项目实施后，可发展壮大村集体经济，高效带动村集体经济收益，惠及群众880人。</t>
  </si>
  <si>
    <t>项目实施后，可发展壮大村集体经济，有效带动村集体经济收益，惠及脱贫群众55人。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</si>
</sst>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name val="宋体"/>
      <charset val="134"/>
    </font>
    <font>
      <sz val="14"/>
      <name val="黑体"/>
      <charset val="134"/>
    </font>
    <font>
      <sz val="14"/>
      <name val="宋体"/>
      <charset val="134"/>
    </font>
    <font>
      <sz val="24"/>
      <name val="方正小标宋简体"/>
      <charset val="134"/>
    </font>
    <font>
      <b/>
      <sz val="12"/>
      <name val="黑体"/>
      <charset val="134"/>
    </font>
    <font>
      <b/>
      <sz val="10"/>
      <name val="宋体"/>
      <charset val="134"/>
    </font>
    <font>
      <b/>
      <sz val="10"/>
      <name val="宋体"/>
      <charset val="134"/>
      <scheme val="major"/>
    </font>
    <font>
      <b/>
      <sz val="12"/>
      <name val="宋体"/>
      <charset val="134"/>
    </font>
    <font>
      <b/>
      <sz val="10"/>
      <name val="黑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17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9" applyNumberFormat="0" applyAlignment="0" applyProtection="0">
      <alignment vertical="center"/>
    </xf>
    <xf numFmtId="0" fontId="26" fillId="4" borderId="10" applyNumberFormat="0" applyAlignment="0" applyProtection="0">
      <alignment vertical="center"/>
    </xf>
    <xf numFmtId="0" fontId="27" fillId="4" borderId="9" applyNumberFormat="0" applyAlignment="0" applyProtection="0">
      <alignment vertical="center"/>
    </xf>
    <xf numFmtId="0" fontId="28" fillId="5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2" fillId="0" borderId="1" xfId="51" applyFont="1" applyFill="1" applyBorder="1" applyAlignment="1">
      <alignment horizontal="center" vertical="center" wrapText="1"/>
    </xf>
    <xf numFmtId="0" fontId="10" fillId="0" borderId="1" xfId="5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3" xfId="5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0" fillId="0" borderId="1" xfId="5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1" xfId="51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好 2" xfId="49"/>
    <cellStyle name="常规 3 2" xfId="50"/>
    <cellStyle name="常规_Sheet1" xfId="51"/>
    <cellStyle name="常规 11" xfId="52"/>
  </cellStyles>
  <tableStyles count="0" defaultTableStyle="TableStyleMedium2" defaultPivotStyle="PivotStyleLight16"/>
  <colors>
    <mruColors>
      <color rgb="00C00000"/>
      <color rgb="00FFC000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30"/>
  <sheetViews>
    <sheetView tabSelected="1" zoomScale="70" zoomScaleNormal="70" workbookViewId="0">
      <pane ySplit="4" topLeftCell="A128" activePane="bottomLeft" state="frozen"/>
      <selection/>
      <selection pane="bottomLeft" activeCell="B130" sqref="B130"/>
    </sheetView>
  </sheetViews>
  <sheetFormatPr defaultColWidth="9" defaultRowHeight="20.4"/>
  <cols>
    <col min="1" max="1" width="7.40740740740741" style="1" customWidth="1"/>
    <col min="2" max="2" width="17.9259259259259" style="8" customWidth="1"/>
    <col min="3" max="3" width="10.8796296296296" style="9" customWidth="1"/>
    <col min="4" max="4" width="10.3796296296296" style="9" customWidth="1"/>
    <col min="5" max="5" width="10.3796296296296" style="8" customWidth="1"/>
    <col min="6" max="6" width="14.287037037037" style="8" customWidth="1"/>
    <col min="7" max="7" width="12.3796296296296" style="8" customWidth="1"/>
    <col min="8" max="8" width="15.3981481481481" style="8" customWidth="1"/>
    <col min="9" max="9" width="37.8518518518519" style="8" customWidth="1"/>
    <col min="10" max="10" width="19.5462962962963" style="9" customWidth="1"/>
    <col min="11" max="11" width="13.8055555555556" style="9" customWidth="1"/>
    <col min="12" max="13" width="8.82407407407407" style="9" customWidth="1"/>
    <col min="14" max="14" width="20.75" style="9" customWidth="1"/>
    <col min="15" max="15" width="10.5925925925926" style="9" customWidth="1"/>
    <col min="16" max="16" width="17" style="10" customWidth="1"/>
    <col min="17" max="18" width="9" style="10"/>
    <col min="19" max="19" width="14.3333333333333" style="10"/>
    <col min="20" max="16365" width="9" style="1"/>
    <col min="16366" max="16384" width="9" style="11"/>
  </cols>
  <sheetData>
    <row r="1" s="1" customFormat="1" ht="24" customHeight="1" spans="1:16378">
      <c r="A1" s="12" t="s">
        <v>0</v>
      </c>
      <c r="B1" s="12"/>
      <c r="C1" s="13"/>
      <c r="D1" s="13"/>
      <c r="E1" s="14"/>
      <c r="F1" s="14"/>
      <c r="G1" s="14"/>
      <c r="H1" s="14"/>
      <c r="I1" s="33"/>
      <c r="J1" s="34"/>
      <c r="K1" s="9"/>
      <c r="L1" s="9"/>
      <c r="M1" s="9"/>
      <c r="N1" s="9"/>
      <c r="O1" s="9"/>
      <c r="P1" s="10"/>
      <c r="Q1" s="10"/>
      <c r="R1" s="10"/>
      <c r="S1" s="10"/>
      <c r="XEL1" s="11"/>
      <c r="XEM1" s="11"/>
      <c r="XEN1" s="11"/>
      <c r="XEO1" s="11"/>
      <c r="XEP1" s="11"/>
      <c r="XEQ1" s="11"/>
      <c r="XER1" s="11"/>
      <c r="XES1" s="11"/>
      <c r="XET1" s="11"/>
      <c r="XEU1" s="11"/>
      <c r="XEV1" s="11"/>
      <c r="XEW1" s="11"/>
      <c r="XEX1" s="11"/>
    </row>
    <row r="2" s="1" customFormat="1" ht="40.5" customHeight="1" spans="1:17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</row>
    <row r="3" s="2" customFormat="1" ht="29" customHeight="1" spans="1:17">
      <c r="A3" s="16" t="s">
        <v>2</v>
      </c>
      <c r="B3" s="16" t="s">
        <v>3</v>
      </c>
      <c r="C3" s="17" t="s">
        <v>4</v>
      </c>
      <c r="D3" s="16" t="s">
        <v>5</v>
      </c>
      <c r="E3" s="16" t="s">
        <v>6</v>
      </c>
      <c r="F3" s="16"/>
      <c r="G3" s="16" t="s">
        <v>7</v>
      </c>
      <c r="H3" s="16" t="s">
        <v>8</v>
      </c>
      <c r="I3" s="17" t="s">
        <v>9</v>
      </c>
      <c r="J3" s="17" t="s">
        <v>10</v>
      </c>
      <c r="K3" s="16" t="s">
        <v>11</v>
      </c>
      <c r="L3" s="35" t="s">
        <v>12</v>
      </c>
      <c r="M3" s="35"/>
      <c r="N3" s="16" t="s">
        <v>13</v>
      </c>
      <c r="O3" s="16" t="s">
        <v>14</v>
      </c>
      <c r="P3" s="16" t="s">
        <v>15</v>
      </c>
      <c r="Q3" s="16" t="s">
        <v>16</v>
      </c>
    </row>
    <row r="4" s="2" customFormat="1" ht="33" customHeight="1" spans="1:17">
      <c r="A4" s="16"/>
      <c r="B4" s="16"/>
      <c r="C4" s="18"/>
      <c r="D4" s="16"/>
      <c r="E4" s="16" t="s">
        <v>17</v>
      </c>
      <c r="F4" s="16" t="s">
        <v>18</v>
      </c>
      <c r="G4" s="16"/>
      <c r="H4" s="16"/>
      <c r="I4" s="18"/>
      <c r="J4" s="18"/>
      <c r="K4" s="16"/>
      <c r="L4" s="35" t="s">
        <v>19</v>
      </c>
      <c r="M4" s="35" t="s">
        <v>20</v>
      </c>
      <c r="N4" s="16"/>
      <c r="O4" s="16"/>
      <c r="P4" s="16"/>
      <c r="Q4" s="16"/>
    </row>
    <row r="5" s="2" customFormat="1" ht="33" customHeight="1" spans="1:17">
      <c r="A5" s="16"/>
      <c r="B5" s="16"/>
      <c r="C5" s="16"/>
      <c r="D5" s="16"/>
      <c r="E5" s="16"/>
      <c r="F5" s="16"/>
      <c r="G5" s="16"/>
      <c r="H5" s="16"/>
      <c r="I5" s="16" t="s">
        <v>21</v>
      </c>
      <c r="J5" s="36">
        <f>SUM(J6+J28+J111)</f>
        <v>87089.25</v>
      </c>
      <c r="K5" s="37"/>
      <c r="L5" s="38"/>
      <c r="M5" s="38"/>
      <c r="N5" s="38"/>
      <c r="O5" s="16"/>
      <c r="P5" s="25"/>
      <c r="Q5" s="25"/>
    </row>
    <row r="6" s="2" customFormat="1" ht="33" customHeight="1" spans="1:17">
      <c r="A6" s="19" t="s">
        <v>22</v>
      </c>
      <c r="B6" s="19"/>
      <c r="C6" s="19"/>
      <c r="D6" s="19"/>
      <c r="E6" s="20"/>
      <c r="F6" s="20"/>
      <c r="G6" s="20"/>
      <c r="H6" s="19"/>
      <c r="I6" s="19"/>
      <c r="J6" s="19">
        <f>J7+J9+J14+J16+J18+J20+J22+J24+J26</f>
        <v>12483.13</v>
      </c>
      <c r="K6" s="39"/>
      <c r="L6" s="39"/>
      <c r="M6" s="39"/>
      <c r="N6" s="39"/>
      <c r="O6" s="25"/>
      <c r="P6" s="25"/>
      <c r="Q6" s="25"/>
    </row>
    <row r="7" s="2" customFormat="1" ht="33" customHeight="1" spans="1:17">
      <c r="A7" s="21" t="s">
        <v>23</v>
      </c>
      <c r="B7" s="22"/>
      <c r="C7" s="23"/>
      <c r="D7" s="23"/>
      <c r="E7" s="24"/>
      <c r="F7" s="24"/>
      <c r="G7" s="24"/>
      <c r="H7" s="23"/>
      <c r="I7" s="24"/>
      <c r="J7" s="23">
        <f>SUM(J8)</f>
        <v>400</v>
      </c>
      <c r="K7" s="23"/>
      <c r="L7" s="23"/>
      <c r="M7" s="23"/>
      <c r="N7" s="23"/>
      <c r="O7" s="23"/>
      <c r="P7" s="23"/>
      <c r="Q7" s="25"/>
    </row>
    <row r="8" s="2" customFormat="1" ht="165" customHeight="1" spans="1:16383">
      <c r="A8" s="25">
        <v>1</v>
      </c>
      <c r="B8" s="25" t="s">
        <v>24</v>
      </c>
      <c r="C8" s="25" t="s">
        <v>25</v>
      </c>
      <c r="D8" s="25" t="s">
        <v>26</v>
      </c>
      <c r="E8" s="25" t="s">
        <v>27</v>
      </c>
      <c r="F8" s="25" t="s">
        <v>28</v>
      </c>
      <c r="G8" s="25" t="s">
        <v>29</v>
      </c>
      <c r="H8" s="25" t="s">
        <v>30</v>
      </c>
      <c r="I8" s="25" t="s">
        <v>31</v>
      </c>
      <c r="J8" s="25">
        <v>400</v>
      </c>
      <c r="K8" s="25" t="s">
        <v>32</v>
      </c>
      <c r="L8" s="25">
        <v>235</v>
      </c>
      <c r="M8" s="25">
        <v>985</v>
      </c>
      <c r="N8" s="25" t="s">
        <v>33</v>
      </c>
      <c r="O8" s="25" t="s">
        <v>34</v>
      </c>
      <c r="P8" s="25" t="s">
        <v>35</v>
      </c>
      <c r="Q8" s="3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</row>
    <row r="9" s="2" customFormat="1" ht="34" customHeight="1" spans="1:16383">
      <c r="A9" s="21" t="s">
        <v>36</v>
      </c>
      <c r="B9" s="22"/>
      <c r="C9" s="23"/>
      <c r="D9" s="23"/>
      <c r="E9" s="23"/>
      <c r="F9" s="23"/>
      <c r="G9" s="23"/>
      <c r="H9" s="23"/>
      <c r="I9" s="23"/>
      <c r="J9" s="23">
        <f>SUM(J10:J13)</f>
        <v>9333.13</v>
      </c>
      <c r="K9" s="23"/>
      <c r="L9" s="23"/>
      <c r="M9" s="23"/>
      <c r="N9" s="23"/>
      <c r="O9" s="23"/>
      <c r="P9" s="23"/>
      <c r="Q9" s="2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</row>
    <row r="10" s="2" customFormat="1" ht="130" customHeight="1" spans="1:17">
      <c r="A10" s="25">
        <v>2</v>
      </c>
      <c r="B10" s="25" t="s">
        <v>37</v>
      </c>
      <c r="C10" s="25" t="s">
        <v>25</v>
      </c>
      <c r="D10" s="25" t="s">
        <v>26</v>
      </c>
      <c r="E10" s="25" t="s">
        <v>38</v>
      </c>
      <c r="F10" s="25" t="s">
        <v>39</v>
      </c>
      <c r="G10" s="25" t="s">
        <v>40</v>
      </c>
      <c r="H10" s="25" t="s">
        <v>41</v>
      </c>
      <c r="I10" s="25" t="s">
        <v>42</v>
      </c>
      <c r="J10" s="25">
        <v>3000</v>
      </c>
      <c r="K10" s="25" t="s">
        <v>32</v>
      </c>
      <c r="L10" s="25">
        <v>102691</v>
      </c>
      <c r="M10" s="25">
        <v>323479</v>
      </c>
      <c r="N10" s="25" t="s">
        <v>43</v>
      </c>
      <c r="O10" s="25" t="s">
        <v>34</v>
      </c>
      <c r="P10" s="25" t="s">
        <v>44</v>
      </c>
      <c r="Q10" s="25"/>
    </row>
    <row r="11" s="2" customFormat="1" ht="171" customHeight="1" spans="1:17">
      <c r="A11" s="25">
        <v>3</v>
      </c>
      <c r="B11" s="25" t="s">
        <v>45</v>
      </c>
      <c r="C11" s="25" t="s">
        <v>25</v>
      </c>
      <c r="D11" s="25" t="s">
        <v>26</v>
      </c>
      <c r="E11" s="25" t="s">
        <v>46</v>
      </c>
      <c r="F11" s="25" t="s">
        <v>47</v>
      </c>
      <c r="G11" s="25" t="s">
        <v>48</v>
      </c>
      <c r="H11" s="25" t="s">
        <v>41</v>
      </c>
      <c r="I11" s="25" t="s">
        <v>49</v>
      </c>
      <c r="J11" s="25">
        <v>1000</v>
      </c>
      <c r="K11" s="25" t="s">
        <v>32</v>
      </c>
      <c r="L11" s="25">
        <v>6428</v>
      </c>
      <c r="M11" s="25">
        <v>20251</v>
      </c>
      <c r="N11" s="25" t="s">
        <v>50</v>
      </c>
      <c r="O11" s="25" t="s">
        <v>34</v>
      </c>
      <c r="P11" s="25" t="s">
        <v>51</v>
      </c>
      <c r="Q11" s="25"/>
    </row>
    <row r="12" s="2" customFormat="1" ht="110" customHeight="1" spans="1:16383">
      <c r="A12" s="25">
        <v>4</v>
      </c>
      <c r="B12" s="25" t="s">
        <v>52</v>
      </c>
      <c r="C12" s="25" t="s">
        <v>25</v>
      </c>
      <c r="D12" s="25" t="s">
        <v>26</v>
      </c>
      <c r="E12" s="25" t="s">
        <v>53</v>
      </c>
      <c r="F12" s="25" t="s">
        <v>54</v>
      </c>
      <c r="G12" s="25" t="s">
        <v>55</v>
      </c>
      <c r="H12" s="25" t="s">
        <v>41</v>
      </c>
      <c r="I12" s="25" t="s">
        <v>56</v>
      </c>
      <c r="J12" s="25">
        <v>5000</v>
      </c>
      <c r="K12" s="25" t="s">
        <v>32</v>
      </c>
      <c r="L12" s="30">
        <v>25212</v>
      </c>
      <c r="M12" s="30">
        <v>80132</v>
      </c>
      <c r="N12" s="25" t="s">
        <v>57</v>
      </c>
      <c r="O12" s="25" t="s">
        <v>34</v>
      </c>
      <c r="P12" s="25" t="s">
        <v>58</v>
      </c>
      <c r="Q12" s="2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</row>
    <row r="13" s="2" customFormat="1" ht="110" customHeight="1" spans="1:16383">
      <c r="A13" s="26">
        <v>5</v>
      </c>
      <c r="B13" s="25" t="s">
        <v>59</v>
      </c>
      <c r="C13" s="25" t="s">
        <v>25</v>
      </c>
      <c r="D13" s="25" t="s">
        <v>26</v>
      </c>
      <c r="E13" s="25" t="s">
        <v>60</v>
      </c>
      <c r="F13" s="25" t="s">
        <v>61</v>
      </c>
      <c r="G13" s="25" t="s">
        <v>62</v>
      </c>
      <c r="H13" s="25" t="s">
        <v>63</v>
      </c>
      <c r="I13" s="25" t="s">
        <v>64</v>
      </c>
      <c r="J13" s="25">
        <v>333.13</v>
      </c>
      <c r="K13" s="25" t="s">
        <v>32</v>
      </c>
      <c r="L13" s="30">
        <v>1696</v>
      </c>
      <c r="M13" s="30">
        <v>7040</v>
      </c>
      <c r="N13" s="25" t="s">
        <v>65</v>
      </c>
      <c r="O13" s="25" t="s">
        <v>34</v>
      </c>
      <c r="P13" s="25" t="s">
        <v>66</v>
      </c>
      <c r="Q13" s="25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4" s="2" customFormat="1" ht="33" customHeight="1" spans="1:17">
      <c r="A14" s="27" t="s">
        <v>67</v>
      </c>
      <c r="B14" s="28"/>
      <c r="C14" s="19"/>
      <c r="D14" s="19"/>
      <c r="E14" s="19"/>
      <c r="F14" s="19"/>
      <c r="G14" s="19"/>
      <c r="H14" s="19"/>
      <c r="I14" s="19"/>
      <c r="J14" s="19">
        <f>J15</f>
        <v>1200</v>
      </c>
      <c r="K14" s="19"/>
      <c r="L14" s="19"/>
      <c r="M14" s="19"/>
      <c r="N14" s="19"/>
      <c r="O14" s="19"/>
      <c r="P14" s="19"/>
      <c r="Q14" s="25"/>
    </row>
    <row r="15" s="2" customFormat="1" ht="110" customHeight="1" spans="1:16383">
      <c r="A15" s="25">
        <v>6</v>
      </c>
      <c r="B15" s="25" t="s">
        <v>68</v>
      </c>
      <c r="C15" s="25" t="s">
        <v>69</v>
      </c>
      <c r="D15" s="25" t="s">
        <v>26</v>
      </c>
      <c r="E15" s="25" t="s">
        <v>70</v>
      </c>
      <c r="F15" s="25" t="s">
        <v>71</v>
      </c>
      <c r="G15" s="25" t="s">
        <v>72</v>
      </c>
      <c r="H15" s="25" t="s">
        <v>73</v>
      </c>
      <c r="I15" s="40" t="s">
        <v>74</v>
      </c>
      <c r="J15" s="25">
        <v>1200</v>
      </c>
      <c r="K15" s="41" t="s">
        <v>32</v>
      </c>
      <c r="L15" s="42">
        <v>3732</v>
      </c>
      <c r="M15" s="42">
        <v>12620</v>
      </c>
      <c r="N15" s="25" t="s">
        <v>75</v>
      </c>
      <c r="O15" s="25" t="s">
        <v>34</v>
      </c>
      <c r="P15" s="25" t="s">
        <v>76</v>
      </c>
      <c r="Q15" s="37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  <c r="XFC15" s="11"/>
    </row>
    <row r="16" s="2" customFormat="1" ht="38" customHeight="1" spans="1:17">
      <c r="A16" s="27" t="s">
        <v>77</v>
      </c>
      <c r="B16" s="28"/>
      <c r="C16" s="19"/>
      <c r="D16" s="19"/>
      <c r="E16" s="19"/>
      <c r="F16" s="19"/>
      <c r="G16" s="19"/>
      <c r="H16" s="19"/>
      <c r="I16" s="20"/>
      <c r="J16" s="19">
        <f>J17</f>
        <v>500</v>
      </c>
      <c r="K16" s="19"/>
      <c r="L16" s="19"/>
      <c r="M16" s="19"/>
      <c r="N16" s="19"/>
      <c r="O16" s="19"/>
      <c r="P16" s="19"/>
      <c r="Q16" s="25"/>
    </row>
    <row r="17" s="2" customFormat="1" ht="71" customHeight="1" spans="1:17">
      <c r="A17" s="25">
        <v>7</v>
      </c>
      <c r="B17" s="25" t="s">
        <v>78</v>
      </c>
      <c r="C17" s="25" t="s">
        <v>79</v>
      </c>
      <c r="D17" s="25" t="s">
        <v>26</v>
      </c>
      <c r="E17" s="25" t="s">
        <v>80</v>
      </c>
      <c r="F17" s="25" t="s">
        <v>81</v>
      </c>
      <c r="G17" s="25" t="s">
        <v>82</v>
      </c>
      <c r="H17" s="25" t="s">
        <v>83</v>
      </c>
      <c r="I17" s="40" t="s">
        <v>84</v>
      </c>
      <c r="J17" s="25">
        <v>500</v>
      </c>
      <c r="K17" s="25" t="s">
        <v>32</v>
      </c>
      <c r="L17" s="25">
        <v>11829</v>
      </c>
      <c r="M17" s="25">
        <v>37264</v>
      </c>
      <c r="N17" s="25" t="s">
        <v>85</v>
      </c>
      <c r="O17" s="25" t="s">
        <v>34</v>
      </c>
      <c r="P17" s="25" t="s">
        <v>86</v>
      </c>
      <c r="Q17" s="25"/>
    </row>
    <row r="18" s="2" customFormat="1" ht="40" customHeight="1" spans="1:17">
      <c r="A18" s="27" t="s">
        <v>87</v>
      </c>
      <c r="B18" s="28"/>
      <c r="C18" s="19"/>
      <c r="D18" s="19"/>
      <c r="E18" s="19"/>
      <c r="F18" s="19"/>
      <c r="G18" s="19"/>
      <c r="H18" s="19"/>
      <c r="I18" s="19"/>
      <c r="J18" s="19">
        <f>J19</f>
        <v>300</v>
      </c>
      <c r="K18" s="19"/>
      <c r="L18" s="19"/>
      <c r="M18" s="19"/>
      <c r="N18" s="19"/>
      <c r="O18" s="19"/>
      <c r="P18" s="19"/>
      <c r="Q18" s="25"/>
    </row>
    <row r="19" s="2" customFormat="1" ht="112" customHeight="1" spans="1:17">
      <c r="A19" s="25">
        <v>8</v>
      </c>
      <c r="B19" s="25" t="s">
        <v>88</v>
      </c>
      <c r="C19" s="25" t="s">
        <v>89</v>
      </c>
      <c r="D19" s="25" t="s">
        <v>26</v>
      </c>
      <c r="E19" s="25" t="s">
        <v>90</v>
      </c>
      <c r="F19" s="25" t="s">
        <v>91</v>
      </c>
      <c r="G19" s="25" t="s">
        <v>92</v>
      </c>
      <c r="H19" s="25" t="s">
        <v>93</v>
      </c>
      <c r="I19" s="40" t="s">
        <v>94</v>
      </c>
      <c r="J19" s="25">
        <v>300</v>
      </c>
      <c r="K19" s="41" t="s">
        <v>32</v>
      </c>
      <c r="L19" s="43" t="s">
        <v>95</v>
      </c>
      <c r="M19" s="25">
        <v>3000</v>
      </c>
      <c r="N19" s="25" t="s">
        <v>96</v>
      </c>
      <c r="O19" s="25" t="s">
        <v>34</v>
      </c>
      <c r="P19" s="25" t="s">
        <v>97</v>
      </c>
      <c r="Q19" s="25"/>
    </row>
    <row r="20" s="2" customFormat="1" ht="36" customHeight="1" spans="1:16383">
      <c r="A20" s="27" t="s">
        <v>98</v>
      </c>
      <c r="B20" s="28"/>
      <c r="C20" s="19"/>
      <c r="D20" s="19"/>
      <c r="E20" s="19"/>
      <c r="F20" s="19"/>
      <c r="G20" s="19"/>
      <c r="H20" s="19"/>
      <c r="I20" s="19"/>
      <c r="J20" s="19">
        <f>J21</f>
        <v>260</v>
      </c>
      <c r="K20" s="19"/>
      <c r="L20" s="19"/>
      <c r="M20" s="19"/>
      <c r="N20" s="19"/>
      <c r="O20" s="19"/>
      <c r="P20" s="19"/>
      <c r="Q20" s="25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  <c r="XFB20" s="11"/>
      <c r="XFC20" s="11"/>
    </row>
    <row r="21" s="2" customFormat="1" ht="272" customHeight="1" spans="1:17">
      <c r="A21" s="25">
        <v>9</v>
      </c>
      <c r="B21" s="25" t="s">
        <v>99</v>
      </c>
      <c r="C21" s="25" t="s">
        <v>25</v>
      </c>
      <c r="D21" s="25" t="s">
        <v>26</v>
      </c>
      <c r="E21" s="25" t="s">
        <v>100</v>
      </c>
      <c r="F21" s="25" t="s">
        <v>101</v>
      </c>
      <c r="G21" s="25" t="s">
        <v>92</v>
      </c>
      <c r="H21" s="25" t="s">
        <v>102</v>
      </c>
      <c r="I21" s="40" t="s">
        <v>103</v>
      </c>
      <c r="J21" s="25">
        <v>260</v>
      </c>
      <c r="K21" s="25" t="s">
        <v>32</v>
      </c>
      <c r="L21" s="25">
        <v>3279</v>
      </c>
      <c r="M21" s="25">
        <v>14616</v>
      </c>
      <c r="N21" s="25" t="s">
        <v>104</v>
      </c>
      <c r="O21" s="25" t="s">
        <v>34</v>
      </c>
      <c r="P21" s="25" t="s">
        <v>105</v>
      </c>
      <c r="Q21" s="25"/>
    </row>
    <row r="22" s="2" customFormat="1" ht="37" customHeight="1" spans="1:17">
      <c r="A22" s="27" t="s">
        <v>106</v>
      </c>
      <c r="B22" s="28"/>
      <c r="C22" s="19"/>
      <c r="D22" s="19"/>
      <c r="E22" s="19"/>
      <c r="F22" s="19"/>
      <c r="G22" s="19"/>
      <c r="H22" s="19"/>
      <c r="I22" s="19"/>
      <c r="J22" s="19">
        <f>J23</f>
        <v>230</v>
      </c>
      <c r="K22" s="19"/>
      <c r="L22" s="19"/>
      <c r="M22" s="19"/>
      <c r="N22" s="19"/>
      <c r="O22" s="19"/>
      <c r="P22" s="19"/>
      <c r="Q22" s="25"/>
    </row>
    <row r="23" s="2" customFormat="1" ht="200" customHeight="1" spans="1:17">
      <c r="A23" s="25">
        <v>10</v>
      </c>
      <c r="B23" s="25" t="s">
        <v>107</v>
      </c>
      <c r="C23" s="25" t="s">
        <v>108</v>
      </c>
      <c r="D23" s="25" t="s">
        <v>26</v>
      </c>
      <c r="E23" s="25" t="s">
        <v>109</v>
      </c>
      <c r="F23" s="25" t="s">
        <v>110</v>
      </c>
      <c r="G23" s="25" t="s">
        <v>92</v>
      </c>
      <c r="H23" s="25" t="s">
        <v>111</v>
      </c>
      <c r="I23" s="40" t="s">
        <v>112</v>
      </c>
      <c r="J23" s="25">
        <v>230</v>
      </c>
      <c r="K23" s="25" t="s">
        <v>32</v>
      </c>
      <c r="L23" s="25">
        <v>1797</v>
      </c>
      <c r="M23" s="25">
        <v>6918</v>
      </c>
      <c r="N23" s="25" t="s">
        <v>113</v>
      </c>
      <c r="O23" s="25" t="s">
        <v>34</v>
      </c>
      <c r="P23" s="25" t="s">
        <v>114</v>
      </c>
      <c r="Q23" s="25"/>
    </row>
    <row r="24" s="2" customFormat="1" ht="37" customHeight="1" spans="1:17">
      <c r="A24" s="27" t="s">
        <v>115</v>
      </c>
      <c r="B24" s="28"/>
      <c r="C24" s="19"/>
      <c r="D24" s="19"/>
      <c r="E24" s="19"/>
      <c r="F24" s="19"/>
      <c r="G24" s="19"/>
      <c r="H24" s="19"/>
      <c r="I24" s="19"/>
      <c r="J24" s="19">
        <f>J25</f>
        <v>130</v>
      </c>
      <c r="K24" s="19"/>
      <c r="L24" s="19"/>
      <c r="M24" s="19"/>
      <c r="N24" s="19"/>
      <c r="O24" s="19"/>
      <c r="P24" s="19"/>
      <c r="Q24" s="25"/>
    </row>
    <row r="25" s="2" customFormat="1" ht="96" customHeight="1" spans="1:17">
      <c r="A25" s="25">
        <v>11</v>
      </c>
      <c r="B25" s="25" t="s">
        <v>116</v>
      </c>
      <c r="C25" s="25" t="s">
        <v>108</v>
      </c>
      <c r="D25" s="25" t="s">
        <v>26</v>
      </c>
      <c r="E25" s="25" t="s">
        <v>117</v>
      </c>
      <c r="F25" s="25" t="s">
        <v>118</v>
      </c>
      <c r="G25" s="25" t="s">
        <v>92</v>
      </c>
      <c r="H25" s="25" t="s">
        <v>119</v>
      </c>
      <c r="I25" s="25" t="s">
        <v>120</v>
      </c>
      <c r="J25" s="25">
        <v>130</v>
      </c>
      <c r="K25" s="25" t="s">
        <v>32</v>
      </c>
      <c r="L25" s="25">
        <v>566</v>
      </c>
      <c r="M25" s="25">
        <v>2169</v>
      </c>
      <c r="N25" s="25" t="s">
        <v>121</v>
      </c>
      <c r="O25" s="25" t="s">
        <v>34</v>
      </c>
      <c r="P25" s="25" t="s">
        <v>122</v>
      </c>
      <c r="Q25" s="25"/>
    </row>
    <row r="26" s="2" customFormat="1" ht="33" customHeight="1" spans="1:17">
      <c r="A26" s="27" t="s">
        <v>123</v>
      </c>
      <c r="B26" s="28"/>
      <c r="C26" s="19"/>
      <c r="D26" s="19"/>
      <c r="E26" s="19"/>
      <c r="F26" s="19"/>
      <c r="G26" s="19"/>
      <c r="H26" s="19"/>
      <c r="I26" s="19"/>
      <c r="J26" s="19">
        <f>J27</f>
        <v>130</v>
      </c>
      <c r="K26" s="19"/>
      <c r="L26" s="19"/>
      <c r="M26" s="19"/>
      <c r="N26" s="19"/>
      <c r="O26" s="19"/>
      <c r="P26" s="19"/>
      <c r="Q26" s="25"/>
    </row>
    <row r="27" s="2" customFormat="1" ht="101" customHeight="1" spans="1:17">
      <c r="A27" s="25">
        <v>12</v>
      </c>
      <c r="B27" s="25" t="s">
        <v>124</v>
      </c>
      <c r="C27" s="25" t="s">
        <v>108</v>
      </c>
      <c r="D27" s="25" t="s">
        <v>26</v>
      </c>
      <c r="E27" s="25" t="s">
        <v>125</v>
      </c>
      <c r="F27" s="25" t="s">
        <v>126</v>
      </c>
      <c r="G27" s="25" t="s">
        <v>92</v>
      </c>
      <c r="H27" s="25" t="s">
        <v>127</v>
      </c>
      <c r="I27" s="25" t="s">
        <v>128</v>
      </c>
      <c r="J27" s="25">
        <v>130</v>
      </c>
      <c r="K27" s="25" t="s">
        <v>32</v>
      </c>
      <c r="L27" s="25">
        <v>358</v>
      </c>
      <c r="M27" s="25">
        <v>1546</v>
      </c>
      <c r="N27" s="25" t="s">
        <v>129</v>
      </c>
      <c r="O27" s="25" t="s">
        <v>34</v>
      </c>
      <c r="P27" s="25" t="s">
        <v>130</v>
      </c>
      <c r="Q27" s="25"/>
    </row>
    <row r="28" s="2" customFormat="1" ht="33" customHeight="1" spans="1:17">
      <c r="A28" s="27" t="s">
        <v>131</v>
      </c>
      <c r="B28" s="28"/>
      <c r="C28" s="19"/>
      <c r="D28" s="19"/>
      <c r="E28" s="25"/>
      <c r="F28" s="25"/>
      <c r="G28" s="25"/>
      <c r="H28" s="25"/>
      <c r="I28" s="19"/>
      <c r="J28" s="19">
        <f>J29+J32+J38+J51+J53+J55+J57+J60+J63+J69+J71+J75+J77+J81+J90+J96+J99+J102+J106+J108</f>
        <v>70905</v>
      </c>
      <c r="K28" s="19"/>
      <c r="L28" s="19"/>
      <c r="M28" s="19"/>
      <c r="N28" s="19"/>
      <c r="O28" s="19"/>
      <c r="P28" s="19"/>
      <c r="Q28" s="25"/>
    </row>
    <row r="29" s="2" customFormat="1" ht="36" customHeight="1" spans="1:17">
      <c r="A29" s="27" t="s">
        <v>23</v>
      </c>
      <c r="B29" s="28"/>
      <c r="C29" s="19"/>
      <c r="D29" s="19"/>
      <c r="E29" s="29"/>
      <c r="F29" s="29"/>
      <c r="G29" s="29"/>
      <c r="H29" s="29"/>
      <c r="I29" s="19"/>
      <c r="J29" s="19">
        <f>SUM(J30:J31)</f>
        <v>2639</v>
      </c>
      <c r="K29" s="19"/>
      <c r="L29" s="19"/>
      <c r="M29" s="19"/>
      <c r="N29" s="19"/>
      <c r="O29" s="19"/>
      <c r="P29" s="19"/>
      <c r="Q29" s="25"/>
    </row>
    <row r="30" s="2" customFormat="1" ht="108" customHeight="1" spans="1:16383">
      <c r="A30" s="25">
        <v>13</v>
      </c>
      <c r="B30" s="30" t="s">
        <v>132</v>
      </c>
      <c r="C30" s="25" t="s">
        <v>133</v>
      </c>
      <c r="D30" s="25" t="s">
        <v>26</v>
      </c>
      <c r="E30" s="25" t="s">
        <v>134</v>
      </c>
      <c r="F30" s="25" t="s">
        <v>135</v>
      </c>
      <c r="G30" s="25" t="s">
        <v>136</v>
      </c>
      <c r="H30" s="30" t="s">
        <v>137</v>
      </c>
      <c r="I30" s="30" t="s">
        <v>138</v>
      </c>
      <c r="J30" s="30">
        <v>2139</v>
      </c>
      <c r="K30" s="25" t="s">
        <v>32</v>
      </c>
      <c r="L30" s="25">
        <v>52616</v>
      </c>
      <c r="M30" s="25">
        <v>165739</v>
      </c>
      <c r="N30" s="25" t="s">
        <v>139</v>
      </c>
      <c r="O30" s="25" t="s">
        <v>34</v>
      </c>
      <c r="P30" s="25" t="s">
        <v>140</v>
      </c>
      <c r="Q30" s="2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</row>
    <row r="31" s="2" customFormat="1" ht="108" customHeight="1" spans="1:16383">
      <c r="A31" s="26">
        <v>14</v>
      </c>
      <c r="B31" s="25" t="s">
        <v>141</v>
      </c>
      <c r="C31" s="25" t="s">
        <v>133</v>
      </c>
      <c r="D31" s="25" t="s">
        <v>26</v>
      </c>
      <c r="E31" s="25" t="s">
        <v>134</v>
      </c>
      <c r="F31" s="25" t="s">
        <v>135</v>
      </c>
      <c r="G31" s="25" t="s">
        <v>136</v>
      </c>
      <c r="H31" s="30" t="s">
        <v>137</v>
      </c>
      <c r="I31" s="25" t="s">
        <v>142</v>
      </c>
      <c r="J31" s="25">
        <v>500</v>
      </c>
      <c r="K31" s="25" t="s">
        <v>32</v>
      </c>
      <c r="L31" s="25">
        <v>52616</v>
      </c>
      <c r="M31" s="25">
        <v>165739</v>
      </c>
      <c r="N31" s="25" t="s">
        <v>139</v>
      </c>
      <c r="O31" s="25" t="s">
        <v>34</v>
      </c>
      <c r="P31" s="25" t="s">
        <v>140</v>
      </c>
      <c r="Q31" s="2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</row>
    <row r="32" s="2" customFormat="1" ht="33" customHeight="1" spans="1:17">
      <c r="A32" s="27" t="s">
        <v>143</v>
      </c>
      <c r="B32" s="28"/>
      <c r="C32" s="19"/>
      <c r="D32" s="19"/>
      <c r="E32" s="31"/>
      <c r="F32" s="31"/>
      <c r="G32" s="31"/>
      <c r="H32" s="31"/>
      <c r="I32" s="31"/>
      <c r="J32" s="31">
        <f>SUM(J33:J37)</f>
        <v>6540</v>
      </c>
      <c r="K32" s="31"/>
      <c r="L32" s="31"/>
      <c r="M32" s="31"/>
      <c r="N32" s="31"/>
      <c r="O32" s="31"/>
      <c r="P32" s="31"/>
      <c r="Q32" s="25"/>
    </row>
    <row r="33" s="3" customFormat="1" ht="125" customHeight="1" spans="1:17">
      <c r="A33" s="25">
        <v>15</v>
      </c>
      <c r="B33" s="25" t="s">
        <v>144</v>
      </c>
      <c r="C33" s="25" t="s">
        <v>145</v>
      </c>
      <c r="D33" s="25" t="s">
        <v>26</v>
      </c>
      <c r="E33" s="25" t="s">
        <v>60</v>
      </c>
      <c r="F33" s="25" t="s">
        <v>146</v>
      </c>
      <c r="G33" s="25" t="s">
        <v>136</v>
      </c>
      <c r="H33" s="25" t="s">
        <v>147</v>
      </c>
      <c r="I33" s="25" t="s">
        <v>148</v>
      </c>
      <c r="J33" s="25">
        <v>2700</v>
      </c>
      <c r="K33" s="25" t="s">
        <v>32</v>
      </c>
      <c r="L33" s="25">
        <v>52616</v>
      </c>
      <c r="M33" s="25">
        <v>165739</v>
      </c>
      <c r="N33" s="25" t="s">
        <v>139</v>
      </c>
      <c r="O33" s="25" t="s">
        <v>34</v>
      </c>
      <c r="P33" s="25" t="s">
        <v>140</v>
      </c>
      <c r="Q33" s="25"/>
    </row>
    <row r="34" s="3" customFormat="1" ht="125" customHeight="1" spans="1:17">
      <c r="A34" s="25">
        <v>16</v>
      </c>
      <c r="B34" s="25" t="s">
        <v>149</v>
      </c>
      <c r="C34" s="25" t="s">
        <v>145</v>
      </c>
      <c r="D34" s="25" t="s">
        <v>26</v>
      </c>
      <c r="E34" s="25" t="s">
        <v>60</v>
      </c>
      <c r="F34" s="25" t="s">
        <v>146</v>
      </c>
      <c r="G34" s="25" t="s">
        <v>136</v>
      </c>
      <c r="H34" s="25" t="s">
        <v>147</v>
      </c>
      <c r="I34" s="25" t="s">
        <v>150</v>
      </c>
      <c r="J34" s="25">
        <v>940</v>
      </c>
      <c r="K34" s="25" t="s">
        <v>32</v>
      </c>
      <c r="L34" s="25">
        <v>52616</v>
      </c>
      <c r="M34" s="25">
        <v>165739</v>
      </c>
      <c r="N34" s="25" t="s">
        <v>139</v>
      </c>
      <c r="O34" s="25" t="s">
        <v>34</v>
      </c>
      <c r="P34" s="25" t="s">
        <v>140</v>
      </c>
      <c r="Q34" s="25"/>
    </row>
    <row r="35" s="2" customFormat="1" ht="209" customHeight="1" spans="1:17">
      <c r="A35" s="25">
        <v>17</v>
      </c>
      <c r="B35" s="25" t="s">
        <v>151</v>
      </c>
      <c r="C35" s="30" t="s">
        <v>145</v>
      </c>
      <c r="D35" s="25" t="s">
        <v>26</v>
      </c>
      <c r="E35" s="25" t="s">
        <v>152</v>
      </c>
      <c r="F35" s="25" t="s">
        <v>153</v>
      </c>
      <c r="G35" s="25" t="s">
        <v>154</v>
      </c>
      <c r="H35" s="25" t="s">
        <v>83</v>
      </c>
      <c r="I35" s="25" t="s">
        <v>155</v>
      </c>
      <c r="J35" s="25">
        <v>700</v>
      </c>
      <c r="K35" s="25" t="s">
        <v>32</v>
      </c>
      <c r="L35" s="44">
        <v>114285</v>
      </c>
      <c r="M35" s="44">
        <v>400000</v>
      </c>
      <c r="N35" s="25" t="s">
        <v>156</v>
      </c>
      <c r="O35" s="25" t="s">
        <v>34</v>
      </c>
      <c r="P35" s="25" t="s">
        <v>157</v>
      </c>
      <c r="Q35" s="25"/>
    </row>
    <row r="36" s="2" customFormat="1" ht="86" customHeight="1" spans="1:17">
      <c r="A36" s="25">
        <v>18</v>
      </c>
      <c r="B36" s="25" t="s">
        <v>158</v>
      </c>
      <c r="C36" s="30" t="s">
        <v>145</v>
      </c>
      <c r="D36" s="25" t="s">
        <v>26</v>
      </c>
      <c r="E36" s="25" t="s">
        <v>159</v>
      </c>
      <c r="F36" s="25" t="s">
        <v>160</v>
      </c>
      <c r="G36" s="25" t="s">
        <v>136</v>
      </c>
      <c r="H36" s="25" t="s">
        <v>83</v>
      </c>
      <c r="I36" s="40" t="s">
        <v>161</v>
      </c>
      <c r="J36" s="25">
        <v>1200</v>
      </c>
      <c r="K36" s="25" t="s">
        <v>32</v>
      </c>
      <c r="L36" s="25">
        <v>21528</v>
      </c>
      <c r="M36" s="25">
        <v>67815</v>
      </c>
      <c r="N36" s="25" t="s">
        <v>162</v>
      </c>
      <c r="O36" s="25" t="s">
        <v>34</v>
      </c>
      <c r="P36" s="25" t="s">
        <v>163</v>
      </c>
      <c r="Q36" s="25"/>
    </row>
    <row r="37" s="4" customFormat="1" ht="109" customHeight="1" spans="1:16383">
      <c r="A37" s="25">
        <v>19</v>
      </c>
      <c r="B37" s="25" t="s">
        <v>164</v>
      </c>
      <c r="C37" s="25" t="s">
        <v>165</v>
      </c>
      <c r="D37" s="25" t="s">
        <v>26</v>
      </c>
      <c r="E37" s="25" t="s">
        <v>166</v>
      </c>
      <c r="F37" s="25" t="s">
        <v>167</v>
      </c>
      <c r="G37" s="25" t="s">
        <v>136</v>
      </c>
      <c r="H37" s="25" t="s">
        <v>83</v>
      </c>
      <c r="I37" s="40" t="s">
        <v>168</v>
      </c>
      <c r="J37" s="25">
        <v>1000</v>
      </c>
      <c r="K37" s="25" t="s">
        <v>32</v>
      </c>
      <c r="L37" s="25">
        <v>2895</v>
      </c>
      <c r="M37" s="25">
        <v>9121</v>
      </c>
      <c r="N37" s="25" t="s">
        <v>169</v>
      </c>
      <c r="O37" s="25" t="s">
        <v>34</v>
      </c>
      <c r="P37" s="25" t="s">
        <v>170</v>
      </c>
      <c r="Q37" s="19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49"/>
      <c r="XEM37" s="49"/>
      <c r="XEN37" s="49"/>
      <c r="XEO37" s="49"/>
      <c r="XEP37" s="49"/>
      <c r="XEQ37" s="49"/>
      <c r="XER37" s="49"/>
      <c r="XES37" s="49"/>
      <c r="XET37" s="49"/>
      <c r="XEU37" s="49"/>
      <c r="XEV37" s="49"/>
      <c r="XEW37" s="49"/>
      <c r="XEX37" s="49"/>
      <c r="XEY37" s="49"/>
      <c r="XEZ37" s="49"/>
      <c r="XFA37" s="49"/>
      <c r="XFB37" s="49"/>
      <c r="XFC37" s="49"/>
    </row>
    <row r="38" s="4" customFormat="1" ht="38" customHeight="1" spans="1:16383">
      <c r="A38" s="27" t="s">
        <v>171</v>
      </c>
      <c r="B38" s="28"/>
      <c r="C38" s="19"/>
      <c r="D38" s="19"/>
      <c r="E38" s="19"/>
      <c r="F38" s="19"/>
      <c r="G38" s="19"/>
      <c r="H38" s="19"/>
      <c r="I38" s="20"/>
      <c r="J38" s="19">
        <f>SUM(J39:J50)</f>
        <v>900</v>
      </c>
      <c r="K38" s="19"/>
      <c r="L38" s="19"/>
      <c r="M38" s="19"/>
      <c r="N38" s="19"/>
      <c r="O38" s="19"/>
      <c r="P38" s="25"/>
      <c r="Q38" s="25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49"/>
      <c r="XEM38" s="49"/>
      <c r="XEN38" s="49"/>
      <c r="XEO38" s="49"/>
      <c r="XEP38" s="49"/>
      <c r="XEQ38" s="49"/>
      <c r="XER38" s="49"/>
      <c r="XES38" s="49"/>
      <c r="XET38" s="49"/>
      <c r="XEU38" s="49"/>
      <c r="XEV38" s="49"/>
      <c r="XEW38" s="49"/>
      <c r="XEX38" s="49"/>
      <c r="XEY38" s="49"/>
      <c r="XEZ38" s="49"/>
      <c r="XFA38" s="49"/>
      <c r="XFB38" s="49"/>
      <c r="XFC38" s="49"/>
    </row>
    <row r="39" s="2" customFormat="1" ht="95" customHeight="1" spans="1:17">
      <c r="A39" s="26">
        <v>20</v>
      </c>
      <c r="B39" s="25" t="s">
        <v>172</v>
      </c>
      <c r="C39" s="25" t="s">
        <v>173</v>
      </c>
      <c r="D39" s="25" t="s">
        <v>26</v>
      </c>
      <c r="E39" s="25" t="s">
        <v>166</v>
      </c>
      <c r="F39" s="25" t="s">
        <v>174</v>
      </c>
      <c r="G39" s="25" t="s">
        <v>62</v>
      </c>
      <c r="H39" s="25" t="s">
        <v>175</v>
      </c>
      <c r="I39" s="25" t="s">
        <v>176</v>
      </c>
      <c r="J39" s="45">
        <v>50</v>
      </c>
      <c r="K39" s="25" t="s">
        <v>32</v>
      </c>
      <c r="L39" s="42">
        <v>267</v>
      </c>
      <c r="M39" s="42">
        <v>1118</v>
      </c>
      <c r="N39" s="32" t="s">
        <v>177</v>
      </c>
      <c r="O39" s="25" t="s">
        <v>34</v>
      </c>
      <c r="P39" s="32" t="s">
        <v>178</v>
      </c>
      <c r="Q39" s="25"/>
    </row>
    <row r="40" s="2" customFormat="1" ht="95" customHeight="1" spans="1:17">
      <c r="A40" s="26">
        <v>21</v>
      </c>
      <c r="B40" s="25" t="s">
        <v>179</v>
      </c>
      <c r="C40" s="25" t="s">
        <v>173</v>
      </c>
      <c r="D40" s="25" t="s">
        <v>26</v>
      </c>
      <c r="E40" s="25" t="s">
        <v>180</v>
      </c>
      <c r="F40" s="25" t="s">
        <v>181</v>
      </c>
      <c r="G40" s="25" t="s">
        <v>62</v>
      </c>
      <c r="H40" s="25" t="s">
        <v>182</v>
      </c>
      <c r="I40" s="25" t="s">
        <v>183</v>
      </c>
      <c r="J40" s="25">
        <v>50</v>
      </c>
      <c r="K40" s="25" t="s">
        <v>32</v>
      </c>
      <c r="L40" s="42">
        <v>901</v>
      </c>
      <c r="M40" s="42">
        <v>3321</v>
      </c>
      <c r="N40" s="32" t="s">
        <v>184</v>
      </c>
      <c r="O40" s="25" t="s">
        <v>34</v>
      </c>
      <c r="P40" s="32" t="s">
        <v>185</v>
      </c>
      <c r="Q40" s="25"/>
    </row>
    <row r="41" s="2" customFormat="1" ht="86" customHeight="1" spans="1:17">
      <c r="A41" s="26">
        <v>22</v>
      </c>
      <c r="B41" s="25" t="s">
        <v>186</v>
      </c>
      <c r="C41" s="25" t="s">
        <v>173</v>
      </c>
      <c r="D41" s="25" t="s">
        <v>26</v>
      </c>
      <c r="E41" s="25" t="s">
        <v>187</v>
      </c>
      <c r="F41" s="25" t="s">
        <v>188</v>
      </c>
      <c r="G41" s="25" t="s">
        <v>62</v>
      </c>
      <c r="H41" s="25" t="s">
        <v>189</v>
      </c>
      <c r="I41" s="25" t="s">
        <v>190</v>
      </c>
      <c r="J41" s="25">
        <v>50</v>
      </c>
      <c r="K41" s="25" t="s">
        <v>32</v>
      </c>
      <c r="L41" s="42">
        <v>426</v>
      </c>
      <c r="M41" s="42">
        <v>1769</v>
      </c>
      <c r="N41" s="32" t="s">
        <v>191</v>
      </c>
      <c r="O41" s="25"/>
      <c r="P41" s="32" t="s">
        <v>192</v>
      </c>
      <c r="Q41" s="25"/>
    </row>
    <row r="42" s="2" customFormat="1" ht="86" customHeight="1" spans="1:17">
      <c r="A42" s="26">
        <v>23</v>
      </c>
      <c r="B42" s="25" t="s">
        <v>193</v>
      </c>
      <c r="C42" s="25" t="s">
        <v>145</v>
      </c>
      <c r="D42" s="25" t="s">
        <v>26</v>
      </c>
      <c r="E42" s="25" t="s">
        <v>194</v>
      </c>
      <c r="F42" s="25" t="s">
        <v>195</v>
      </c>
      <c r="G42" s="25" t="s">
        <v>62</v>
      </c>
      <c r="H42" s="25" t="s">
        <v>196</v>
      </c>
      <c r="I42" s="25" t="s">
        <v>197</v>
      </c>
      <c r="J42" s="25">
        <v>100</v>
      </c>
      <c r="K42" s="25" t="s">
        <v>32</v>
      </c>
      <c r="L42" s="42">
        <v>815</v>
      </c>
      <c r="M42" s="42">
        <v>3085</v>
      </c>
      <c r="N42" s="32" t="s">
        <v>198</v>
      </c>
      <c r="O42" s="25" t="s">
        <v>34</v>
      </c>
      <c r="P42" s="32" t="s">
        <v>199</v>
      </c>
      <c r="Q42" s="25" t="s">
        <v>200</v>
      </c>
    </row>
    <row r="43" s="2" customFormat="1" ht="86" customHeight="1" spans="1:17">
      <c r="A43" s="26">
        <v>24</v>
      </c>
      <c r="B43" s="25" t="s">
        <v>201</v>
      </c>
      <c r="C43" s="25" t="s">
        <v>133</v>
      </c>
      <c r="D43" s="25" t="s">
        <v>26</v>
      </c>
      <c r="E43" s="25" t="s">
        <v>117</v>
      </c>
      <c r="F43" s="25" t="s">
        <v>202</v>
      </c>
      <c r="G43" s="25" t="s">
        <v>62</v>
      </c>
      <c r="H43" s="25" t="s">
        <v>203</v>
      </c>
      <c r="I43" s="25" t="s">
        <v>204</v>
      </c>
      <c r="J43" s="25">
        <v>100</v>
      </c>
      <c r="K43" s="25" t="s">
        <v>32</v>
      </c>
      <c r="L43" s="42">
        <v>580</v>
      </c>
      <c r="M43" s="42">
        <v>2550</v>
      </c>
      <c r="N43" s="32" t="s">
        <v>205</v>
      </c>
      <c r="O43" s="25" t="s">
        <v>34</v>
      </c>
      <c r="P43" s="32" t="s">
        <v>206</v>
      </c>
      <c r="Q43" s="25" t="s">
        <v>207</v>
      </c>
    </row>
    <row r="44" s="2" customFormat="1" ht="86" customHeight="1" spans="1:17">
      <c r="A44" s="26">
        <v>25</v>
      </c>
      <c r="B44" s="25" t="s">
        <v>208</v>
      </c>
      <c r="C44" s="25" t="s">
        <v>145</v>
      </c>
      <c r="D44" s="25" t="s">
        <v>26</v>
      </c>
      <c r="E44" s="25" t="s">
        <v>209</v>
      </c>
      <c r="F44" s="25" t="s">
        <v>210</v>
      </c>
      <c r="G44" s="25" t="s">
        <v>62</v>
      </c>
      <c r="H44" s="25" t="s">
        <v>211</v>
      </c>
      <c r="I44" s="25" t="s">
        <v>212</v>
      </c>
      <c r="J44" s="25">
        <v>50</v>
      </c>
      <c r="K44" s="25" t="s">
        <v>32</v>
      </c>
      <c r="L44" s="42">
        <v>556</v>
      </c>
      <c r="M44" s="42">
        <v>2218</v>
      </c>
      <c r="N44" s="32" t="s">
        <v>213</v>
      </c>
      <c r="O44" s="25" t="s">
        <v>34</v>
      </c>
      <c r="P44" s="32" t="s">
        <v>214</v>
      </c>
      <c r="Q44" s="25"/>
    </row>
    <row r="45" s="2" customFormat="1" ht="86" customHeight="1" spans="1:17">
      <c r="A45" s="26">
        <v>26</v>
      </c>
      <c r="B45" s="25" t="s">
        <v>215</v>
      </c>
      <c r="C45" s="25" t="s">
        <v>133</v>
      </c>
      <c r="D45" s="25" t="s">
        <v>26</v>
      </c>
      <c r="E45" s="25" t="s">
        <v>216</v>
      </c>
      <c r="F45" s="25" t="s">
        <v>217</v>
      </c>
      <c r="G45" s="25" t="s">
        <v>62</v>
      </c>
      <c r="H45" s="25" t="s">
        <v>218</v>
      </c>
      <c r="I45" s="25" t="s">
        <v>219</v>
      </c>
      <c r="J45" s="25">
        <v>200</v>
      </c>
      <c r="K45" s="25" t="s">
        <v>32</v>
      </c>
      <c r="L45" s="42">
        <v>1413</v>
      </c>
      <c r="M45" s="42">
        <v>5601</v>
      </c>
      <c r="N45" s="32" t="s">
        <v>220</v>
      </c>
      <c r="O45" s="25" t="s">
        <v>34</v>
      </c>
      <c r="P45" s="32" t="s">
        <v>221</v>
      </c>
      <c r="Q45" s="25" t="s">
        <v>222</v>
      </c>
    </row>
    <row r="46" s="2" customFormat="1" ht="86" customHeight="1" spans="1:17">
      <c r="A46" s="26">
        <v>27</v>
      </c>
      <c r="B46" s="25" t="s">
        <v>223</v>
      </c>
      <c r="C46" s="25" t="s">
        <v>145</v>
      </c>
      <c r="D46" s="25" t="s">
        <v>26</v>
      </c>
      <c r="E46" s="25" t="s">
        <v>27</v>
      </c>
      <c r="F46" s="25" t="s">
        <v>224</v>
      </c>
      <c r="G46" s="25" t="s">
        <v>62</v>
      </c>
      <c r="H46" s="25" t="s">
        <v>225</v>
      </c>
      <c r="I46" s="25" t="s">
        <v>226</v>
      </c>
      <c r="J46" s="45">
        <v>50</v>
      </c>
      <c r="K46" s="25" t="s">
        <v>32</v>
      </c>
      <c r="L46" s="42">
        <v>295</v>
      </c>
      <c r="M46" s="42">
        <v>1130</v>
      </c>
      <c r="N46" s="32" t="s">
        <v>227</v>
      </c>
      <c r="O46" s="25" t="s">
        <v>34</v>
      </c>
      <c r="P46" s="32" t="s">
        <v>228</v>
      </c>
      <c r="Q46" s="45"/>
    </row>
    <row r="47" s="2" customFormat="1" ht="86" customHeight="1" spans="1:17">
      <c r="A47" s="26">
        <v>28</v>
      </c>
      <c r="B47" s="25" t="s">
        <v>229</v>
      </c>
      <c r="C47" s="25" t="s">
        <v>230</v>
      </c>
      <c r="D47" s="25" t="s">
        <v>26</v>
      </c>
      <c r="E47" s="25" t="s">
        <v>231</v>
      </c>
      <c r="F47" s="25" t="s">
        <v>232</v>
      </c>
      <c r="G47" s="25" t="s">
        <v>62</v>
      </c>
      <c r="H47" s="25" t="s">
        <v>233</v>
      </c>
      <c r="I47" s="25" t="s">
        <v>234</v>
      </c>
      <c r="J47" s="25">
        <v>50</v>
      </c>
      <c r="K47" s="25" t="s">
        <v>32</v>
      </c>
      <c r="L47" s="42">
        <v>459</v>
      </c>
      <c r="M47" s="42">
        <v>1815</v>
      </c>
      <c r="N47" s="32" t="s">
        <v>235</v>
      </c>
      <c r="O47" s="25" t="s">
        <v>34</v>
      </c>
      <c r="P47" s="32" t="s">
        <v>236</v>
      </c>
      <c r="Q47" s="25"/>
    </row>
    <row r="48" s="2" customFormat="1" ht="86" customHeight="1" spans="1:17">
      <c r="A48" s="26">
        <v>29</v>
      </c>
      <c r="B48" s="25" t="s">
        <v>237</v>
      </c>
      <c r="C48" s="25" t="s">
        <v>230</v>
      </c>
      <c r="D48" s="25" t="s">
        <v>26</v>
      </c>
      <c r="E48" s="25" t="s">
        <v>238</v>
      </c>
      <c r="F48" s="25" t="s">
        <v>239</v>
      </c>
      <c r="G48" s="25" t="s">
        <v>62</v>
      </c>
      <c r="H48" s="25" t="s">
        <v>240</v>
      </c>
      <c r="I48" s="25" t="s">
        <v>241</v>
      </c>
      <c r="J48" s="45">
        <v>100</v>
      </c>
      <c r="K48" s="25" t="s">
        <v>32</v>
      </c>
      <c r="L48" s="42">
        <v>654</v>
      </c>
      <c r="M48" s="42">
        <v>2719</v>
      </c>
      <c r="N48" s="32" t="s">
        <v>242</v>
      </c>
      <c r="O48" s="25" t="s">
        <v>34</v>
      </c>
      <c r="P48" s="32" t="s">
        <v>243</v>
      </c>
      <c r="Q48" s="25" t="s">
        <v>244</v>
      </c>
    </row>
    <row r="49" s="2" customFormat="1" ht="86" customHeight="1" spans="1:17">
      <c r="A49" s="26">
        <v>30</v>
      </c>
      <c r="B49" s="25" t="s">
        <v>245</v>
      </c>
      <c r="C49" s="25" t="s">
        <v>145</v>
      </c>
      <c r="D49" s="25" t="s">
        <v>26</v>
      </c>
      <c r="E49" s="25" t="s">
        <v>125</v>
      </c>
      <c r="F49" s="25" t="s">
        <v>246</v>
      </c>
      <c r="G49" s="25" t="s">
        <v>62</v>
      </c>
      <c r="H49" s="25" t="s">
        <v>247</v>
      </c>
      <c r="I49" s="25" t="s">
        <v>248</v>
      </c>
      <c r="J49" s="25">
        <v>50</v>
      </c>
      <c r="K49" s="25" t="s">
        <v>32</v>
      </c>
      <c r="L49" s="42">
        <v>283</v>
      </c>
      <c r="M49" s="42">
        <v>1043</v>
      </c>
      <c r="N49" s="32" t="s">
        <v>249</v>
      </c>
      <c r="O49" s="25" t="s">
        <v>34</v>
      </c>
      <c r="P49" s="32" t="s">
        <v>250</v>
      </c>
      <c r="Q49" s="25"/>
    </row>
    <row r="50" s="2" customFormat="1" ht="86" customHeight="1" spans="1:17">
      <c r="A50" s="26">
        <v>31</v>
      </c>
      <c r="B50" s="25" t="s">
        <v>251</v>
      </c>
      <c r="C50" s="25" t="s">
        <v>145</v>
      </c>
      <c r="D50" s="25" t="s">
        <v>26</v>
      </c>
      <c r="E50" s="25" t="s">
        <v>60</v>
      </c>
      <c r="F50" s="25" t="s">
        <v>252</v>
      </c>
      <c r="G50" s="25" t="s">
        <v>62</v>
      </c>
      <c r="H50" s="25" t="s">
        <v>253</v>
      </c>
      <c r="I50" s="25" t="s">
        <v>254</v>
      </c>
      <c r="J50" s="25">
        <v>50</v>
      </c>
      <c r="K50" s="25" t="s">
        <v>32</v>
      </c>
      <c r="L50" s="42">
        <v>988</v>
      </c>
      <c r="M50" s="42">
        <v>3919</v>
      </c>
      <c r="N50" s="32" t="s">
        <v>255</v>
      </c>
      <c r="O50" s="25" t="s">
        <v>34</v>
      </c>
      <c r="P50" s="32" t="s">
        <v>256</v>
      </c>
      <c r="Q50" s="25"/>
    </row>
    <row r="51" s="2" customFormat="1" ht="30" customHeight="1" spans="1:17">
      <c r="A51" s="27" t="s">
        <v>257</v>
      </c>
      <c r="B51" s="28"/>
      <c r="C51" s="19"/>
      <c r="D51" s="19"/>
      <c r="E51" s="19"/>
      <c r="F51" s="19"/>
      <c r="G51" s="19"/>
      <c r="H51" s="19"/>
      <c r="I51" s="19"/>
      <c r="J51" s="19">
        <f>J52</f>
        <v>150</v>
      </c>
      <c r="K51" s="19"/>
      <c r="L51" s="19"/>
      <c r="M51" s="19"/>
      <c r="N51" s="19"/>
      <c r="O51" s="19"/>
      <c r="P51" s="19"/>
      <c r="Q51" s="25"/>
    </row>
    <row r="52" s="2" customFormat="1" ht="209" customHeight="1" spans="1:16383">
      <c r="A52" s="25">
        <v>32</v>
      </c>
      <c r="B52" s="25" t="s">
        <v>258</v>
      </c>
      <c r="C52" s="30" t="s">
        <v>259</v>
      </c>
      <c r="D52" s="25" t="s">
        <v>26</v>
      </c>
      <c r="E52" s="25" t="s">
        <v>260</v>
      </c>
      <c r="F52" s="25" t="s">
        <v>261</v>
      </c>
      <c r="G52" s="25" t="s">
        <v>262</v>
      </c>
      <c r="H52" s="25" t="s">
        <v>263</v>
      </c>
      <c r="I52" s="25" t="s">
        <v>264</v>
      </c>
      <c r="J52" s="25">
        <v>150</v>
      </c>
      <c r="K52" s="25" t="s">
        <v>32</v>
      </c>
      <c r="L52" s="25">
        <v>26853</v>
      </c>
      <c r="M52" s="25">
        <v>100989</v>
      </c>
      <c r="N52" s="25" t="s">
        <v>265</v>
      </c>
      <c r="O52" s="25" t="s">
        <v>34</v>
      </c>
      <c r="P52" s="25" t="s">
        <v>266</v>
      </c>
      <c r="Q52" s="25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1"/>
      <c r="XEM52" s="11"/>
      <c r="XEN52" s="11"/>
      <c r="XEO52" s="11"/>
      <c r="XEP52" s="11"/>
      <c r="XEQ52" s="11"/>
      <c r="XER52" s="11"/>
      <c r="XES52" s="11"/>
      <c r="XET52" s="11"/>
      <c r="XEU52" s="11"/>
      <c r="XEV52" s="11"/>
      <c r="XEW52" s="11"/>
      <c r="XEX52" s="11"/>
      <c r="XEY52" s="11"/>
      <c r="XEZ52" s="11"/>
      <c r="XFA52" s="11"/>
      <c r="XFB52" s="11"/>
      <c r="XFC52" s="11"/>
    </row>
    <row r="53" s="2" customFormat="1" ht="30" customHeight="1" spans="1:17">
      <c r="A53" s="27" t="s">
        <v>267</v>
      </c>
      <c r="B53" s="28"/>
      <c r="C53" s="19"/>
      <c r="D53" s="19"/>
      <c r="E53" s="19"/>
      <c r="F53" s="19"/>
      <c r="G53" s="19"/>
      <c r="H53" s="19"/>
      <c r="I53" s="29"/>
      <c r="J53" s="19">
        <f>SUM(J54)</f>
        <v>750</v>
      </c>
      <c r="K53" s="19"/>
      <c r="L53" s="19"/>
      <c r="M53" s="19"/>
      <c r="N53" s="19"/>
      <c r="O53" s="19"/>
      <c r="P53" s="19"/>
      <c r="Q53" s="25"/>
    </row>
    <row r="54" s="2" customFormat="1" ht="120" customHeight="1" spans="1:17">
      <c r="A54" s="25">
        <v>33</v>
      </c>
      <c r="B54" s="30" t="s">
        <v>268</v>
      </c>
      <c r="C54" s="30" t="s">
        <v>269</v>
      </c>
      <c r="D54" s="30" t="s">
        <v>26</v>
      </c>
      <c r="E54" s="30" t="s">
        <v>270</v>
      </c>
      <c r="F54" s="30" t="s">
        <v>271</v>
      </c>
      <c r="G54" s="25" t="s">
        <v>272</v>
      </c>
      <c r="H54" s="30" t="s">
        <v>273</v>
      </c>
      <c r="I54" s="30" t="s">
        <v>274</v>
      </c>
      <c r="J54" s="30">
        <v>750</v>
      </c>
      <c r="K54" s="25" t="s">
        <v>32</v>
      </c>
      <c r="L54" s="25">
        <v>3763</v>
      </c>
      <c r="M54" s="25">
        <v>11289</v>
      </c>
      <c r="N54" s="30" t="s">
        <v>275</v>
      </c>
      <c r="O54" s="30" t="s">
        <v>34</v>
      </c>
      <c r="P54" s="30" t="s">
        <v>276</v>
      </c>
      <c r="Q54" s="25"/>
    </row>
    <row r="55" s="2" customFormat="1" ht="37" customHeight="1" spans="1:16383">
      <c r="A55" s="27" t="s">
        <v>277</v>
      </c>
      <c r="B55" s="28"/>
      <c r="C55" s="30"/>
      <c r="D55" s="30"/>
      <c r="E55" s="30"/>
      <c r="F55" s="30"/>
      <c r="G55" s="30"/>
      <c r="H55" s="30"/>
      <c r="I55" s="30"/>
      <c r="J55" s="31">
        <f>SUM(J56)</f>
        <v>3000</v>
      </c>
      <c r="K55" s="31"/>
      <c r="L55" s="31"/>
      <c r="M55" s="31"/>
      <c r="N55" s="30"/>
      <c r="O55" s="30"/>
      <c r="P55" s="30"/>
      <c r="Q55" s="25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1"/>
      <c r="XEM55" s="11"/>
      <c r="XEN55" s="11"/>
      <c r="XEO55" s="11"/>
      <c r="XEP55" s="11"/>
      <c r="XEQ55" s="11"/>
      <c r="XER55" s="11"/>
      <c r="XES55" s="11"/>
      <c r="XET55" s="11"/>
      <c r="XEU55" s="11"/>
      <c r="XEV55" s="11"/>
      <c r="XEW55" s="11"/>
      <c r="XEX55" s="11"/>
      <c r="XEY55" s="11"/>
      <c r="XEZ55" s="11"/>
      <c r="XFA55" s="11"/>
      <c r="XFB55" s="11"/>
      <c r="XFC55" s="11"/>
    </row>
    <row r="56" s="2" customFormat="1" ht="161" customHeight="1" spans="1:16383">
      <c r="A56" s="25">
        <v>34</v>
      </c>
      <c r="B56" s="32" t="s">
        <v>278</v>
      </c>
      <c r="C56" s="32" t="s">
        <v>145</v>
      </c>
      <c r="D56" s="32" t="s">
        <v>26</v>
      </c>
      <c r="E56" s="32" t="s">
        <v>279</v>
      </c>
      <c r="F56" s="32" t="s">
        <v>280</v>
      </c>
      <c r="G56" s="25" t="s">
        <v>281</v>
      </c>
      <c r="H56" s="25" t="s">
        <v>282</v>
      </c>
      <c r="I56" s="40" t="s">
        <v>283</v>
      </c>
      <c r="J56" s="32">
        <v>3000</v>
      </c>
      <c r="K56" s="25" t="s">
        <v>32</v>
      </c>
      <c r="L56" s="44">
        <v>12387</v>
      </c>
      <c r="M56" s="44">
        <v>49891</v>
      </c>
      <c r="N56" s="32" t="s">
        <v>284</v>
      </c>
      <c r="O56" s="32" t="s">
        <v>34</v>
      </c>
      <c r="P56" s="32" t="s">
        <v>285</v>
      </c>
      <c r="Q56" s="25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1"/>
      <c r="XEM56" s="11"/>
      <c r="XEN56" s="11"/>
      <c r="XEO56" s="11"/>
      <c r="XEP56" s="11"/>
      <c r="XEQ56" s="11"/>
      <c r="XER56" s="11"/>
      <c r="XES56" s="11"/>
      <c r="XET56" s="11"/>
      <c r="XEU56" s="11"/>
      <c r="XEV56" s="11"/>
      <c r="XEW56" s="11"/>
      <c r="XEX56" s="11"/>
      <c r="XEY56" s="11"/>
      <c r="XEZ56" s="11"/>
      <c r="XFA56" s="11"/>
      <c r="XFB56" s="11"/>
      <c r="XFC56" s="11"/>
    </row>
    <row r="57" s="2" customFormat="1" ht="34" customHeight="1" spans="1:16375">
      <c r="A57" s="27" t="s">
        <v>286</v>
      </c>
      <c r="B57" s="28"/>
      <c r="C57" s="32"/>
      <c r="D57" s="32"/>
      <c r="E57" s="32"/>
      <c r="F57" s="32"/>
      <c r="G57" s="32"/>
      <c r="H57" s="25"/>
      <c r="I57" s="46"/>
      <c r="J57" s="47">
        <f>SUM(J58:J59)</f>
        <v>2170</v>
      </c>
      <c r="K57" s="47"/>
      <c r="L57" s="47"/>
      <c r="M57" s="47"/>
      <c r="N57" s="32"/>
      <c r="O57" s="32"/>
      <c r="P57" s="32"/>
      <c r="Q57" s="25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1"/>
      <c r="XEM57" s="11"/>
      <c r="XEN57" s="11"/>
      <c r="XEO57" s="11"/>
      <c r="XEP57" s="11"/>
      <c r="XEQ57" s="11"/>
      <c r="XER57" s="11"/>
      <c r="XES57" s="11"/>
      <c r="XET57" s="11"/>
      <c r="XEU57" s="11"/>
    </row>
    <row r="58" s="2" customFormat="1" ht="133" customHeight="1" spans="1:16375">
      <c r="A58" s="26">
        <v>35</v>
      </c>
      <c r="B58" s="25" t="s">
        <v>287</v>
      </c>
      <c r="C58" s="4" t="s">
        <v>165</v>
      </c>
      <c r="D58" s="32" t="s">
        <v>26</v>
      </c>
      <c r="E58" s="25" t="s">
        <v>166</v>
      </c>
      <c r="F58" s="25" t="s">
        <v>288</v>
      </c>
      <c r="G58" s="25" t="s">
        <v>281</v>
      </c>
      <c r="H58" s="32" t="s">
        <v>289</v>
      </c>
      <c r="I58" s="25" t="s">
        <v>290</v>
      </c>
      <c r="J58" s="32">
        <v>1260</v>
      </c>
      <c r="K58" s="25" t="s">
        <v>32</v>
      </c>
      <c r="L58" s="42">
        <v>3844</v>
      </c>
      <c r="M58" s="42">
        <v>15699</v>
      </c>
      <c r="N58" s="25" t="s">
        <v>291</v>
      </c>
      <c r="O58" s="25" t="s">
        <v>34</v>
      </c>
      <c r="P58" s="25" t="s">
        <v>292</v>
      </c>
      <c r="Q58" s="37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1"/>
      <c r="XEM58" s="11"/>
      <c r="XEN58" s="11"/>
      <c r="XEO58" s="11"/>
      <c r="XEP58" s="11"/>
      <c r="XEQ58" s="11"/>
      <c r="XER58" s="11"/>
      <c r="XES58" s="11"/>
      <c r="XET58" s="11"/>
      <c r="XEU58" s="11"/>
    </row>
    <row r="59" s="2" customFormat="1" ht="111" customHeight="1" spans="1:16375">
      <c r="A59" s="25">
        <v>36</v>
      </c>
      <c r="B59" s="32" t="s">
        <v>293</v>
      </c>
      <c r="C59" s="25" t="s">
        <v>133</v>
      </c>
      <c r="D59" s="25" t="s">
        <v>26</v>
      </c>
      <c r="E59" s="25" t="s">
        <v>166</v>
      </c>
      <c r="F59" s="25" t="s">
        <v>294</v>
      </c>
      <c r="G59" s="25" t="s">
        <v>295</v>
      </c>
      <c r="H59" s="32" t="s">
        <v>289</v>
      </c>
      <c r="I59" s="25" t="s">
        <v>296</v>
      </c>
      <c r="J59" s="32">
        <v>910</v>
      </c>
      <c r="K59" s="32" t="s">
        <v>297</v>
      </c>
      <c r="L59" s="25">
        <v>286</v>
      </c>
      <c r="M59" s="25">
        <v>1206</v>
      </c>
      <c r="N59" s="32" t="s">
        <v>298</v>
      </c>
      <c r="O59" s="32" t="s">
        <v>34</v>
      </c>
      <c r="P59" s="32" t="s">
        <v>299</v>
      </c>
      <c r="Q59" s="25"/>
      <c r="XEL59" s="7"/>
      <c r="XEM59" s="7"/>
      <c r="XEN59" s="7"/>
      <c r="XEO59" s="7"/>
      <c r="XEP59" s="7"/>
      <c r="XEQ59" s="7"/>
      <c r="XER59" s="7"/>
      <c r="XES59" s="7"/>
      <c r="XET59" s="7"/>
      <c r="XEU59" s="7"/>
    </row>
    <row r="60" s="5" customFormat="1" ht="33" customHeight="1" spans="1:17">
      <c r="A60" s="27" t="s">
        <v>300</v>
      </c>
      <c r="B60" s="28"/>
      <c r="C60" s="19"/>
      <c r="D60" s="19"/>
      <c r="E60" s="31"/>
      <c r="F60" s="31"/>
      <c r="G60" s="31"/>
      <c r="H60" s="31"/>
      <c r="I60" s="48"/>
      <c r="J60" s="31">
        <f>SUM(J61:J62)</f>
        <v>1500</v>
      </c>
      <c r="K60" s="31"/>
      <c r="L60" s="31"/>
      <c r="M60" s="31"/>
      <c r="N60" s="31"/>
      <c r="O60" s="31"/>
      <c r="P60" s="31"/>
      <c r="Q60" s="37"/>
    </row>
    <row r="61" s="6" customFormat="1" ht="132" customHeight="1" spans="1:17">
      <c r="A61" s="25">
        <v>37</v>
      </c>
      <c r="B61" s="25" t="s">
        <v>301</v>
      </c>
      <c r="C61" s="30" t="s">
        <v>133</v>
      </c>
      <c r="D61" s="25" t="s">
        <v>26</v>
      </c>
      <c r="E61" s="25" t="s">
        <v>238</v>
      </c>
      <c r="F61" s="25" t="s">
        <v>302</v>
      </c>
      <c r="G61" s="25" t="s">
        <v>303</v>
      </c>
      <c r="H61" s="25" t="s">
        <v>304</v>
      </c>
      <c r="I61" s="40" t="s">
        <v>305</v>
      </c>
      <c r="J61" s="25">
        <v>800</v>
      </c>
      <c r="K61" s="32" t="s">
        <v>297</v>
      </c>
      <c r="L61" s="44">
        <v>18571</v>
      </c>
      <c r="M61" s="44">
        <v>65000</v>
      </c>
      <c r="N61" s="25" t="s">
        <v>306</v>
      </c>
      <c r="O61" s="25" t="s">
        <v>34</v>
      </c>
      <c r="P61" s="25" t="s">
        <v>307</v>
      </c>
      <c r="Q61" s="37"/>
    </row>
    <row r="62" s="7" customFormat="1" ht="137" customHeight="1" spans="1:17">
      <c r="A62" s="25">
        <v>38</v>
      </c>
      <c r="B62" s="25" t="s">
        <v>308</v>
      </c>
      <c r="C62" s="30" t="s">
        <v>133</v>
      </c>
      <c r="D62" s="25" t="s">
        <v>26</v>
      </c>
      <c r="E62" s="25" t="s">
        <v>238</v>
      </c>
      <c r="F62" s="25" t="s">
        <v>309</v>
      </c>
      <c r="G62" s="25" t="s">
        <v>295</v>
      </c>
      <c r="H62" s="25" t="s">
        <v>304</v>
      </c>
      <c r="I62" s="40" t="s">
        <v>310</v>
      </c>
      <c r="J62" s="25">
        <v>700</v>
      </c>
      <c r="K62" s="25" t="s">
        <v>32</v>
      </c>
      <c r="L62" s="25">
        <v>18571</v>
      </c>
      <c r="M62" s="25">
        <v>65000</v>
      </c>
      <c r="N62" s="25" t="s">
        <v>311</v>
      </c>
      <c r="O62" s="25" t="s">
        <v>34</v>
      </c>
      <c r="P62" s="25" t="s">
        <v>307</v>
      </c>
      <c r="Q62" s="37"/>
    </row>
    <row r="63" s="7" customFormat="1" ht="38" customHeight="1" spans="1:17">
      <c r="A63" s="27" t="s">
        <v>312</v>
      </c>
      <c r="B63" s="28"/>
      <c r="C63" s="19"/>
      <c r="D63" s="19"/>
      <c r="E63" s="19"/>
      <c r="F63" s="19"/>
      <c r="G63" s="19"/>
      <c r="H63" s="19"/>
      <c r="I63" s="19"/>
      <c r="J63" s="19">
        <f>SUM(J64:J68)</f>
        <v>4860</v>
      </c>
      <c r="K63" s="19"/>
      <c r="L63" s="19"/>
      <c r="M63" s="19"/>
      <c r="N63" s="19"/>
      <c r="O63" s="19"/>
      <c r="P63" s="19"/>
      <c r="Q63" s="37"/>
    </row>
    <row r="64" s="7" customFormat="1" ht="161" customHeight="1" spans="1:17">
      <c r="A64" s="25">
        <v>39</v>
      </c>
      <c r="B64" s="25" t="s">
        <v>313</v>
      </c>
      <c r="C64" s="25" t="s">
        <v>314</v>
      </c>
      <c r="D64" s="25" t="s">
        <v>26</v>
      </c>
      <c r="E64" s="25" t="s">
        <v>180</v>
      </c>
      <c r="F64" s="25" t="s">
        <v>315</v>
      </c>
      <c r="G64" s="25" t="s">
        <v>295</v>
      </c>
      <c r="H64" s="25" t="s">
        <v>316</v>
      </c>
      <c r="I64" s="25" t="s">
        <v>317</v>
      </c>
      <c r="J64" s="25">
        <v>2000</v>
      </c>
      <c r="K64" s="32" t="s">
        <v>297</v>
      </c>
      <c r="L64" s="45">
        <v>543</v>
      </c>
      <c r="M64" s="45">
        <v>2183</v>
      </c>
      <c r="N64" s="25" t="s">
        <v>318</v>
      </c>
      <c r="O64" s="25" t="s">
        <v>34</v>
      </c>
      <c r="P64" s="25" t="s">
        <v>319</v>
      </c>
      <c r="Q64" s="37"/>
    </row>
    <row r="65" s="7" customFormat="1" ht="50" customHeight="1" spans="1:17">
      <c r="A65" s="25">
        <v>40</v>
      </c>
      <c r="B65" s="25" t="s">
        <v>320</v>
      </c>
      <c r="C65" s="25" t="s">
        <v>145</v>
      </c>
      <c r="D65" s="25" t="s">
        <v>26</v>
      </c>
      <c r="E65" s="25" t="s">
        <v>180</v>
      </c>
      <c r="F65" s="25" t="s">
        <v>321</v>
      </c>
      <c r="G65" s="25" t="s">
        <v>322</v>
      </c>
      <c r="H65" s="25" t="s">
        <v>316</v>
      </c>
      <c r="I65" s="25" t="s">
        <v>323</v>
      </c>
      <c r="J65" s="25">
        <v>860</v>
      </c>
      <c r="K65" s="25" t="s">
        <v>297</v>
      </c>
      <c r="L65" s="25">
        <v>265</v>
      </c>
      <c r="M65" s="25">
        <v>996</v>
      </c>
      <c r="N65" s="25" t="s">
        <v>324</v>
      </c>
      <c r="O65" s="25" t="s">
        <v>34</v>
      </c>
      <c r="P65" s="25" t="s">
        <v>325</v>
      </c>
      <c r="Q65" s="25"/>
    </row>
    <row r="66" s="7" customFormat="1" ht="50" customHeight="1" spans="1:17">
      <c r="A66" s="25">
        <v>41</v>
      </c>
      <c r="B66" s="25" t="s">
        <v>326</v>
      </c>
      <c r="C66" s="25" t="s">
        <v>314</v>
      </c>
      <c r="D66" s="25" t="s">
        <v>26</v>
      </c>
      <c r="E66" s="25" t="s">
        <v>180</v>
      </c>
      <c r="F66" s="25" t="s">
        <v>327</v>
      </c>
      <c r="G66" s="25" t="s">
        <v>322</v>
      </c>
      <c r="H66" s="25" t="s">
        <v>316</v>
      </c>
      <c r="I66" s="25" t="s">
        <v>328</v>
      </c>
      <c r="J66" s="25">
        <v>600</v>
      </c>
      <c r="K66" s="25" t="s">
        <v>297</v>
      </c>
      <c r="L66" s="25">
        <v>486</v>
      </c>
      <c r="M66" s="25">
        <v>2003</v>
      </c>
      <c r="N66" s="25" t="s">
        <v>329</v>
      </c>
      <c r="O66" s="25" t="s">
        <v>34</v>
      </c>
      <c r="P66" s="25" t="s">
        <v>330</v>
      </c>
      <c r="Q66" s="25"/>
    </row>
    <row r="67" s="7" customFormat="1" ht="50" customHeight="1" spans="1:17">
      <c r="A67" s="25">
        <v>42</v>
      </c>
      <c r="B67" s="25" t="s">
        <v>331</v>
      </c>
      <c r="C67" s="25" t="s">
        <v>145</v>
      </c>
      <c r="D67" s="25" t="s">
        <v>26</v>
      </c>
      <c r="E67" s="25" t="s">
        <v>180</v>
      </c>
      <c r="F67" s="25" t="s">
        <v>332</v>
      </c>
      <c r="G67" s="25" t="s">
        <v>322</v>
      </c>
      <c r="H67" s="25" t="s">
        <v>316</v>
      </c>
      <c r="I67" s="25" t="s">
        <v>333</v>
      </c>
      <c r="J67" s="25">
        <v>500</v>
      </c>
      <c r="K67" s="25" t="s">
        <v>297</v>
      </c>
      <c r="L67" s="25">
        <v>508</v>
      </c>
      <c r="M67" s="25">
        <v>1926</v>
      </c>
      <c r="N67" s="25" t="s">
        <v>334</v>
      </c>
      <c r="O67" s="25" t="s">
        <v>34</v>
      </c>
      <c r="P67" s="25" t="s">
        <v>335</v>
      </c>
      <c r="Q67" s="25"/>
    </row>
    <row r="68" s="7" customFormat="1" ht="50" customHeight="1" spans="1:17">
      <c r="A68" s="25">
        <v>43</v>
      </c>
      <c r="B68" s="25" t="s">
        <v>336</v>
      </c>
      <c r="C68" s="25" t="s">
        <v>133</v>
      </c>
      <c r="D68" s="25" t="s">
        <v>26</v>
      </c>
      <c r="E68" s="25" t="s">
        <v>180</v>
      </c>
      <c r="F68" s="25" t="s">
        <v>337</v>
      </c>
      <c r="G68" s="25" t="s">
        <v>322</v>
      </c>
      <c r="H68" s="25" t="s">
        <v>316</v>
      </c>
      <c r="I68" s="25" t="s">
        <v>338</v>
      </c>
      <c r="J68" s="25">
        <v>900</v>
      </c>
      <c r="K68" s="25" t="s">
        <v>297</v>
      </c>
      <c r="L68" s="25">
        <v>294</v>
      </c>
      <c r="M68" s="25">
        <v>1181</v>
      </c>
      <c r="N68" s="25" t="s">
        <v>339</v>
      </c>
      <c r="O68" s="25" t="s">
        <v>34</v>
      </c>
      <c r="P68" s="25" t="s">
        <v>340</v>
      </c>
      <c r="Q68" s="25"/>
    </row>
    <row r="69" s="7" customFormat="1" ht="36" customHeight="1" spans="1:17">
      <c r="A69" s="27" t="s">
        <v>341</v>
      </c>
      <c r="B69" s="28"/>
      <c r="C69" s="19"/>
      <c r="D69" s="19"/>
      <c r="E69" s="19"/>
      <c r="F69" s="19"/>
      <c r="G69" s="19"/>
      <c r="H69" s="19"/>
      <c r="I69" s="20"/>
      <c r="J69" s="19">
        <f>SUM(J70)</f>
        <v>800</v>
      </c>
      <c r="K69" s="19"/>
      <c r="L69" s="19"/>
      <c r="M69" s="19"/>
      <c r="N69" s="19"/>
      <c r="O69" s="19"/>
      <c r="P69" s="19"/>
      <c r="Q69" s="37"/>
    </row>
    <row r="70" s="7" customFormat="1" ht="132" customHeight="1" spans="1:17">
      <c r="A70" s="25">
        <v>44</v>
      </c>
      <c r="B70" s="30" t="s">
        <v>342</v>
      </c>
      <c r="C70" s="25" t="s">
        <v>145</v>
      </c>
      <c r="D70" s="25" t="s">
        <v>26</v>
      </c>
      <c r="E70" s="25" t="s">
        <v>343</v>
      </c>
      <c r="F70" s="25" t="s">
        <v>344</v>
      </c>
      <c r="G70" s="25" t="s">
        <v>345</v>
      </c>
      <c r="H70" s="25" t="s">
        <v>346</v>
      </c>
      <c r="I70" s="40" t="s">
        <v>347</v>
      </c>
      <c r="J70" s="30">
        <v>800</v>
      </c>
      <c r="K70" s="32" t="s">
        <v>297</v>
      </c>
      <c r="L70" s="32">
        <v>380</v>
      </c>
      <c r="M70" s="32">
        <v>1700</v>
      </c>
      <c r="N70" s="32" t="s">
        <v>348</v>
      </c>
      <c r="O70" s="32" t="s">
        <v>34</v>
      </c>
      <c r="P70" s="32" t="s">
        <v>349</v>
      </c>
      <c r="Q70" s="37"/>
    </row>
    <row r="71" s="7" customFormat="1" ht="40" customHeight="1" spans="1:17">
      <c r="A71" s="27" t="s">
        <v>350</v>
      </c>
      <c r="B71" s="28"/>
      <c r="C71" s="19"/>
      <c r="D71" s="19"/>
      <c r="E71" s="31"/>
      <c r="F71" s="31"/>
      <c r="G71" s="31"/>
      <c r="H71" s="31"/>
      <c r="I71" s="48"/>
      <c r="J71" s="31">
        <f>SUM(J72:J74)</f>
        <v>2438</v>
      </c>
      <c r="K71" s="31"/>
      <c r="L71" s="31"/>
      <c r="M71" s="31"/>
      <c r="N71" s="31"/>
      <c r="O71" s="31"/>
      <c r="P71" s="31"/>
      <c r="Q71" s="37"/>
    </row>
    <row r="72" s="7" customFormat="1" ht="131" customHeight="1" spans="1:17">
      <c r="A72" s="25">
        <v>45</v>
      </c>
      <c r="B72" s="25" t="s">
        <v>351</v>
      </c>
      <c r="C72" s="25" t="s">
        <v>133</v>
      </c>
      <c r="D72" s="50" t="s">
        <v>26</v>
      </c>
      <c r="E72" s="25" t="s">
        <v>216</v>
      </c>
      <c r="F72" s="25" t="s">
        <v>352</v>
      </c>
      <c r="G72" s="25" t="s">
        <v>353</v>
      </c>
      <c r="H72" s="25" t="s">
        <v>354</v>
      </c>
      <c r="I72" s="32" t="s">
        <v>355</v>
      </c>
      <c r="J72" s="25">
        <v>1800</v>
      </c>
      <c r="K72" s="32" t="s">
        <v>297</v>
      </c>
      <c r="L72" s="55">
        <v>387</v>
      </c>
      <c r="M72" s="55">
        <v>1688</v>
      </c>
      <c r="N72" s="25" t="s">
        <v>356</v>
      </c>
      <c r="O72" s="25" t="s">
        <v>34</v>
      </c>
      <c r="P72" s="25" t="s">
        <v>357</v>
      </c>
      <c r="Q72" s="37"/>
    </row>
    <row r="73" s="7" customFormat="1" ht="131" customHeight="1" spans="1:17">
      <c r="A73" s="25">
        <v>46</v>
      </c>
      <c r="B73" s="25" t="s">
        <v>358</v>
      </c>
      <c r="C73" s="25" t="s">
        <v>133</v>
      </c>
      <c r="D73" s="50" t="s">
        <v>26</v>
      </c>
      <c r="E73" s="25" t="s">
        <v>216</v>
      </c>
      <c r="F73" s="25" t="s">
        <v>359</v>
      </c>
      <c r="G73" s="25" t="s">
        <v>353</v>
      </c>
      <c r="H73" s="25" t="s">
        <v>354</v>
      </c>
      <c r="I73" s="50" t="s">
        <v>360</v>
      </c>
      <c r="J73" s="25">
        <v>298</v>
      </c>
      <c r="K73" s="32" t="s">
        <v>297</v>
      </c>
      <c r="L73" s="55">
        <v>327</v>
      </c>
      <c r="M73" s="55">
        <v>1145</v>
      </c>
      <c r="N73" s="25" t="s">
        <v>361</v>
      </c>
      <c r="O73" s="25" t="s">
        <v>34</v>
      </c>
      <c r="P73" s="25" t="s">
        <v>362</v>
      </c>
      <c r="Q73" s="37"/>
    </row>
    <row r="74" s="7" customFormat="1" ht="131" customHeight="1" spans="1:17">
      <c r="A74" s="25">
        <v>47</v>
      </c>
      <c r="B74" s="25" t="s">
        <v>363</v>
      </c>
      <c r="C74" s="25" t="s">
        <v>165</v>
      </c>
      <c r="D74" s="50" t="s">
        <v>26</v>
      </c>
      <c r="E74" s="25" t="s">
        <v>216</v>
      </c>
      <c r="F74" s="25" t="s">
        <v>364</v>
      </c>
      <c r="G74" s="25" t="s">
        <v>353</v>
      </c>
      <c r="H74" s="25" t="s">
        <v>354</v>
      </c>
      <c r="I74" s="40" t="s">
        <v>365</v>
      </c>
      <c r="J74" s="25">
        <v>340</v>
      </c>
      <c r="K74" s="32" t="s">
        <v>32</v>
      </c>
      <c r="L74" s="42">
        <v>298</v>
      </c>
      <c r="M74" s="42">
        <v>1187</v>
      </c>
      <c r="N74" s="25" t="s">
        <v>366</v>
      </c>
      <c r="O74" s="25" t="s">
        <v>34</v>
      </c>
      <c r="P74" s="25" t="s">
        <v>367</v>
      </c>
      <c r="Q74" s="37"/>
    </row>
    <row r="75" s="7" customFormat="1" ht="36" customHeight="1" spans="1:17">
      <c r="A75" s="27" t="s">
        <v>368</v>
      </c>
      <c r="B75" s="28"/>
      <c r="C75" s="19"/>
      <c r="D75" s="19"/>
      <c r="E75" s="19"/>
      <c r="F75" s="19"/>
      <c r="G75" s="19"/>
      <c r="H75" s="19"/>
      <c r="I75" s="20"/>
      <c r="J75" s="19">
        <f>SUM(J76)</f>
        <v>1100</v>
      </c>
      <c r="K75" s="19"/>
      <c r="L75" s="19"/>
      <c r="M75" s="19"/>
      <c r="N75" s="19"/>
      <c r="O75" s="19"/>
      <c r="P75" s="19"/>
      <c r="Q75" s="37"/>
    </row>
    <row r="76" s="2" customFormat="1" ht="141" customHeight="1" spans="1:17">
      <c r="A76" s="26">
        <v>48</v>
      </c>
      <c r="B76" s="25" t="s">
        <v>369</v>
      </c>
      <c r="C76" s="25" t="s">
        <v>165</v>
      </c>
      <c r="D76" s="25" t="s">
        <v>26</v>
      </c>
      <c r="E76" s="25" t="s">
        <v>209</v>
      </c>
      <c r="F76" s="25" t="s">
        <v>370</v>
      </c>
      <c r="G76" s="25" t="s">
        <v>136</v>
      </c>
      <c r="H76" s="25" t="s">
        <v>371</v>
      </c>
      <c r="I76" s="40" t="s">
        <v>372</v>
      </c>
      <c r="J76" s="25">
        <v>1100</v>
      </c>
      <c r="K76" s="25" t="s">
        <v>32</v>
      </c>
      <c r="L76" s="42">
        <v>541</v>
      </c>
      <c r="M76" s="42">
        <v>2008</v>
      </c>
      <c r="N76" s="40" t="s">
        <v>373</v>
      </c>
      <c r="O76" s="25" t="s">
        <v>34</v>
      </c>
      <c r="P76" s="25" t="s">
        <v>374</v>
      </c>
      <c r="Q76" s="25"/>
    </row>
    <row r="77" s="7" customFormat="1" ht="36" customHeight="1" spans="1:17">
      <c r="A77" s="27" t="s">
        <v>375</v>
      </c>
      <c r="B77" s="28"/>
      <c r="C77" s="19"/>
      <c r="D77" s="19"/>
      <c r="E77" s="19"/>
      <c r="F77" s="19"/>
      <c r="G77" s="19"/>
      <c r="H77" s="19"/>
      <c r="I77" s="20"/>
      <c r="J77" s="19">
        <f>SUM(J78:J80)</f>
        <v>10200</v>
      </c>
      <c r="K77" s="19"/>
      <c r="L77" s="19"/>
      <c r="M77" s="19"/>
      <c r="N77" s="19"/>
      <c r="O77" s="19"/>
      <c r="P77" s="19"/>
      <c r="Q77" s="37"/>
    </row>
    <row r="78" s="7" customFormat="1" ht="409" customHeight="1" spans="1:17">
      <c r="A78" s="25">
        <v>49</v>
      </c>
      <c r="B78" s="25" t="s">
        <v>376</v>
      </c>
      <c r="C78" s="25" t="s">
        <v>133</v>
      </c>
      <c r="D78" s="50" t="s">
        <v>26</v>
      </c>
      <c r="E78" s="25" t="s">
        <v>117</v>
      </c>
      <c r="F78" s="25" t="s">
        <v>377</v>
      </c>
      <c r="G78" s="25" t="s">
        <v>353</v>
      </c>
      <c r="H78" s="25" t="s">
        <v>119</v>
      </c>
      <c r="I78" s="25" t="s">
        <v>378</v>
      </c>
      <c r="J78" s="25">
        <v>1200</v>
      </c>
      <c r="K78" s="32" t="s">
        <v>297</v>
      </c>
      <c r="L78" s="25">
        <v>480</v>
      </c>
      <c r="M78" s="25">
        <v>1768</v>
      </c>
      <c r="N78" s="25" t="s">
        <v>379</v>
      </c>
      <c r="O78" s="25" t="s">
        <v>34</v>
      </c>
      <c r="P78" s="25" t="s">
        <v>380</v>
      </c>
      <c r="Q78" s="37"/>
    </row>
    <row r="79" s="7" customFormat="1" ht="116" customHeight="1" spans="1:17">
      <c r="A79" s="25">
        <v>50</v>
      </c>
      <c r="B79" s="25" t="s">
        <v>381</v>
      </c>
      <c r="C79" s="32" t="s">
        <v>230</v>
      </c>
      <c r="D79" s="32" t="s">
        <v>26</v>
      </c>
      <c r="E79" s="25" t="s">
        <v>117</v>
      </c>
      <c r="F79" s="25" t="s">
        <v>382</v>
      </c>
      <c r="G79" s="25" t="s">
        <v>383</v>
      </c>
      <c r="H79" s="25" t="s">
        <v>119</v>
      </c>
      <c r="I79" s="25" t="s">
        <v>384</v>
      </c>
      <c r="J79" s="25">
        <v>8000</v>
      </c>
      <c r="K79" s="41" t="s">
        <v>297</v>
      </c>
      <c r="L79" s="44">
        <v>486</v>
      </c>
      <c r="M79" s="44">
        <v>1866</v>
      </c>
      <c r="N79" s="25" t="s">
        <v>385</v>
      </c>
      <c r="O79" s="25" t="s">
        <v>34</v>
      </c>
      <c r="P79" s="25" t="s">
        <v>386</v>
      </c>
      <c r="Q79" s="25"/>
    </row>
    <row r="80" s="7" customFormat="1" ht="106" customHeight="1" spans="1:17">
      <c r="A80" s="25">
        <v>51</v>
      </c>
      <c r="B80" s="25" t="s">
        <v>387</v>
      </c>
      <c r="C80" s="32" t="s">
        <v>133</v>
      </c>
      <c r="D80" s="32" t="s">
        <v>26</v>
      </c>
      <c r="E80" s="25" t="s">
        <v>117</v>
      </c>
      <c r="F80" s="25" t="s">
        <v>388</v>
      </c>
      <c r="G80" s="25" t="s">
        <v>383</v>
      </c>
      <c r="H80" s="25" t="s">
        <v>119</v>
      </c>
      <c r="I80" s="25" t="s">
        <v>389</v>
      </c>
      <c r="J80" s="25">
        <v>1000</v>
      </c>
      <c r="K80" s="41" t="s">
        <v>297</v>
      </c>
      <c r="L80" s="44">
        <v>486</v>
      </c>
      <c r="M80" s="44">
        <v>1866</v>
      </c>
      <c r="N80" s="25" t="s">
        <v>390</v>
      </c>
      <c r="O80" s="25" t="s">
        <v>34</v>
      </c>
      <c r="P80" s="25" t="s">
        <v>391</v>
      </c>
      <c r="Q80" s="25"/>
    </row>
    <row r="81" s="7" customFormat="1" ht="42" customHeight="1" spans="1:17">
      <c r="A81" s="27" t="s">
        <v>392</v>
      </c>
      <c r="B81" s="28"/>
      <c r="C81" s="19"/>
      <c r="D81" s="19"/>
      <c r="E81" s="19"/>
      <c r="F81" s="19"/>
      <c r="G81" s="19"/>
      <c r="H81" s="19"/>
      <c r="I81" s="20"/>
      <c r="J81" s="19">
        <f>SUM(J82:J89)</f>
        <v>6585</v>
      </c>
      <c r="K81" s="19"/>
      <c r="L81" s="19"/>
      <c r="M81" s="19"/>
      <c r="N81" s="19"/>
      <c r="O81" s="19"/>
      <c r="P81" s="19"/>
      <c r="Q81" s="37"/>
    </row>
    <row r="82" s="7" customFormat="1" ht="143" customHeight="1" spans="1:17">
      <c r="A82" s="25">
        <v>52</v>
      </c>
      <c r="B82" s="25" t="s">
        <v>393</v>
      </c>
      <c r="C82" s="25" t="s">
        <v>394</v>
      </c>
      <c r="D82" s="25" t="s">
        <v>26</v>
      </c>
      <c r="E82" s="25" t="s">
        <v>27</v>
      </c>
      <c r="F82" s="25" t="s">
        <v>395</v>
      </c>
      <c r="G82" s="25" t="s">
        <v>281</v>
      </c>
      <c r="H82" s="25" t="s">
        <v>396</v>
      </c>
      <c r="I82" s="25" t="s">
        <v>397</v>
      </c>
      <c r="J82" s="25">
        <v>320</v>
      </c>
      <c r="K82" s="41" t="s">
        <v>297</v>
      </c>
      <c r="L82" s="44">
        <v>138</v>
      </c>
      <c r="M82" s="44">
        <v>550</v>
      </c>
      <c r="N82" s="25" t="s">
        <v>398</v>
      </c>
      <c r="O82" s="25" t="s">
        <v>34</v>
      </c>
      <c r="P82" s="25" t="s">
        <v>399</v>
      </c>
      <c r="Q82" s="37"/>
    </row>
    <row r="83" s="7" customFormat="1" ht="192" customHeight="1" spans="1:17">
      <c r="A83" s="25">
        <v>53</v>
      </c>
      <c r="B83" s="25" t="s">
        <v>400</v>
      </c>
      <c r="C83" s="25" t="s">
        <v>314</v>
      </c>
      <c r="D83" s="25" t="s">
        <v>26</v>
      </c>
      <c r="E83" s="25" t="s">
        <v>27</v>
      </c>
      <c r="F83" s="25" t="s">
        <v>401</v>
      </c>
      <c r="G83" s="25" t="s">
        <v>281</v>
      </c>
      <c r="H83" s="25" t="s">
        <v>396</v>
      </c>
      <c r="I83" s="25" t="s">
        <v>402</v>
      </c>
      <c r="J83" s="25">
        <v>980</v>
      </c>
      <c r="K83" s="41" t="s">
        <v>297</v>
      </c>
      <c r="L83" s="44">
        <v>276</v>
      </c>
      <c r="M83" s="44">
        <v>1058</v>
      </c>
      <c r="N83" s="25" t="s">
        <v>403</v>
      </c>
      <c r="O83" s="25" t="s">
        <v>34</v>
      </c>
      <c r="P83" s="25" t="s">
        <v>404</v>
      </c>
      <c r="Q83" s="37"/>
    </row>
    <row r="84" s="7" customFormat="1" ht="181" customHeight="1" spans="1:17">
      <c r="A84" s="25">
        <v>54</v>
      </c>
      <c r="B84" s="25" t="s">
        <v>405</v>
      </c>
      <c r="C84" s="25" t="s">
        <v>145</v>
      </c>
      <c r="D84" s="25" t="s">
        <v>26</v>
      </c>
      <c r="E84" s="25" t="s">
        <v>27</v>
      </c>
      <c r="F84" s="25" t="s">
        <v>406</v>
      </c>
      <c r="G84" s="25" t="s">
        <v>281</v>
      </c>
      <c r="H84" s="25" t="s">
        <v>396</v>
      </c>
      <c r="I84" s="25" t="s">
        <v>407</v>
      </c>
      <c r="J84" s="25">
        <v>289</v>
      </c>
      <c r="K84" s="41" t="s">
        <v>297</v>
      </c>
      <c r="L84" s="25">
        <v>550</v>
      </c>
      <c r="M84" s="25">
        <v>2150</v>
      </c>
      <c r="N84" s="25" t="s">
        <v>408</v>
      </c>
      <c r="O84" s="25" t="s">
        <v>34</v>
      </c>
      <c r="P84" s="25" t="s">
        <v>409</v>
      </c>
      <c r="Q84" s="37"/>
    </row>
    <row r="85" s="7" customFormat="1" ht="173" customHeight="1" spans="1:17">
      <c r="A85" s="25">
        <v>55</v>
      </c>
      <c r="B85" s="25" t="s">
        <v>410</v>
      </c>
      <c r="C85" s="25" t="s">
        <v>145</v>
      </c>
      <c r="D85" s="25" t="s">
        <v>26</v>
      </c>
      <c r="E85" s="25" t="s">
        <v>27</v>
      </c>
      <c r="F85" s="25" t="s">
        <v>411</v>
      </c>
      <c r="G85" s="25" t="s">
        <v>281</v>
      </c>
      <c r="H85" s="25" t="s">
        <v>396</v>
      </c>
      <c r="I85" s="40" t="s">
        <v>412</v>
      </c>
      <c r="J85" s="25">
        <v>196</v>
      </c>
      <c r="K85" s="41" t="s">
        <v>297</v>
      </c>
      <c r="L85" s="44">
        <v>230</v>
      </c>
      <c r="M85" s="44">
        <v>930</v>
      </c>
      <c r="N85" s="25" t="s">
        <v>413</v>
      </c>
      <c r="O85" s="25" t="s">
        <v>34</v>
      </c>
      <c r="P85" s="25" t="s">
        <v>414</v>
      </c>
      <c r="Q85" s="37"/>
    </row>
    <row r="86" s="7" customFormat="1" ht="60" customHeight="1" spans="1:17">
      <c r="A86" s="25">
        <v>56</v>
      </c>
      <c r="B86" s="25" t="s">
        <v>415</v>
      </c>
      <c r="C86" s="32" t="s">
        <v>394</v>
      </c>
      <c r="D86" s="32" t="s">
        <v>26</v>
      </c>
      <c r="E86" s="25" t="s">
        <v>27</v>
      </c>
      <c r="F86" s="25" t="s">
        <v>416</v>
      </c>
      <c r="G86" s="25" t="s">
        <v>417</v>
      </c>
      <c r="H86" s="25" t="s">
        <v>396</v>
      </c>
      <c r="I86" s="25" t="s">
        <v>418</v>
      </c>
      <c r="J86" s="25">
        <v>2000</v>
      </c>
      <c r="K86" s="41" t="s">
        <v>297</v>
      </c>
      <c r="L86" s="44">
        <v>426</v>
      </c>
      <c r="M86" s="44">
        <v>1810</v>
      </c>
      <c r="N86" s="25" t="s">
        <v>419</v>
      </c>
      <c r="O86" s="25" t="s">
        <v>34</v>
      </c>
      <c r="P86" s="25" t="s">
        <v>420</v>
      </c>
      <c r="Q86" s="25"/>
    </row>
    <row r="87" s="7" customFormat="1" ht="60" customHeight="1" spans="1:17">
      <c r="A87" s="25">
        <v>57</v>
      </c>
      <c r="B87" s="25" t="s">
        <v>421</v>
      </c>
      <c r="C87" s="32" t="s">
        <v>314</v>
      </c>
      <c r="D87" s="32" t="s">
        <v>26</v>
      </c>
      <c r="E87" s="25" t="s">
        <v>27</v>
      </c>
      <c r="F87" s="25" t="s">
        <v>422</v>
      </c>
      <c r="G87" s="25" t="s">
        <v>423</v>
      </c>
      <c r="H87" s="25" t="s">
        <v>396</v>
      </c>
      <c r="I87" s="25" t="s">
        <v>424</v>
      </c>
      <c r="J87" s="25">
        <v>800</v>
      </c>
      <c r="K87" s="41" t="s">
        <v>297</v>
      </c>
      <c r="L87" s="44">
        <v>278</v>
      </c>
      <c r="M87" s="44">
        <v>1215</v>
      </c>
      <c r="N87" s="25" t="s">
        <v>425</v>
      </c>
      <c r="O87" s="25" t="s">
        <v>34</v>
      </c>
      <c r="P87" s="25" t="s">
        <v>426</v>
      </c>
      <c r="Q87" s="25"/>
    </row>
    <row r="88" s="7" customFormat="1" ht="60" customHeight="1" spans="1:17">
      <c r="A88" s="25">
        <v>58</v>
      </c>
      <c r="B88" s="25" t="s">
        <v>427</v>
      </c>
      <c r="C88" s="32" t="s">
        <v>145</v>
      </c>
      <c r="D88" s="32" t="s">
        <v>26</v>
      </c>
      <c r="E88" s="25" t="s">
        <v>27</v>
      </c>
      <c r="F88" s="25" t="s">
        <v>428</v>
      </c>
      <c r="G88" s="25" t="s">
        <v>417</v>
      </c>
      <c r="H88" s="25" t="s">
        <v>396</v>
      </c>
      <c r="I88" s="25" t="s">
        <v>429</v>
      </c>
      <c r="J88" s="25">
        <v>1000</v>
      </c>
      <c r="K88" s="41" t="s">
        <v>297</v>
      </c>
      <c r="L88" s="44">
        <v>298</v>
      </c>
      <c r="M88" s="44">
        <v>1170</v>
      </c>
      <c r="N88" s="25" t="s">
        <v>430</v>
      </c>
      <c r="O88" s="25" t="s">
        <v>34</v>
      </c>
      <c r="P88" s="25" t="s">
        <v>431</v>
      </c>
      <c r="Q88" s="25"/>
    </row>
    <row r="89" s="7" customFormat="1" ht="60" customHeight="1" spans="1:17">
      <c r="A89" s="25">
        <v>59</v>
      </c>
      <c r="B89" s="25" t="s">
        <v>432</v>
      </c>
      <c r="C89" s="32" t="s">
        <v>394</v>
      </c>
      <c r="D89" s="32" t="s">
        <v>26</v>
      </c>
      <c r="E89" s="25" t="s">
        <v>27</v>
      </c>
      <c r="F89" s="25" t="s">
        <v>433</v>
      </c>
      <c r="G89" s="25" t="s">
        <v>423</v>
      </c>
      <c r="H89" s="25" t="s">
        <v>396</v>
      </c>
      <c r="I89" s="25" t="s">
        <v>434</v>
      </c>
      <c r="J89" s="25">
        <v>1000</v>
      </c>
      <c r="K89" s="41" t="s">
        <v>297</v>
      </c>
      <c r="L89" s="44">
        <v>235</v>
      </c>
      <c r="M89" s="44">
        <v>958</v>
      </c>
      <c r="N89" s="25" t="s">
        <v>435</v>
      </c>
      <c r="O89" s="25" t="s">
        <v>34</v>
      </c>
      <c r="P89" s="25" t="s">
        <v>436</v>
      </c>
      <c r="Q89" s="25"/>
    </row>
    <row r="90" s="7" customFormat="1" ht="37" customHeight="1" spans="1:17">
      <c r="A90" s="27" t="s">
        <v>437</v>
      </c>
      <c r="B90" s="28"/>
      <c r="C90" s="19"/>
      <c r="D90" s="19"/>
      <c r="E90" s="19"/>
      <c r="F90" s="19"/>
      <c r="G90" s="19"/>
      <c r="H90" s="19"/>
      <c r="I90" s="20"/>
      <c r="J90" s="19">
        <f>SUM(J91:J95)</f>
        <v>12318</v>
      </c>
      <c r="K90" s="19"/>
      <c r="L90" s="19"/>
      <c r="M90" s="19"/>
      <c r="N90" s="19"/>
      <c r="O90" s="19"/>
      <c r="P90" s="19"/>
      <c r="Q90" s="37"/>
    </row>
    <row r="91" s="7" customFormat="1" ht="131" customHeight="1" spans="1:17">
      <c r="A91" s="25">
        <v>60</v>
      </c>
      <c r="B91" s="25" t="s">
        <v>438</v>
      </c>
      <c r="C91" s="25" t="s">
        <v>145</v>
      </c>
      <c r="D91" s="51" t="s">
        <v>26</v>
      </c>
      <c r="E91" s="25" t="s">
        <v>60</v>
      </c>
      <c r="F91" s="25" t="s">
        <v>439</v>
      </c>
      <c r="G91" s="25" t="s">
        <v>281</v>
      </c>
      <c r="H91" s="25" t="s">
        <v>440</v>
      </c>
      <c r="I91" s="40" t="s">
        <v>441</v>
      </c>
      <c r="J91" s="25">
        <v>260</v>
      </c>
      <c r="K91" s="25" t="s">
        <v>32</v>
      </c>
      <c r="L91" s="44">
        <v>801</v>
      </c>
      <c r="M91" s="44">
        <v>3514</v>
      </c>
      <c r="N91" s="25" t="s">
        <v>442</v>
      </c>
      <c r="O91" s="25" t="s">
        <v>34</v>
      </c>
      <c r="P91" s="25" t="s">
        <v>443</v>
      </c>
      <c r="Q91" s="37"/>
    </row>
    <row r="92" s="7" customFormat="1" ht="152" customHeight="1" spans="1:17">
      <c r="A92" s="25">
        <v>61</v>
      </c>
      <c r="B92" s="25" t="s">
        <v>444</v>
      </c>
      <c r="C92" s="25" t="s">
        <v>314</v>
      </c>
      <c r="D92" s="25" t="s">
        <v>26</v>
      </c>
      <c r="E92" s="25" t="s">
        <v>60</v>
      </c>
      <c r="F92" s="25" t="s">
        <v>445</v>
      </c>
      <c r="G92" s="25" t="s">
        <v>281</v>
      </c>
      <c r="H92" s="25" t="s">
        <v>440</v>
      </c>
      <c r="I92" s="25" t="s">
        <v>446</v>
      </c>
      <c r="J92" s="25">
        <v>1800</v>
      </c>
      <c r="K92" s="41" t="s">
        <v>297</v>
      </c>
      <c r="L92" s="44">
        <v>407</v>
      </c>
      <c r="M92" s="44">
        <v>1621</v>
      </c>
      <c r="N92" s="25" t="s">
        <v>447</v>
      </c>
      <c r="O92" s="25" t="s">
        <v>34</v>
      </c>
      <c r="P92" s="25" t="s">
        <v>448</v>
      </c>
      <c r="Q92" s="37"/>
    </row>
    <row r="93" s="7" customFormat="1" ht="152" customHeight="1" spans="1:17">
      <c r="A93" s="25">
        <v>62</v>
      </c>
      <c r="B93" s="25" t="s">
        <v>449</v>
      </c>
      <c r="C93" s="25" t="s">
        <v>165</v>
      </c>
      <c r="D93" s="25" t="s">
        <v>26</v>
      </c>
      <c r="E93" s="25" t="s">
        <v>60</v>
      </c>
      <c r="F93" s="25" t="s">
        <v>450</v>
      </c>
      <c r="G93" s="25" t="s">
        <v>62</v>
      </c>
      <c r="H93" s="25" t="s">
        <v>440</v>
      </c>
      <c r="I93" s="25" t="s">
        <v>451</v>
      </c>
      <c r="J93" s="25">
        <v>358</v>
      </c>
      <c r="K93" s="41" t="s">
        <v>32</v>
      </c>
      <c r="L93" s="44">
        <v>285</v>
      </c>
      <c r="M93" s="44">
        <v>1079</v>
      </c>
      <c r="N93" s="25" t="s">
        <v>452</v>
      </c>
      <c r="O93" s="25" t="s">
        <v>34</v>
      </c>
      <c r="P93" s="25" t="s">
        <v>453</v>
      </c>
      <c r="Q93" s="37"/>
    </row>
    <row r="94" s="7" customFormat="1" ht="78" customHeight="1" spans="1:17">
      <c r="A94" s="25">
        <v>63</v>
      </c>
      <c r="B94" s="25" t="s">
        <v>454</v>
      </c>
      <c r="C94" s="32" t="s">
        <v>145</v>
      </c>
      <c r="D94" s="32" t="s">
        <v>26</v>
      </c>
      <c r="E94" s="25" t="s">
        <v>60</v>
      </c>
      <c r="F94" s="25" t="s">
        <v>455</v>
      </c>
      <c r="G94" s="25" t="s">
        <v>456</v>
      </c>
      <c r="H94" s="25" t="s">
        <v>440</v>
      </c>
      <c r="I94" s="25" t="s">
        <v>457</v>
      </c>
      <c r="J94" s="25">
        <v>6900</v>
      </c>
      <c r="K94" s="25" t="s">
        <v>297</v>
      </c>
      <c r="L94" s="44">
        <v>307</v>
      </c>
      <c r="M94" s="44">
        <v>9740</v>
      </c>
      <c r="N94" s="25" t="s">
        <v>458</v>
      </c>
      <c r="O94" s="25" t="s">
        <v>34</v>
      </c>
      <c r="P94" s="25" t="s">
        <v>459</v>
      </c>
      <c r="Q94" s="25"/>
    </row>
    <row r="95" s="7" customFormat="1" ht="278" customHeight="1" spans="1:17">
      <c r="A95" s="25">
        <v>64</v>
      </c>
      <c r="B95" s="25" t="s">
        <v>460</v>
      </c>
      <c r="C95" s="32" t="s">
        <v>314</v>
      </c>
      <c r="D95" s="32" t="s">
        <v>26</v>
      </c>
      <c r="E95" s="25" t="s">
        <v>60</v>
      </c>
      <c r="F95" s="25" t="s">
        <v>461</v>
      </c>
      <c r="G95" s="25" t="s">
        <v>456</v>
      </c>
      <c r="H95" s="25" t="s">
        <v>440</v>
      </c>
      <c r="I95" s="40" t="s">
        <v>462</v>
      </c>
      <c r="J95" s="25">
        <v>3000</v>
      </c>
      <c r="K95" s="25" t="s">
        <v>297</v>
      </c>
      <c r="L95" s="44">
        <v>285</v>
      </c>
      <c r="M95" s="44">
        <v>1075</v>
      </c>
      <c r="N95" s="25" t="s">
        <v>463</v>
      </c>
      <c r="O95" s="25" t="s">
        <v>34</v>
      </c>
      <c r="P95" s="25" t="s">
        <v>464</v>
      </c>
      <c r="Q95" s="25"/>
    </row>
    <row r="96" s="7" customFormat="1" ht="42" customHeight="1" spans="1:17">
      <c r="A96" s="27" t="s">
        <v>465</v>
      </c>
      <c r="B96" s="28"/>
      <c r="C96" s="19"/>
      <c r="D96" s="19"/>
      <c r="E96" s="31"/>
      <c r="F96" s="31"/>
      <c r="G96" s="31"/>
      <c r="H96" s="31"/>
      <c r="I96" s="48"/>
      <c r="J96" s="31">
        <f>SUM(J97:J98)</f>
        <v>1015</v>
      </c>
      <c r="K96" s="31"/>
      <c r="L96" s="31"/>
      <c r="M96" s="31"/>
      <c r="N96" s="31"/>
      <c r="O96" s="31"/>
      <c r="P96" s="31"/>
      <c r="Q96" s="37"/>
    </row>
    <row r="97" s="7" customFormat="1" ht="175" customHeight="1" spans="1:17">
      <c r="A97" s="25">
        <v>65</v>
      </c>
      <c r="B97" s="30" t="s">
        <v>466</v>
      </c>
      <c r="C97" s="25" t="s">
        <v>145</v>
      </c>
      <c r="D97" s="25" t="s">
        <v>26</v>
      </c>
      <c r="E97" s="30" t="s">
        <v>125</v>
      </c>
      <c r="F97" s="30" t="s">
        <v>246</v>
      </c>
      <c r="G97" s="25" t="s">
        <v>295</v>
      </c>
      <c r="H97" s="30" t="s">
        <v>127</v>
      </c>
      <c r="I97" s="25" t="s">
        <v>467</v>
      </c>
      <c r="J97" s="30">
        <v>390</v>
      </c>
      <c r="K97" s="41" t="s">
        <v>297</v>
      </c>
      <c r="L97" s="44">
        <v>283</v>
      </c>
      <c r="M97" s="25">
        <v>1043</v>
      </c>
      <c r="N97" s="30" t="s">
        <v>468</v>
      </c>
      <c r="O97" s="30" t="s">
        <v>34</v>
      </c>
      <c r="P97" s="30" t="s">
        <v>469</v>
      </c>
      <c r="Q97" s="37"/>
    </row>
    <row r="98" s="7" customFormat="1" ht="175" customHeight="1" spans="1:17">
      <c r="A98" s="25">
        <v>66</v>
      </c>
      <c r="B98" s="25" t="s">
        <v>470</v>
      </c>
      <c r="C98" s="25" t="s">
        <v>165</v>
      </c>
      <c r="D98" s="25" t="s">
        <v>26</v>
      </c>
      <c r="E98" s="25" t="s">
        <v>125</v>
      </c>
      <c r="F98" s="25" t="s">
        <v>471</v>
      </c>
      <c r="G98" s="25" t="s">
        <v>472</v>
      </c>
      <c r="H98" s="30" t="s">
        <v>127</v>
      </c>
      <c r="I98" s="25" t="s">
        <v>473</v>
      </c>
      <c r="J98" s="30">
        <v>625</v>
      </c>
      <c r="K98" s="41" t="s">
        <v>32</v>
      </c>
      <c r="L98" s="44">
        <v>415</v>
      </c>
      <c r="M98" s="25">
        <v>1690</v>
      </c>
      <c r="N98" s="25" t="s">
        <v>474</v>
      </c>
      <c r="O98" s="30" t="s">
        <v>34</v>
      </c>
      <c r="P98" s="25" t="s">
        <v>475</v>
      </c>
      <c r="Q98" s="37"/>
    </row>
    <row r="99" s="7" customFormat="1" ht="39" customHeight="1" spans="1:17">
      <c r="A99" s="27" t="s">
        <v>476</v>
      </c>
      <c r="B99" s="28"/>
      <c r="C99" s="19"/>
      <c r="D99" s="19"/>
      <c r="E99" s="52"/>
      <c r="F99" s="52"/>
      <c r="G99" s="52"/>
      <c r="H99" s="19"/>
      <c r="I99" s="20"/>
      <c r="J99" s="52">
        <f>SUM(J100:J101)</f>
        <v>4200</v>
      </c>
      <c r="K99" s="52"/>
      <c r="L99" s="52"/>
      <c r="M99" s="52"/>
      <c r="N99" s="19"/>
      <c r="O99" s="19"/>
      <c r="P99" s="19"/>
      <c r="Q99" s="37"/>
    </row>
    <row r="100" s="7" customFormat="1" ht="180" customHeight="1" spans="1:17">
      <c r="A100" s="25">
        <v>67</v>
      </c>
      <c r="B100" s="25" t="s">
        <v>477</v>
      </c>
      <c r="C100" s="25" t="s">
        <v>478</v>
      </c>
      <c r="D100" s="25" t="s">
        <v>26</v>
      </c>
      <c r="E100" s="25" t="s">
        <v>231</v>
      </c>
      <c r="F100" s="25" t="s">
        <v>479</v>
      </c>
      <c r="G100" s="25" t="s">
        <v>295</v>
      </c>
      <c r="H100" s="25" t="s">
        <v>480</v>
      </c>
      <c r="I100" s="25" t="s">
        <v>481</v>
      </c>
      <c r="J100" s="25">
        <v>200</v>
      </c>
      <c r="K100" s="41" t="s">
        <v>297</v>
      </c>
      <c r="L100" s="25">
        <v>428</v>
      </c>
      <c r="M100" s="25">
        <v>1884</v>
      </c>
      <c r="N100" s="25" t="s">
        <v>482</v>
      </c>
      <c r="O100" s="25" t="s">
        <v>34</v>
      </c>
      <c r="P100" s="25" t="s">
        <v>483</v>
      </c>
      <c r="Q100" s="37"/>
    </row>
    <row r="101" s="7" customFormat="1" ht="180" customHeight="1" spans="1:17">
      <c r="A101" s="26">
        <v>68</v>
      </c>
      <c r="B101" s="25" t="s">
        <v>484</v>
      </c>
      <c r="C101" s="53" t="s">
        <v>145</v>
      </c>
      <c r="D101" s="25" t="s">
        <v>26</v>
      </c>
      <c r="E101" s="25" t="s">
        <v>231</v>
      </c>
      <c r="F101" s="25" t="s">
        <v>485</v>
      </c>
      <c r="G101" s="25" t="s">
        <v>486</v>
      </c>
      <c r="H101" s="25" t="s">
        <v>480</v>
      </c>
      <c r="I101" s="40" t="s">
        <v>487</v>
      </c>
      <c r="J101" s="25">
        <v>4000</v>
      </c>
      <c r="K101" s="41" t="s">
        <v>297</v>
      </c>
      <c r="L101" s="25">
        <v>833</v>
      </c>
      <c r="M101" s="25">
        <v>3573</v>
      </c>
      <c r="N101" s="40" t="s">
        <v>488</v>
      </c>
      <c r="O101" s="25" t="s">
        <v>34</v>
      </c>
      <c r="P101" s="40" t="s">
        <v>489</v>
      </c>
      <c r="Q101" s="37"/>
    </row>
    <row r="102" s="7" customFormat="1" ht="43" customHeight="1" spans="1:17">
      <c r="A102" s="27" t="s">
        <v>490</v>
      </c>
      <c r="B102" s="28"/>
      <c r="C102" s="19"/>
      <c r="D102" s="19"/>
      <c r="E102" s="31"/>
      <c r="F102" s="31"/>
      <c r="G102" s="31"/>
      <c r="H102" s="31"/>
      <c r="I102" s="48"/>
      <c r="J102" s="31">
        <f>SUM(J103:J105)</f>
        <v>4560</v>
      </c>
      <c r="K102" s="31"/>
      <c r="L102" s="31"/>
      <c r="M102" s="31"/>
      <c r="N102" s="31"/>
      <c r="O102" s="31"/>
      <c r="P102" s="31"/>
      <c r="Q102" s="37"/>
    </row>
    <row r="103" s="7" customFormat="1" ht="149" customHeight="1" spans="1:17">
      <c r="A103" s="25">
        <v>69</v>
      </c>
      <c r="B103" s="25" t="s">
        <v>491</v>
      </c>
      <c r="C103" s="25" t="s">
        <v>133</v>
      </c>
      <c r="D103" s="25" t="s">
        <v>26</v>
      </c>
      <c r="E103" s="25" t="s">
        <v>492</v>
      </c>
      <c r="F103" s="25" t="s">
        <v>493</v>
      </c>
      <c r="G103" s="25" t="s">
        <v>295</v>
      </c>
      <c r="H103" s="25" t="s">
        <v>494</v>
      </c>
      <c r="I103" s="25" t="s">
        <v>495</v>
      </c>
      <c r="J103" s="25">
        <v>260</v>
      </c>
      <c r="K103" s="41" t="s">
        <v>297</v>
      </c>
      <c r="L103" s="25">
        <v>945</v>
      </c>
      <c r="M103" s="25">
        <v>3942</v>
      </c>
      <c r="N103" s="25" t="s">
        <v>496</v>
      </c>
      <c r="O103" s="25" t="s">
        <v>34</v>
      </c>
      <c r="P103" s="25" t="s">
        <v>497</v>
      </c>
      <c r="Q103" s="37"/>
    </row>
    <row r="104" s="7" customFormat="1" ht="149" customHeight="1" spans="1:17">
      <c r="A104" s="25">
        <v>70</v>
      </c>
      <c r="B104" s="25" t="s">
        <v>498</v>
      </c>
      <c r="C104" s="25" t="s">
        <v>165</v>
      </c>
      <c r="D104" s="25" t="s">
        <v>26</v>
      </c>
      <c r="E104" s="25" t="s">
        <v>492</v>
      </c>
      <c r="F104" s="25" t="s">
        <v>499</v>
      </c>
      <c r="G104" s="25" t="s">
        <v>295</v>
      </c>
      <c r="H104" s="25" t="s">
        <v>494</v>
      </c>
      <c r="I104" s="40" t="s">
        <v>500</v>
      </c>
      <c r="J104" s="25">
        <v>300</v>
      </c>
      <c r="K104" s="41" t="s">
        <v>32</v>
      </c>
      <c r="L104" s="42">
        <v>243</v>
      </c>
      <c r="M104" s="42">
        <v>1052</v>
      </c>
      <c r="N104" s="25" t="s">
        <v>501</v>
      </c>
      <c r="O104" s="25" t="s">
        <v>34</v>
      </c>
      <c r="P104" s="25" t="s">
        <v>502</v>
      </c>
      <c r="Q104" s="37"/>
    </row>
    <row r="105" s="7" customFormat="1" ht="149" customHeight="1" spans="1:17">
      <c r="A105" s="25">
        <v>71</v>
      </c>
      <c r="B105" s="25" t="s">
        <v>503</v>
      </c>
      <c r="C105" s="25" t="s">
        <v>133</v>
      </c>
      <c r="D105" s="25" t="s">
        <v>26</v>
      </c>
      <c r="E105" s="25" t="s">
        <v>492</v>
      </c>
      <c r="F105" s="25" t="s">
        <v>504</v>
      </c>
      <c r="G105" s="25" t="s">
        <v>486</v>
      </c>
      <c r="H105" s="25" t="s">
        <v>494</v>
      </c>
      <c r="I105" s="40" t="s">
        <v>505</v>
      </c>
      <c r="J105" s="25">
        <v>4000</v>
      </c>
      <c r="K105" s="41" t="s">
        <v>297</v>
      </c>
      <c r="L105" s="25">
        <v>999</v>
      </c>
      <c r="M105" s="25">
        <v>4141</v>
      </c>
      <c r="N105" s="25" t="s">
        <v>506</v>
      </c>
      <c r="O105" s="53" t="s">
        <v>34</v>
      </c>
      <c r="P105" s="25" t="s">
        <v>507</v>
      </c>
      <c r="Q105" s="37"/>
    </row>
    <row r="106" s="7" customFormat="1" ht="43" customHeight="1" spans="1:17">
      <c r="A106" s="27" t="s">
        <v>508</v>
      </c>
      <c r="B106" s="28"/>
      <c r="C106" s="25"/>
      <c r="D106" s="25"/>
      <c r="E106" s="25"/>
      <c r="F106" s="25"/>
      <c r="G106" s="25"/>
      <c r="H106" s="25"/>
      <c r="I106" s="40"/>
      <c r="J106" s="19">
        <f>SUM(J107)</f>
        <v>380</v>
      </c>
      <c r="K106" s="19"/>
      <c r="L106" s="19"/>
      <c r="M106" s="19"/>
      <c r="N106" s="25"/>
      <c r="O106" s="25"/>
      <c r="P106" s="25"/>
      <c r="Q106" s="37"/>
    </row>
    <row r="107" s="7" customFormat="1" ht="151" customHeight="1" spans="1:17">
      <c r="A107" s="26">
        <v>72</v>
      </c>
      <c r="B107" s="25" t="s">
        <v>509</v>
      </c>
      <c r="C107" s="25" t="s">
        <v>145</v>
      </c>
      <c r="D107" s="25" t="s">
        <v>26</v>
      </c>
      <c r="E107" s="25" t="s">
        <v>510</v>
      </c>
      <c r="F107" s="25" t="s">
        <v>511</v>
      </c>
      <c r="G107" s="25" t="s">
        <v>295</v>
      </c>
      <c r="H107" s="25" t="s">
        <v>512</v>
      </c>
      <c r="I107" s="56" t="s">
        <v>513</v>
      </c>
      <c r="J107" s="25">
        <v>380</v>
      </c>
      <c r="K107" s="41" t="s">
        <v>297</v>
      </c>
      <c r="L107" s="44">
        <v>384</v>
      </c>
      <c r="M107" s="44">
        <v>1678</v>
      </c>
      <c r="N107" s="25" t="s">
        <v>514</v>
      </c>
      <c r="O107" s="25" t="s">
        <v>34</v>
      </c>
      <c r="P107" s="25" t="s">
        <v>515</v>
      </c>
      <c r="Q107" s="37"/>
    </row>
    <row r="108" s="7" customFormat="1" ht="42" customHeight="1" spans="1:17">
      <c r="A108" s="19" t="s">
        <v>516</v>
      </c>
      <c r="B108" s="19"/>
      <c r="C108" s="19"/>
      <c r="D108" s="19"/>
      <c r="E108" s="29"/>
      <c r="F108" s="29"/>
      <c r="G108" s="29"/>
      <c r="H108" s="29"/>
      <c r="I108" s="29"/>
      <c r="J108" s="19">
        <f>SUM(J109:J110)</f>
        <v>4800</v>
      </c>
      <c r="K108" s="29"/>
      <c r="L108" s="29"/>
      <c r="M108" s="29"/>
      <c r="N108" s="29"/>
      <c r="O108" s="29"/>
      <c r="P108" s="29"/>
      <c r="Q108" s="29"/>
    </row>
    <row r="109" s="7" customFormat="1" ht="141" customHeight="1" spans="1:17">
      <c r="A109" s="25">
        <v>73</v>
      </c>
      <c r="B109" s="25" t="s">
        <v>517</v>
      </c>
      <c r="C109" s="32" t="s">
        <v>133</v>
      </c>
      <c r="D109" s="32" t="s">
        <v>26</v>
      </c>
      <c r="E109" s="25" t="s">
        <v>134</v>
      </c>
      <c r="F109" s="25" t="s">
        <v>518</v>
      </c>
      <c r="G109" s="25" t="s">
        <v>519</v>
      </c>
      <c r="H109" s="25" t="s">
        <v>520</v>
      </c>
      <c r="I109" s="25" t="s">
        <v>521</v>
      </c>
      <c r="J109" s="25">
        <v>1000</v>
      </c>
      <c r="K109" s="41" t="s">
        <v>297</v>
      </c>
      <c r="L109" s="44">
        <v>2631</v>
      </c>
      <c r="M109" s="44">
        <v>11570</v>
      </c>
      <c r="N109" s="25" t="s">
        <v>522</v>
      </c>
      <c r="O109" s="25" t="s">
        <v>34</v>
      </c>
      <c r="P109" s="25" t="s">
        <v>523</v>
      </c>
      <c r="Q109" s="25"/>
    </row>
    <row r="110" s="7" customFormat="1" ht="114" customHeight="1" spans="1:17">
      <c r="A110" s="25">
        <v>74</v>
      </c>
      <c r="B110" s="54" t="s">
        <v>524</v>
      </c>
      <c r="C110" s="32" t="s">
        <v>133</v>
      </c>
      <c r="D110" s="32" t="s">
        <v>26</v>
      </c>
      <c r="E110" s="25" t="s">
        <v>134</v>
      </c>
      <c r="F110" s="25" t="s">
        <v>525</v>
      </c>
      <c r="G110" s="25" t="s">
        <v>519</v>
      </c>
      <c r="H110" s="25" t="s">
        <v>520</v>
      </c>
      <c r="I110" s="40" t="s">
        <v>526</v>
      </c>
      <c r="J110" s="25">
        <v>3800</v>
      </c>
      <c r="K110" s="41" t="s">
        <v>297</v>
      </c>
      <c r="L110" s="44">
        <v>2631</v>
      </c>
      <c r="M110" s="44">
        <v>11570</v>
      </c>
      <c r="N110" s="40" t="s">
        <v>527</v>
      </c>
      <c r="O110" s="25" t="s">
        <v>34</v>
      </c>
      <c r="P110" s="40" t="s">
        <v>523</v>
      </c>
      <c r="Q110" s="25"/>
    </row>
    <row r="111" s="7" customFormat="1" ht="34" customHeight="1" spans="1:17">
      <c r="A111" s="27" t="s">
        <v>528</v>
      </c>
      <c r="B111" s="28"/>
      <c r="C111" s="19"/>
      <c r="D111" s="19"/>
      <c r="E111" s="19"/>
      <c r="F111" s="19"/>
      <c r="G111" s="19"/>
      <c r="H111" s="19"/>
      <c r="I111" s="20"/>
      <c r="J111" s="19">
        <f>SUM(J112+J114+J121++J123+J125+J127+J129)</f>
        <v>3701.12</v>
      </c>
      <c r="K111" s="19"/>
      <c r="L111" s="19"/>
      <c r="M111" s="19"/>
      <c r="N111" s="19"/>
      <c r="O111" s="19"/>
      <c r="P111" s="19"/>
      <c r="Q111" s="37"/>
    </row>
    <row r="112" s="7" customFormat="1" ht="34" customHeight="1" spans="1:17">
      <c r="A112" s="27" t="s">
        <v>529</v>
      </c>
      <c r="B112" s="28"/>
      <c r="C112" s="19"/>
      <c r="D112" s="19"/>
      <c r="E112" s="19"/>
      <c r="F112" s="19"/>
      <c r="G112" s="19"/>
      <c r="H112" s="19"/>
      <c r="I112" s="20"/>
      <c r="J112" s="19">
        <f>SUM(J113)</f>
        <v>76</v>
      </c>
      <c r="K112" s="19"/>
      <c r="L112" s="19"/>
      <c r="M112" s="19"/>
      <c r="N112" s="19"/>
      <c r="O112" s="19"/>
      <c r="P112" s="19"/>
      <c r="Q112" s="37"/>
    </row>
    <row r="113" s="7" customFormat="1" ht="106" customHeight="1" spans="1:17">
      <c r="A113" s="26">
        <v>75</v>
      </c>
      <c r="B113" s="25" t="s">
        <v>530</v>
      </c>
      <c r="C113" s="25" t="s">
        <v>531</v>
      </c>
      <c r="D113" s="25" t="s">
        <v>531</v>
      </c>
      <c r="E113" s="25" t="s">
        <v>532</v>
      </c>
      <c r="F113" s="25" t="s">
        <v>533</v>
      </c>
      <c r="G113" s="25" t="s">
        <v>534</v>
      </c>
      <c r="H113" s="25" t="s">
        <v>535</v>
      </c>
      <c r="I113" s="25" t="s">
        <v>536</v>
      </c>
      <c r="J113" s="25">
        <v>76</v>
      </c>
      <c r="K113" s="30" t="s">
        <v>32</v>
      </c>
      <c r="L113" s="25">
        <v>14680</v>
      </c>
      <c r="M113" s="25">
        <v>46244</v>
      </c>
      <c r="N113" s="25" t="s">
        <v>537</v>
      </c>
      <c r="O113" s="25" t="s">
        <v>34</v>
      </c>
      <c r="P113" s="25" t="s">
        <v>538</v>
      </c>
      <c r="Q113" s="37"/>
    </row>
    <row r="114" s="7" customFormat="1" ht="46" customHeight="1" spans="1:17">
      <c r="A114" s="27" t="s">
        <v>539</v>
      </c>
      <c r="B114" s="28"/>
      <c r="C114" s="19"/>
      <c r="D114" s="19"/>
      <c r="E114" s="31"/>
      <c r="F114" s="31"/>
      <c r="G114" s="31"/>
      <c r="H114" s="31"/>
      <c r="I114" s="31"/>
      <c r="J114" s="31">
        <f>SUM(J115:J120)</f>
        <v>1520.12</v>
      </c>
      <c r="K114" s="31"/>
      <c r="L114" s="31"/>
      <c r="M114" s="31"/>
      <c r="N114" s="31"/>
      <c r="O114" s="31"/>
      <c r="P114" s="31"/>
      <c r="Q114" s="37"/>
    </row>
    <row r="115" s="2" customFormat="1" ht="76" customHeight="1" spans="1:16375">
      <c r="A115" s="25">
        <v>76</v>
      </c>
      <c r="B115" s="54" t="s">
        <v>540</v>
      </c>
      <c r="C115" s="25" t="s">
        <v>541</v>
      </c>
      <c r="D115" s="25" t="s">
        <v>26</v>
      </c>
      <c r="E115" s="25" t="s">
        <v>542</v>
      </c>
      <c r="F115" s="30" t="s">
        <v>160</v>
      </c>
      <c r="G115" s="44" t="s">
        <v>543</v>
      </c>
      <c r="H115" s="30" t="s">
        <v>41</v>
      </c>
      <c r="I115" s="44" t="s">
        <v>544</v>
      </c>
      <c r="J115" s="30">
        <v>55</v>
      </c>
      <c r="K115" s="30" t="s">
        <v>32</v>
      </c>
      <c r="L115" s="57">
        <v>272</v>
      </c>
      <c r="M115" s="57">
        <v>272</v>
      </c>
      <c r="N115" s="30" t="s">
        <v>545</v>
      </c>
      <c r="O115" s="25" t="s">
        <v>34</v>
      </c>
      <c r="P115" s="30" t="s">
        <v>546</v>
      </c>
      <c r="Q115" s="25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1"/>
      <c r="XEM115" s="11"/>
      <c r="XEN115" s="11"/>
      <c r="XEO115" s="11"/>
      <c r="XEP115" s="11"/>
      <c r="XEQ115" s="11"/>
      <c r="XER115" s="11"/>
      <c r="XES115" s="11"/>
      <c r="XET115" s="11"/>
      <c r="XEU115" s="11"/>
    </row>
    <row r="116" s="2" customFormat="1" ht="70" customHeight="1" spans="1:16375">
      <c r="A116" s="25">
        <v>77</v>
      </c>
      <c r="B116" s="54" t="s">
        <v>547</v>
      </c>
      <c r="C116" s="25" t="s">
        <v>541</v>
      </c>
      <c r="D116" s="25" t="s">
        <v>26</v>
      </c>
      <c r="E116" s="25" t="s">
        <v>542</v>
      </c>
      <c r="F116" s="30" t="s">
        <v>160</v>
      </c>
      <c r="G116" s="44" t="s">
        <v>548</v>
      </c>
      <c r="H116" s="30" t="s">
        <v>41</v>
      </c>
      <c r="I116" s="25" t="s">
        <v>549</v>
      </c>
      <c r="J116" s="30">
        <v>270</v>
      </c>
      <c r="K116" s="30" t="s">
        <v>32</v>
      </c>
      <c r="L116" s="57">
        <v>1800</v>
      </c>
      <c r="M116" s="57">
        <v>1800</v>
      </c>
      <c r="N116" s="30" t="s">
        <v>550</v>
      </c>
      <c r="O116" s="25" t="s">
        <v>34</v>
      </c>
      <c r="P116" s="30" t="s">
        <v>550</v>
      </c>
      <c r="Q116" s="25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1"/>
      <c r="XEM116" s="11"/>
      <c r="XEN116" s="11"/>
      <c r="XEO116" s="11"/>
      <c r="XEP116" s="11"/>
      <c r="XEQ116" s="11"/>
      <c r="XER116" s="11"/>
      <c r="XES116" s="11"/>
      <c r="XET116" s="11"/>
      <c r="XEU116" s="11"/>
    </row>
    <row r="117" s="2" customFormat="1" ht="87" customHeight="1" spans="1:16375">
      <c r="A117" s="25">
        <v>78</v>
      </c>
      <c r="B117" s="54" t="s">
        <v>551</v>
      </c>
      <c r="C117" s="25" t="s">
        <v>541</v>
      </c>
      <c r="D117" s="25" t="s">
        <v>26</v>
      </c>
      <c r="E117" s="25" t="s">
        <v>542</v>
      </c>
      <c r="F117" s="30" t="s">
        <v>160</v>
      </c>
      <c r="G117" s="44" t="s">
        <v>552</v>
      </c>
      <c r="H117" s="30" t="s">
        <v>41</v>
      </c>
      <c r="I117" s="25" t="s">
        <v>553</v>
      </c>
      <c r="J117" s="30">
        <v>120</v>
      </c>
      <c r="K117" s="30" t="s">
        <v>32</v>
      </c>
      <c r="L117" s="57">
        <v>600</v>
      </c>
      <c r="M117" s="57">
        <v>600</v>
      </c>
      <c r="N117" s="30" t="s">
        <v>554</v>
      </c>
      <c r="O117" s="25" t="s">
        <v>34</v>
      </c>
      <c r="P117" s="30" t="s">
        <v>554</v>
      </c>
      <c r="Q117" s="25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1"/>
      <c r="XEM117" s="11"/>
      <c r="XEN117" s="11"/>
      <c r="XEO117" s="11"/>
      <c r="XEP117" s="11"/>
      <c r="XEQ117" s="11"/>
      <c r="XER117" s="11"/>
      <c r="XES117" s="11"/>
      <c r="XET117" s="11"/>
      <c r="XEU117" s="11"/>
    </row>
    <row r="118" s="2" customFormat="1" ht="66" customHeight="1" spans="1:16375">
      <c r="A118" s="25">
        <v>79</v>
      </c>
      <c r="B118" s="54" t="s">
        <v>555</v>
      </c>
      <c r="C118" s="25" t="s">
        <v>541</v>
      </c>
      <c r="D118" s="25" t="s">
        <v>26</v>
      </c>
      <c r="E118" s="25" t="s">
        <v>542</v>
      </c>
      <c r="F118" s="30" t="s">
        <v>160</v>
      </c>
      <c r="G118" s="44" t="s">
        <v>556</v>
      </c>
      <c r="H118" s="30" t="s">
        <v>41</v>
      </c>
      <c r="I118" s="25" t="s">
        <v>549</v>
      </c>
      <c r="J118" s="30">
        <v>270</v>
      </c>
      <c r="K118" s="30" t="s">
        <v>32</v>
      </c>
      <c r="L118" s="57">
        <v>1800</v>
      </c>
      <c r="M118" s="57">
        <v>1800</v>
      </c>
      <c r="N118" s="30" t="s">
        <v>550</v>
      </c>
      <c r="O118" s="25" t="s">
        <v>34</v>
      </c>
      <c r="P118" s="30" t="s">
        <v>550</v>
      </c>
      <c r="Q118" s="25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1"/>
      <c r="XEM118" s="11"/>
      <c r="XEN118" s="11"/>
      <c r="XEO118" s="11"/>
      <c r="XEP118" s="11"/>
      <c r="XEQ118" s="11"/>
      <c r="XER118" s="11"/>
      <c r="XES118" s="11"/>
      <c r="XET118" s="11"/>
      <c r="XEU118" s="11"/>
    </row>
    <row r="119" s="1" customFormat="1" ht="101" customHeight="1" spans="1:16383">
      <c r="A119" s="25">
        <v>80</v>
      </c>
      <c r="B119" s="25" t="s">
        <v>557</v>
      </c>
      <c r="C119" s="25" t="s">
        <v>558</v>
      </c>
      <c r="D119" s="25" t="s">
        <v>26</v>
      </c>
      <c r="E119" s="25" t="s">
        <v>559</v>
      </c>
      <c r="F119" s="25" t="s">
        <v>560</v>
      </c>
      <c r="G119" s="44" t="s">
        <v>561</v>
      </c>
      <c r="H119" s="30" t="s">
        <v>41</v>
      </c>
      <c r="I119" s="25" t="s">
        <v>562</v>
      </c>
      <c r="J119" s="25">
        <v>5.12</v>
      </c>
      <c r="K119" s="30" t="s">
        <v>32</v>
      </c>
      <c r="L119" s="25">
        <v>63</v>
      </c>
      <c r="M119" s="25">
        <v>63</v>
      </c>
      <c r="N119" s="30" t="s">
        <v>563</v>
      </c>
      <c r="O119" s="25" t="s">
        <v>34</v>
      </c>
      <c r="P119" s="30" t="s">
        <v>564</v>
      </c>
      <c r="Q119" s="56"/>
      <c r="R119" s="10"/>
      <c r="S119" s="10"/>
      <c r="XEL119" s="11"/>
      <c r="XEM119" s="11"/>
      <c r="XEN119" s="11"/>
      <c r="XEO119" s="11"/>
      <c r="XEP119" s="11"/>
      <c r="XEQ119" s="11"/>
      <c r="XER119" s="11"/>
      <c r="XES119" s="11"/>
      <c r="XET119" s="11"/>
      <c r="XEU119" s="11"/>
      <c r="XEV119" s="11"/>
      <c r="XEW119" s="11"/>
      <c r="XEX119" s="11"/>
      <c r="XEY119" s="11"/>
      <c r="XEZ119" s="11"/>
      <c r="XFA119" s="11"/>
      <c r="XFB119" s="11"/>
      <c r="XFC119" s="11"/>
    </row>
    <row r="120" s="1" customFormat="1" ht="101" customHeight="1" spans="1:16383">
      <c r="A120" s="25">
        <v>81</v>
      </c>
      <c r="B120" s="25" t="s">
        <v>565</v>
      </c>
      <c r="C120" s="25" t="s">
        <v>566</v>
      </c>
      <c r="D120" s="25" t="s">
        <v>26</v>
      </c>
      <c r="E120" s="25" t="s">
        <v>532</v>
      </c>
      <c r="F120" s="25" t="s">
        <v>567</v>
      </c>
      <c r="G120" s="44" t="s">
        <v>486</v>
      </c>
      <c r="H120" s="30" t="s">
        <v>41</v>
      </c>
      <c r="I120" s="25" t="s">
        <v>568</v>
      </c>
      <c r="J120" s="25">
        <v>800</v>
      </c>
      <c r="K120" s="30" t="s">
        <v>32</v>
      </c>
      <c r="L120" s="25">
        <v>5000</v>
      </c>
      <c r="M120" s="25">
        <v>8800</v>
      </c>
      <c r="N120" s="30" t="s">
        <v>569</v>
      </c>
      <c r="O120" s="10" t="s">
        <v>34</v>
      </c>
      <c r="P120" s="30" t="s">
        <v>570</v>
      </c>
      <c r="Q120" s="56"/>
      <c r="R120" s="10"/>
      <c r="S120" s="10"/>
      <c r="XEL120" s="11"/>
      <c r="XEM120" s="11"/>
      <c r="XEN120" s="11"/>
      <c r="XEO120" s="11"/>
      <c r="XEP120" s="11"/>
      <c r="XEQ120" s="11"/>
      <c r="XER120" s="11"/>
      <c r="XES120" s="11"/>
      <c r="XET120" s="11"/>
      <c r="XEU120" s="11"/>
      <c r="XEV120" s="11"/>
      <c r="XEW120" s="11"/>
      <c r="XEX120" s="11"/>
      <c r="XEY120" s="11"/>
      <c r="XEZ120" s="11"/>
      <c r="XFA120" s="11"/>
      <c r="XFB120" s="11"/>
      <c r="XFC120" s="11"/>
    </row>
    <row r="121" s="2" customFormat="1" ht="41" customHeight="1" spans="1:16375">
      <c r="A121" s="27" t="s">
        <v>571</v>
      </c>
      <c r="B121" s="28"/>
      <c r="C121" s="19"/>
      <c r="D121" s="19"/>
      <c r="E121" s="19"/>
      <c r="F121" s="31"/>
      <c r="G121" s="31"/>
      <c r="H121" s="31"/>
      <c r="I121" s="52"/>
      <c r="J121" s="31">
        <f>J122</f>
        <v>1680</v>
      </c>
      <c r="K121" s="31"/>
      <c r="L121" s="31"/>
      <c r="M121" s="31"/>
      <c r="N121" s="31"/>
      <c r="O121" s="31"/>
      <c r="P121" s="31"/>
      <c r="Q121" s="25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1"/>
      <c r="XEM121" s="11"/>
      <c r="XEN121" s="11"/>
      <c r="XEO121" s="11"/>
      <c r="XEP121" s="11"/>
      <c r="XEQ121" s="11"/>
      <c r="XER121" s="11"/>
      <c r="XES121" s="11"/>
      <c r="XET121" s="11"/>
      <c r="XEU121" s="11"/>
    </row>
    <row r="122" s="2" customFormat="1" ht="98" customHeight="1" spans="1:16375">
      <c r="A122" s="25">
        <v>82</v>
      </c>
      <c r="B122" s="25" t="s">
        <v>572</v>
      </c>
      <c r="C122" s="25" t="s">
        <v>573</v>
      </c>
      <c r="D122" s="25" t="s">
        <v>26</v>
      </c>
      <c r="E122" s="25" t="s">
        <v>542</v>
      </c>
      <c r="F122" s="30" t="s">
        <v>160</v>
      </c>
      <c r="G122" s="25" t="s">
        <v>574</v>
      </c>
      <c r="H122" s="25" t="s">
        <v>83</v>
      </c>
      <c r="I122" s="40" t="s">
        <v>575</v>
      </c>
      <c r="J122" s="25">
        <v>1680</v>
      </c>
      <c r="K122" s="30" t="s">
        <v>32</v>
      </c>
      <c r="L122" s="54">
        <v>4000</v>
      </c>
      <c r="M122" s="54">
        <v>4000</v>
      </c>
      <c r="N122" s="25" t="s">
        <v>576</v>
      </c>
      <c r="O122" s="25" t="s">
        <v>34</v>
      </c>
      <c r="P122" s="25" t="s">
        <v>577</v>
      </c>
      <c r="Q122" s="25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1"/>
      <c r="XEM122" s="11"/>
      <c r="XEN122" s="11"/>
      <c r="XEO122" s="11"/>
      <c r="XEP122" s="11"/>
      <c r="XEQ122" s="11"/>
      <c r="XER122" s="11"/>
      <c r="XES122" s="11"/>
      <c r="XET122" s="11"/>
      <c r="XEU122" s="11"/>
    </row>
    <row r="123" s="2" customFormat="1" ht="38" customHeight="1" spans="1:16375">
      <c r="A123" s="27" t="s">
        <v>578</v>
      </c>
      <c r="B123" s="28"/>
      <c r="C123" s="19"/>
      <c r="D123" s="19"/>
      <c r="E123" s="19"/>
      <c r="F123" s="19"/>
      <c r="G123" s="19"/>
      <c r="H123" s="19"/>
      <c r="I123" s="20"/>
      <c r="J123" s="19">
        <f>J124</f>
        <v>110</v>
      </c>
      <c r="K123" s="19"/>
      <c r="L123" s="19"/>
      <c r="M123" s="19"/>
      <c r="N123" s="19"/>
      <c r="O123" s="19"/>
      <c r="P123" s="19"/>
      <c r="Q123" s="25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  <c r="XEA123" s="1"/>
      <c r="XEB123" s="1"/>
      <c r="XEC123" s="1"/>
      <c r="XED123" s="1"/>
      <c r="XEE123" s="1"/>
      <c r="XEF123" s="1"/>
      <c r="XEG123" s="1"/>
      <c r="XEH123" s="1"/>
      <c r="XEI123" s="1"/>
      <c r="XEJ123" s="1"/>
      <c r="XEK123" s="1"/>
      <c r="XEL123" s="11"/>
      <c r="XEM123" s="11"/>
      <c r="XEN123" s="11"/>
      <c r="XEO123" s="11"/>
      <c r="XEP123" s="11"/>
      <c r="XEQ123" s="11"/>
      <c r="XER123" s="11"/>
      <c r="XES123" s="11"/>
      <c r="XET123" s="11"/>
      <c r="XEU123" s="11"/>
    </row>
    <row r="124" s="2" customFormat="1" ht="98" customHeight="1" spans="1:16375">
      <c r="A124" s="25">
        <v>83</v>
      </c>
      <c r="B124" s="25" t="s">
        <v>579</v>
      </c>
      <c r="C124" s="25" t="s">
        <v>573</v>
      </c>
      <c r="D124" s="25" t="s">
        <v>26</v>
      </c>
      <c r="E124" s="25" t="s">
        <v>542</v>
      </c>
      <c r="F124" s="25" t="s">
        <v>160</v>
      </c>
      <c r="G124" s="25" t="s">
        <v>574</v>
      </c>
      <c r="H124" s="25" t="s">
        <v>580</v>
      </c>
      <c r="I124" s="25" t="s">
        <v>581</v>
      </c>
      <c r="J124" s="25">
        <v>110</v>
      </c>
      <c r="K124" s="30" t="s">
        <v>32</v>
      </c>
      <c r="L124" s="54">
        <v>303</v>
      </c>
      <c r="M124" s="54">
        <v>303</v>
      </c>
      <c r="N124" s="25" t="s">
        <v>582</v>
      </c>
      <c r="O124" s="25" t="s">
        <v>34</v>
      </c>
      <c r="P124" s="25" t="s">
        <v>583</v>
      </c>
      <c r="Q124" s="25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  <c r="XEA124" s="1"/>
      <c r="XEB124" s="1"/>
      <c r="XEC124" s="1"/>
      <c r="XED124" s="1"/>
      <c r="XEE124" s="1"/>
      <c r="XEF124" s="1"/>
      <c r="XEG124" s="1"/>
      <c r="XEH124" s="1"/>
      <c r="XEI124" s="1"/>
      <c r="XEJ124" s="1"/>
      <c r="XEK124" s="1"/>
      <c r="XEL124" s="11"/>
      <c r="XEM124" s="11"/>
      <c r="XEN124" s="11"/>
      <c r="XEO124" s="11"/>
      <c r="XEP124" s="11"/>
      <c r="XEQ124" s="11"/>
      <c r="XER124" s="11"/>
      <c r="XES124" s="11"/>
      <c r="XET124" s="11"/>
      <c r="XEU124" s="11"/>
    </row>
    <row r="125" s="2" customFormat="1" ht="43" customHeight="1" spans="1:16375">
      <c r="A125" s="27" t="s">
        <v>584</v>
      </c>
      <c r="B125" s="28"/>
      <c r="C125" s="19"/>
      <c r="D125" s="19"/>
      <c r="E125" s="19"/>
      <c r="F125" s="19"/>
      <c r="G125" s="19"/>
      <c r="H125" s="19"/>
      <c r="I125" s="19"/>
      <c r="J125" s="19">
        <f t="shared" ref="J125:J129" si="0">J126</f>
        <v>75</v>
      </c>
      <c r="K125" s="19"/>
      <c r="L125" s="19"/>
      <c r="M125" s="19"/>
      <c r="N125" s="19"/>
      <c r="O125" s="19"/>
      <c r="P125" s="19"/>
      <c r="Q125" s="25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  <c r="XDV125" s="1"/>
      <c r="XDW125" s="1"/>
      <c r="XDX125" s="1"/>
      <c r="XDY125" s="1"/>
      <c r="XDZ125" s="1"/>
      <c r="XEA125" s="1"/>
      <c r="XEB125" s="1"/>
      <c r="XEC125" s="1"/>
      <c r="XED125" s="1"/>
      <c r="XEE125" s="1"/>
      <c r="XEF125" s="1"/>
      <c r="XEG125" s="1"/>
      <c r="XEH125" s="1"/>
      <c r="XEI125" s="1"/>
      <c r="XEJ125" s="1"/>
      <c r="XEK125" s="1"/>
      <c r="XEL125" s="11"/>
      <c r="XEM125" s="11"/>
      <c r="XEN125" s="11"/>
      <c r="XEO125" s="11"/>
      <c r="XEP125" s="11"/>
      <c r="XEQ125" s="11"/>
      <c r="XER125" s="11"/>
      <c r="XES125" s="11"/>
      <c r="XET125" s="11"/>
      <c r="XEU125" s="11"/>
    </row>
    <row r="126" s="2" customFormat="1" ht="83" customHeight="1" spans="1:16383">
      <c r="A126" s="25">
        <v>84</v>
      </c>
      <c r="B126" s="25" t="s">
        <v>585</v>
      </c>
      <c r="C126" s="25" t="s">
        <v>573</v>
      </c>
      <c r="D126" s="25" t="s">
        <v>26</v>
      </c>
      <c r="E126" s="25" t="s">
        <v>586</v>
      </c>
      <c r="F126" s="25" t="s">
        <v>587</v>
      </c>
      <c r="G126" s="25" t="s">
        <v>588</v>
      </c>
      <c r="H126" s="25" t="s">
        <v>589</v>
      </c>
      <c r="I126" s="25" t="s">
        <v>590</v>
      </c>
      <c r="J126" s="25">
        <v>75</v>
      </c>
      <c r="K126" s="30" t="s">
        <v>32</v>
      </c>
      <c r="L126" s="54">
        <v>125</v>
      </c>
      <c r="M126" s="54">
        <v>125</v>
      </c>
      <c r="N126" s="25" t="s">
        <v>591</v>
      </c>
      <c r="O126" s="25" t="s">
        <v>34</v>
      </c>
      <c r="P126" s="25" t="s">
        <v>591</v>
      </c>
      <c r="Q126" s="25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  <c r="XDP126" s="1"/>
      <c r="XDQ126" s="1"/>
      <c r="XDR126" s="1"/>
      <c r="XDS126" s="1"/>
      <c r="XDT126" s="1"/>
      <c r="XDU126" s="1"/>
      <c r="XDV126" s="1"/>
      <c r="XDW126" s="1"/>
      <c r="XDX126" s="1"/>
      <c r="XDY126" s="1"/>
      <c r="XDZ126" s="1"/>
      <c r="XEA126" s="1"/>
      <c r="XEB126" s="1"/>
      <c r="XEC126" s="1"/>
      <c r="XED126" s="1"/>
      <c r="XEE126" s="1"/>
      <c r="XEF126" s="1"/>
      <c r="XEG126" s="1"/>
      <c r="XEH126" s="1"/>
      <c r="XEI126" s="1"/>
      <c r="XEJ126" s="1"/>
      <c r="XEK126" s="1"/>
      <c r="XEL126" s="11"/>
      <c r="XEM126" s="11"/>
      <c r="XEN126" s="11"/>
      <c r="XEO126" s="11"/>
      <c r="XEP126" s="11"/>
      <c r="XEQ126" s="11"/>
      <c r="XER126" s="11"/>
      <c r="XES126" s="11"/>
      <c r="XET126" s="11"/>
      <c r="XEU126" s="11"/>
      <c r="XEV126" s="11"/>
      <c r="XEW126" s="11"/>
      <c r="XEX126" s="11"/>
      <c r="XEY126" s="11"/>
      <c r="XEZ126" s="11"/>
      <c r="XFA126" s="11"/>
      <c r="XFB126" s="11"/>
      <c r="XFC126" s="11"/>
    </row>
    <row r="127" s="2" customFormat="1" ht="37" customHeight="1" spans="1:16375">
      <c r="A127" s="27" t="s">
        <v>592</v>
      </c>
      <c r="B127" s="28"/>
      <c r="C127" s="19"/>
      <c r="D127" s="19"/>
      <c r="E127" s="19"/>
      <c r="F127" s="19"/>
      <c r="G127" s="19"/>
      <c r="H127" s="19"/>
      <c r="I127" s="19"/>
      <c r="J127" s="19">
        <f t="shared" si="0"/>
        <v>120</v>
      </c>
      <c r="K127" s="19"/>
      <c r="L127" s="19"/>
      <c r="M127" s="19"/>
      <c r="N127" s="19"/>
      <c r="O127" s="19"/>
      <c r="P127" s="19"/>
      <c r="Q127" s="25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1"/>
      <c r="XEM127" s="11"/>
      <c r="XEN127" s="11"/>
      <c r="XEO127" s="11"/>
      <c r="XEP127" s="11"/>
      <c r="XEQ127" s="11"/>
      <c r="XER127" s="11"/>
      <c r="XES127" s="11"/>
      <c r="XET127" s="11"/>
      <c r="XEU127" s="11"/>
    </row>
    <row r="128" s="2" customFormat="1" ht="94" customHeight="1" spans="1:16383">
      <c r="A128" s="25">
        <v>85</v>
      </c>
      <c r="B128" s="25" t="s">
        <v>593</v>
      </c>
      <c r="C128" s="25" t="s">
        <v>594</v>
      </c>
      <c r="D128" s="25" t="s">
        <v>26</v>
      </c>
      <c r="E128" s="25" t="s">
        <v>542</v>
      </c>
      <c r="F128" s="25" t="s">
        <v>160</v>
      </c>
      <c r="G128" s="25" t="s">
        <v>574</v>
      </c>
      <c r="H128" s="25" t="s">
        <v>595</v>
      </c>
      <c r="I128" s="25" t="s">
        <v>596</v>
      </c>
      <c r="J128" s="25">
        <v>120</v>
      </c>
      <c r="K128" s="30" t="s">
        <v>32</v>
      </c>
      <c r="L128" s="44">
        <v>800</v>
      </c>
      <c r="M128" s="25">
        <v>1000</v>
      </c>
      <c r="N128" s="25" t="s">
        <v>597</v>
      </c>
      <c r="O128" s="25" t="s">
        <v>34</v>
      </c>
      <c r="P128" s="25" t="s">
        <v>598</v>
      </c>
      <c r="Q128" s="25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  <c r="XDV128" s="1"/>
      <c r="XDW128" s="1"/>
      <c r="XDX128" s="1"/>
      <c r="XDY128" s="1"/>
      <c r="XDZ128" s="1"/>
      <c r="XEA128" s="1"/>
      <c r="XEB128" s="1"/>
      <c r="XEC128" s="1"/>
      <c r="XED128" s="1"/>
      <c r="XEE128" s="1"/>
      <c r="XEF128" s="1"/>
      <c r="XEG128" s="1"/>
      <c r="XEH128" s="1"/>
      <c r="XEI128" s="1"/>
      <c r="XEJ128" s="1"/>
      <c r="XEK128" s="1"/>
      <c r="XEL128" s="11"/>
      <c r="XEM128" s="11"/>
      <c r="XEN128" s="11"/>
      <c r="XEO128" s="11"/>
      <c r="XEP128" s="11"/>
      <c r="XEQ128" s="11"/>
      <c r="XER128" s="11"/>
      <c r="XES128" s="11"/>
      <c r="XET128" s="11"/>
      <c r="XEU128" s="11"/>
      <c r="XEV128" s="11"/>
      <c r="XEW128" s="11"/>
      <c r="XEX128" s="11"/>
      <c r="XEY128" s="11"/>
      <c r="XEZ128" s="11"/>
      <c r="XFA128" s="11"/>
      <c r="XFB128" s="11"/>
      <c r="XFC128" s="11"/>
    </row>
    <row r="129" s="2" customFormat="1" ht="37" customHeight="1" spans="1:16375">
      <c r="A129" s="27" t="s">
        <v>599</v>
      </c>
      <c r="B129" s="28"/>
      <c r="C129" s="19"/>
      <c r="D129" s="19"/>
      <c r="E129" s="19"/>
      <c r="F129" s="19"/>
      <c r="G129" s="19"/>
      <c r="H129" s="19"/>
      <c r="I129" s="19"/>
      <c r="J129" s="19">
        <f t="shared" si="0"/>
        <v>120</v>
      </c>
      <c r="K129" s="19"/>
      <c r="L129" s="19"/>
      <c r="M129" s="19"/>
      <c r="N129" s="19"/>
      <c r="O129" s="19"/>
      <c r="P129" s="19"/>
      <c r="Q129" s="25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  <c r="XDC129" s="1"/>
      <c r="XDD129" s="1"/>
      <c r="XDE129" s="1"/>
      <c r="XDF129" s="1"/>
      <c r="XDG129" s="1"/>
      <c r="XDH129" s="1"/>
      <c r="XDI129" s="1"/>
      <c r="XDJ129" s="1"/>
      <c r="XDK129" s="1"/>
      <c r="XDL129" s="1"/>
      <c r="XDM129" s="1"/>
      <c r="XDN129" s="1"/>
      <c r="XDO129" s="1"/>
      <c r="XDP129" s="1"/>
      <c r="XDQ129" s="1"/>
      <c r="XDR129" s="1"/>
      <c r="XDS129" s="1"/>
      <c r="XDT129" s="1"/>
      <c r="XDU129" s="1"/>
      <c r="XDV129" s="1"/>
      <c r="XDW129" s="1"/>
      <c r="XDX129" s="1"/>
      <c r="XDY129" s="1"/>
      <c r="XDZ129" s="1"/>
      <c r="XEA129" s="1"/>
      <c r="XEB129" s="1"/>
      <c r="XEC129" s="1"/>
      <c r="XED129" s="1"/>
      <c r="XEE129" s="1"/>
      <c r="XEF129" s="1"/>
      <c r="XEG129" s="1"/>
      <c r="XEH129" s="1"/>
      <c r="XEI129" s="1"/>
      <c r="XEJ129" s="1"/>
      <c r="XEK129" s="1"/>
      <c r="XEL129" s="11"/>
      <c r="XEM129" s="11"/>
      <c r="XEN129" s="11"/>
      <c r="XEO129" s="11"/>
      <c r="XEP129" s="11"/>
      <c r="XEQ129" s="11"/>
      <c r="XER129" s="11"/>
      <c r="XES129" s="11"/>
      <c r="XET129" s="11"/>
      <c r="XEU129" s="11"/>
    </row>
    <row r="130" s="2" customFormat="1" ht="94" customHeight="1" spans="1:16383">
      <c r="A130" s="25">
        <v>86</v>
      </c>
      <c r="B130" s="25" t="s">
        <v>600</v>
      </c>
      <c r="C130" s="25" t="s">
        <v>601</v>
      </c>
      <c r="D130" s="25" t="s">
        <v>26</v>
      </c>
      <c r="E130" s="25" t="s">
        <v>532</v>
      </c>
      <c r="F130" s="25" t="s">
        <v>567</v>
      </c>
      <c r="G130" s="25" t="s">
        <v>602</v>
      </c>
      <c r="H130" s="25" t="s">
        <v>603</v>
      </c>
      <c r="I130" s="25" t="s">
        <v>604</v>
      </c>
      <c r="J130" s="25">
        <v>120</v>
      </c>
      <c r="K130" s="30" t="s">
        <v>32</v>
      </c>
      <c r="L130" s="44">
        <v>290</v>
      </c>
      <c r="M130" s="25">
        <v>880</v>
      </c>
      <c r="N130" s="32" t="s">
        <v>605</v>
      </c>
      <c r="O130" s="25" t="s">
        <v>34</v>
      </c>
      <c r="P130" s="32" t="s">
        <v>606</v>
      </c>
      <c r="Q130" s="25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  <c r="XDV130" s="1"/>
      <c r="XDW130" s="1"/>
      <c r="XDX130" s="1"/>
      <c r="XDY130" s="1"/>
      <c r="XDZ130" s="1"/>
      <c r="XEA130" s="1"/>
      <c r="XEB130" s="1"/>
      <c r="XEC130" s="1"/>
      <c r="XED130" s="1"/>
      <c r="XEE130" s="1"/>
      <c r="XEF130" s="1"/>
      <c r="XEG130" s="1"/>
      <c r="XEH130" s="1"/>
      <c r="XEI130" s="1"/>
      <c r="XEJ130" s="1"/>
      <c r="XEK130" s="1"/>
      <c r="XEL130" s="11"/>
      <c r="XEM130" s="11"/>
      <c r="XEN130" s="11"/>
      <c r="XEO130" s="11"/>
      <c r="XEP130" s="11"/>
      <c r="XEQ130" s="11"/>
      <c r="XER130" s="11"/>
      <c r="XES130" s="11"/>
      <c r="XET130" s="11"/>
      <c r="XEU130" s="11"/>
      <c r="XEV130" s="11"/>
      <c r="XEW130" s="11"/>
      <c r="XEX130" s="11"/>
      <c r="XEY130" s="11"/>
      <c r="XEZ130" s="11"/>
      <c r="XFA130" s="11"/>
      <c r="XFB130" s="11"/>
      <c r="XFC130" s="11"/>
    </row>
  </sheetData>
  <mergeCells count="56">
    <mergeCell ref="A1:B1"/>
    <mergeCell ref="A2:Q2"/>
    <mergeCell ref="E3:F3"/>
    <mergeCell ref="L3:M3"/>
    <mergeCell ref="A6:B6"/>
    <mergeCell ref="A7:B7"/>
    <mergeCell ref="A9:B9"/>
    <mergeCell ref="A14:B14"/>
    <mergeCell ref="A16:B16"/>
    <mergeCell ref="A18:B18"/>
    <mergeCell ref="A20:B20"/>
    <mergeCell ref="A22:B22"/>
    <mergeCell ref="A24:B24"/>
    <mergeCell ref="A26:B26"/>
    <mergeCell ref="A28:B28"/>
    <mergeCell ref="A29:B29"/>
    <mergeCell ref="A32:B32"/>
    <mergeCell ref="A38:B38"/>
    <mergeCell ref="A51:B51"/>
    <mergeCell ref="A53:B53"/>
    <mergeCell ref="A55:B55"/>
    <mergeCell ref="A57:B57"/>
    <mergeCell ref="A60:B60"/>
    <mergeCell ref="A63:B63"/>
    <mergeCell ref="A69:B69"/>
    <mergeCell ref="A71:B71"/>
    <mergeCell ref="A75:B75"/>
    <mergeCell ref="A77:B77"/>
    <mergeCell ref="A81:B81"/>
    <mergeCell ref="A90:B90"/>
    <mergeCell ref="A96:B96"/>
    <mergeCell ref="A99:B99"/>
    <mergeCell ref="A102:B102"/>
    <mergeCell ref="A106:B106"/>
    <mergeCell ref="A108:B108"/>
    <mergeCell ref="A111:B111"/>
    <mergeCell ref="A112:B112"/>
    <mergeCell ref="A114:B114"/>
    <mergeCell ref="A121:B121"/>
    <mergeCell ref="A123:B123"/>
    <mergeCell ref="A125:B125"/>
    <mergeCell ref="A127:B127"/>
    <mergeCell ref="A129:B129"/>
    <mergeCell ref="A3:A4"/>
    <mergeCell ref="B3:B4"/>
    <mergeCell ref="C3:C4"/>
    <mergeCell ref="D3:D4"/>
    <mergeCell ref="G3:G4"/>
    <mergeCell ref="H3:H4"/>
    <mergeCell ref="I3:I4"/>
    <mergeCell ref="J3:J4"/>
    <mergeCell ref="K3:K4"/>
    <mergeCell ref="N3:N4"/>
    <mergeCell ref="O3:O4"/>
    <mergeCell ref="P3:P4"/>
    <mergeCell ref="Q3:Q4"/>
  </mergeCells>
  <pageMargins left="0.25" right="0.25" top="0.75" bottom="0.75" header="0.298611111111111" footer="0.298611111111111"/>
  <pageSetup paperSize="9" scale="58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23.07.20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秋雨倾城</cp:lastModifiedBy>
  <dcterms:created xsi:type="dcterms:W3CDTF">2021-12-13T07:46:00Z</dcterms:created>
  <dcterms:modified xsi:type="dcterms:W3CDTF">2023-12-12T01:40:32Z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879041F6EEDF484DA0DC65434AF84B15_13</vt:lpwstr>
  </property>
  <property fmtid="{D5CDD505-2E9C-101B-9397-08002B2CF9AE}" pid="3" name="KSOProductBuildVer">
    <vt:lpwstr>2052-12.1.0.16120</vt:lpwstr>
  </property>
  <property fmtid="{D5CDD505-2E9C-101B-9397-08002B2CF9AE}" pid="4" name="commondata">
    <vt:lpwstr>eyJoZGlkIjoiMDljNzc2YzZiZTQzMjEzYmRkMDg0ZTBlMDRhZjE3NmUifQ==</vt:lpwstr>
  </property>
</Properties>
</file>