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 tabRatio="905" firstSheet="16" activeTab="18"/>
  </bookViews>
  <sheets>
    <sheet name="1.2023年收支平衡表" sheetId="315" r:id="rId1"/>
    <sheet name="2.2023年一般公共预算本级收入表" sheetId="316" r:id="rId2"/>
    <sheet name="3.2023年一般公共预算本级支出表" sheetId="317" r:id="rId3"/>
    <sheet name="4.支出总表" sheetId="308" r:id="rId4"/>
    <sheet name="5.支出明细" sheetId="331" r:id="rId5"/>
    <sheet name="6.基本支出经济分类" sheetId="348" r:id="rId6"/>
    <sheet name="7.三公经费预算表" sheetId="333" r:id="rId7"/>
    <sheet name="8.转移支付分项目" sheetId="330" r:id="rId8"/>
    <sheet name="9.一般公共预算税收返还和转移支付表（分地区）" sheetId="350" r:id="rId9"/>
    <sheet name="10.2022年政府一般债务余额情况表" sheetId="275" r:id="rId10"/>
    <sheet name="11.2022年地方政府一般债务分地区限额表" sheetId="276" r:id="rId11"/>
    <sheet name="12.2023年政府性基金收支预算" sheetId="320" r:id="rId12"/>
    <sheet name="13.2023年政府性基金收入" sheetId="306" r:id="rId13"/>
    <sheet name="14.2023年县本级政府性基金支出" sheetId="307" r:id="rId14"/>
    <sheet name="15.2023年基金支出明细" sheetId="335" r:id="rId15"/>
    <sheet name="16.2022年政府性基金转移支付表分项目" sheetId="349" r:id="rId16"/>
    <sheet name="17.2023年政府性基金转移支付表（分地区）" sheetId="351" r:id="rId17"/>
    <sheet name="18.2021-2022年政府专项债务余额情况表" sheetId="277" r:id="rId18"/>
    <sheet name="19.2021-2023年政府专项债务分地区限额表" sheetId="278" r:id="rId19"/>
    <sheet name="20.2023年国有资本经营收支预算表" sheetId="336" r:id="rId20"/>
    <sheet name="21.2023年国有资本经营收入预算表" sheetId="337" r:id="rId21"/>
    <sheet name="22.2023年县级国有资本经营支出预算表" sheetId="338" r:id="rId22"/>
    <sheet name="23.对下转移支付的国有资本经营预算转移支付表" sheetId="352" r:id="rId23"/>
    <sheet name="24.2023县级社会保险基金收支表" sheetId="344" r:id="rId24"/>
    <sheet name="25.2022县级社会保险基金收入表" sheetId="353" r:id="rId25"/>
    <sheet name="26.2022县级社会保险基金支出表" sheetId="354" r:id="rId26"/>
  </sheets>
  <externalReferences>
    <externalReference r:id="rId28"/>
    <externalReference r:id="rId29"/>
    <externalReference r:id="rId30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11" hidden="1">#REF!</definedName>
    <definedName name="_xlnm._FilterDatabase" localSheetId="10" hidden="1">'11.2022年地方政府一般债务分地区限额表'!$A$4:$C$4</definedName>
    <definedName name="_xlnm._FilterDatabase" localSheetId="18" hidden="1">'19.2021-2023年政府专项债务分地区限额表'!$A$4:$D$5</definedName>
    <definedName name="_xlnm._FilterDatabase" localSheetId="4" hidden="1">'5.支出明细'!$A$4:$D$370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'1.2023年收支平衡表'!$A$1:$D$15</definedName>
    <definedName name="_xlnm.Print_Area" localSheetId="10">'11.2022年地方政府一般债务分地区限额表'!$A$1:$C$5</definedName>
    <definedName name="_xlnm.Print_Area" localSheetId="11">'12.2023年政府性基金收支预算'!$A$1:$D$9</definedName>
    <definedName name="_xlnm.Print_Area" localSheetId="12">'13.2023年政府性基金收入'!$A$1:$C$12</definedName>
    <definedName name="_xlnm.Print_Area" localSheetId="13">'14.2023年县本级政府性基金支出'!$A$1:$C$20</definedName>
    <definedName name="_xlnm.Print_Area" localSheetId="17">'18.2021-2022年政府专项债务余额情况表'!$A$1:$B$10</definedName>
    <definedName name="_xlnm.Print_Area" localSheetId="18">'19.2021-2023年政府专项债务分地区限额表'!$A$1:$D$5</definedName>
    <definedName name="_xlnm.Print_Area" localSheetId="1">'2.2023年一般公共预算本级收入表'!$A$1:$D$29</definedName>
    <definedName name="_xlnm.Print_Area" localSheetId="2">'3.2023年一般公共预算本级支出表'!$A$1:$C$32</definedName>
    <definedName name="_xlnm.Print_Area" localSheetId="3">'4.支出总表'!$A$1:$D$29</definedName>
    <definedName name="_xlnm.Print_Area" localSheetId="7">'8.转移支付分项目'!$A$1:$B$40</definedName>
    <definedName name="_xlnm.Print_Area" localSheetId="9">'10.2022年政府一般债务余额情况表'!$A$1:$B$10</definedName>
    <definedName name="_xlnm.Print_Area">#N/A</definedName>
    <definedName name="_xlnm.Print_Titles" localSheetId="7">'8.转移支付分项目'!$3:$5</definedName>
    <definedName name="_xlnm.Print_Titles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<sst xmlns="http://schemas.openxmlformats.org/spreadsheetml/2006/main" count="3379" uniqueCount="2814">
  <si>
    <t>表一</t>
  </si>
  <si>
    <t>2023年一般公共预算收支预算总表</t>
  </si>
  <si>
    <t>单位：万元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</si>
  <si>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目</t>
    </r>
  </si>
  <si>
    <t>收入预算数</t>
  </si>
  <si>
    <t>支出预算数</t>
  </si>
  <si>
    <t>本级收入</t>
  </si>
  <si>
    <t>本级支出</t>
  </si>
  <si>
    <t>上级补助收入</t>
  </si>
  <si>
    <t>上解上级支出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</si>
  <si>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返还性收入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</si>
  <si>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一般性转移支付收入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</si>
  <si>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专项转移支付收入</t>
    </r>
  </si>
  <si>
    <t>上年结余收入</t>
  </si>
  <si>
    <t>地方政府一般债务还本支出</t>
  </si>
  <si>
    <t>调入预算稳定调节基金</t>
  </si>
  <si>
    <t>安排预算稳定调节基金</t>
  </si>
  <si>
    <t>地方政府一般债务转贷收入</t>
  </si>
  <si>
    <t>补充预算周转金</t>
  </si>
  <si>
    <t>调入资金</t>
  </si>
  <si>
    <t>调出资金</t>
  </si>
  <si>
    <t>收入总计</t>
  </si>
  <si>
    <t>支出总计</t>
  </si>
  <si>
    <t>表二</t>
  </si>
  <si>
    <t>2023年一般公共预算收入预算表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</si>
  <si>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目</t>
    </r>
  </si>
  <si>
    <t>2022年执行数</t>
  </si>
  <si>
    <t>2023年预算数</t>
  </si>
  <si>
    <t>比上年增长%</t>
  </si>
  <si>
    <t>税收收入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</si>
  <si>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</si>
  <si>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</si>
  <si>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</si>
  <si>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</si>
  <si>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城市维护建设税等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</si>
  <si>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</si>
  <si>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</si>
  <si>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</si>
  <si>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</si>
  <si>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车船税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</si>
  <si>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耕地占用税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</si>
  <si>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契税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</si>
  <si>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烟叶税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</si>
  <si>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环境保护税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</si>
  <si>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其他税收收入</t>
    </r>
  </si>
  <si>
    <t>非税收入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</si>
  <si>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专项收入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</si>
  <si>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行政事业性收费收入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</si>
  <si>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罚没收入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</si>
  <si>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国有资源(资产)有偿使用收入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</si>
  <si>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捐赠收入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</si>
  <si>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政府住房基金收入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</si>
  <si>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其他收入</t>
    </r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</si>
  <si>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</si>
  <si>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表三</t>
  </si>
  <si>
    <t>2023年一般公共预算支出预算表</t>
  </si>
  <si>
    <t xml:space="preserve">           单位：万元</t>
  </si>
  <si>
    <t>项目</t>
  </si>
  <si>
    <t>2022年预算数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</si>
  <si>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</si>
  <si>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</si>
  <si>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</si>
  <si>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</si>
  <si>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</si>
  <si>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</si>
  <si>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</si>
  <si>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</si>
  <si>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</si>
  <si>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</si>
  <si>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</si>
  <si>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</si>
  <si>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</si>
  <si>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</si>
  <si>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</si>
  <si>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</si>
  <si>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</si>
  <si>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粮食物资储备支出</t>
  </si>
  <si>
    <t>灾害防治及应急管理支出</t>
  </si>
  <si>
    <t>预备费</t>
  </si>
  <si>
    <t>其他支出</t>
  </si>
  <si>
    <t>债务还本支出</t>
  </si>
  <si>
    <t>债务付息支出</t>
  </si>
  <si>
    <t>债务发行费用支出</t>
  </si>
  <si>
    <t>本级支出合计</t>
  </si>
  <si>
    <t>转移性支出：上解支出</t>
  </si>
  <si>
    <t>合计</t>
  </si>
  <si>
    <t>表四</t>
  </si>
  <si>
    <t>2023年一般公共预算支出资金来源表</t>
  </si>
  <si>
    <t>科 目</t>
  </si>
  <si>
    <t>合 计</t>
  </si>
  <si>
    <t>当年财力
安排支出</t>
  </si>
  <si>
    <t>上级专项转移支付安排支出</t>
  </si>
  <si>
    <t>文化体育与传媒支出</t>
  </si>
  <si>
    <t>粮油物资储备支出</t>
  </si>
  <si>
    <t xml:space="preserve"> 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</si>
  <si>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</si>
  <si>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表五</t>
  </si>
  <si>
    <t>2023年一般公共预算支出表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</si>
  <si>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</si>
  <si>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</si>
  <si>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</si>
  <si>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</si>
  <si>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</si>
  <si>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</si>
  <si>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</si>
  <si>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</si>
  <si>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</si>
  <si>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</si>
  <si>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</si>
  <si>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</si>
  <si>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</si>
  <si>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</si>
  <si>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</si>
  <si>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</si>
  <si>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</si>
  <si>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</si>
  <si>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</si>
  <si>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</si>
  <si>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</si>
  <si>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</si>
  <si>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</si>
  <si>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</si>
  <si>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</si>
  <si>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</si>
  <si>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</si>
  <si>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</si>
  <si>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</si>
  <si>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</si>
  <si>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</si>
  <si>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</si>
  <si>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</si>
  <si>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</si>
  <si>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</si>
  <si>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</si>
  <si>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</si>
  <si>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</si>
  <si>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</si>
  <si>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</si>
  <si>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</si>
  <si>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</si>
  <si>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</si>
  <si>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</si>
  <si>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</si>
  <si>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</si>
  <si>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</si>
  <si>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</si>
  <si>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</si>
  <si>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</si>
  <si>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</si>
  <si>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</si>
  <si>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</si>
  <si>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</si>
  <si>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</si>
  <si>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</si>
  <si>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</si>
  <si>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</si>
  <si>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</si>
  <si>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</si>
  <si>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</si>
  <si>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</si>
  <si>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</si>
  <si>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</si>
  <si>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</si>
  <si>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</si>
  <si>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</si>
  <si>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</si>
  <si>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</si>
  <si>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</si>
  <si>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</si>
  <si>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</si>
  <si>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</si>
  <si>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</si>
  <si>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</si>
  <si>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</si>
  <si>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</si>
  <si>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</si>
  <si>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</si>
  <si>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</si>
  <si>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</si>
  <si>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</si>
  <si>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</si>
  <si>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</si>
  <si>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</si>
  <si>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</si>
  <si>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</si>
  <si>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</si>
  <si>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</si>
  <si>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</si>
  <si>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</si>
  <si>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</si>
  <si>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</si>
  <si>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</si>
  <si>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</si>
  <si>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</si>
  <si>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</si>
  <si>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</si>
  <si>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</si>
  <si>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</si>
  <si>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</si>
  <si>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</si>
  <si>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</si>
  <si>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</si>
  <si>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</si>
  <si>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</si>
  <si>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</si>
  <si>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</si>
  <si>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</si>
  <si>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</si>
  <si>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</si>
  <si>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</si>
  <si>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</si>
  <si>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</si>
  <si>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</si>
  <si>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</si>
  <si>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</si>
  <si>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</si>
  <si>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</si>
  <si>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</si>
  <si>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</si>
  <si>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</si>
  <si>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</si>
  <si>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</si>
  <si>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</si>
  <si>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</si>
  <si>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</si>
  <si>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</si>
  <si>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</si>
  <si>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</si>
  <si>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</si>
  <si>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</si>
  <si>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</si>
  <si>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</si>
  <si>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</si>
  <si>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</si>
  <si>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</si>
  <si>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</si>
  <si>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</si>
  <si>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</si>
  <si>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</si>
  <si>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</si>
  <si>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</si>
  <si>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</si>
  <si>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</si>
  <si>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</si>
  <si>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</si>
  <si>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</si>
  <si>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</si>
  <si>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</si>
  <si>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</si>
  <si>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</si>
  <si>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</si>
  <si>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</si>
  <si>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</si>
  <si>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</si>
  <si>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</si>
  <si>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</si>
  <si>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</si>
  <si>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</si>
  <si>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</si>
  <si>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</si>
  <si>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</si>
  <si>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</si>
  <si>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</si>
  <si>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</si>
  <si>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</si>
  <si>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</si>
  <si>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</si>
  <si>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</si>
  <si>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</si>
  <si>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</si>
  <si>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</si>
  <si>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</si>
  <si>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</si>
  <si>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</si>
  <si>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</si>
  <si>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</si>
  <si>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</si>
  <si>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</si>
  <si>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</si>
  <si>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</si>
  <si>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</si>
  <si>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</si>
  <si>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</si>
  <si>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</si>
  <si>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</si>
  <si>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</si>
  <si>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</si>
  <si>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</si>
  <si>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</si>
  <si>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</si>
  <si>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</si>
  <si>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</si>
  <si>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</si>
  <si>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</si>
  <si>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</si>
  <si>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</si>
  <si>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</si>
  <si>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</si>
  <si>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</si>
  <si>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</si>
  <si>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</si>
  <si>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</si>
  <si>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</si>
  <si>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</si>
  <si>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</si>
  <si>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</si>
  <si>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</si>
  <si>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</si>
  <si>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</si>
  <si>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</si>
  <si>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</si>
  <si>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</si>
  <si>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</si>
  <si>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</si>
  <si>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</si>
  <si>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</si>
  <si>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</si>
  <si>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</si>
  <si>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</si>
  <si>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</si>
  <si>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</si>
  <si>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</si>
  <si>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</si>
  <si>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</si>
  <si>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</si>
  <si>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</si>
  <si>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</si>
  <si>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</si>
  <si>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</si>
  <si>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</si>
  <si>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</si>
  <si>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</si>
  <si>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</si>
  <si>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</si>
  <si>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</si>
  <si>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</si>
  <si>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</si>
  <si>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</si>
  <si>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</si>
  <si>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</si>
  <si>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</si>
  <si>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</si>
  <si>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</si>
  <si>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</si>
  <si>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</si>
  <si>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</si>
  <si>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</si>
  <si>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</si>
  <si>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</si>
  <si>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</si>
  <si>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</si>
  <si>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</si>
  <si>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</si>
  <si>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</si>
  <si>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</si>
  <si>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</si>
  <si>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</si>
  <si>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</si>
  <si>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</si>
  <si>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</si>
  <si>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</si>
  <si>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</si>
  <si>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</si>
  <si>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</si>
  <si>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</si>
  <si>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</si>
  <si>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</si>
  <si>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</si>
  <si>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</si>
  <si>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</si>
  <si>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</si>
  <si>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</si>
  <si>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</si>
  <si>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</si>
  <si>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</si>
  <si>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</si>
  <si>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</si>
  <si>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</si>
  <si>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</si>
  <si>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</si>
  <si>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</si>
  <si>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</si>
  <si>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</si>
  <si>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</si>
  <si>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</si>
  <si>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</si>
  <si>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</si>
  <si>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</si>
  <si>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</si>
  <si>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</si>
  <si>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</si>
  <si>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</si>
  <si>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</si>
  <si>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</si>
  <si>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</si>
  <si>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</si>
  <si>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</si>
  <si>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</si>
  <si>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</si>
  <si>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</si>
  <si>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</si>
  <si>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</si>
  <si>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</si>
  <si>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</si>
  <si>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</si>
  <si>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</si>
  <si>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</si>
  <si>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</si>
  <si>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</si>
  <si>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</si>
  <si>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</si>
  <si>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</si>
  <si>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</si>
  <si>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</si>
  <si>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</si>
  <si>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</si>
  <si>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</si>
  <si>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</si>
  <si>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</si>
  <si>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</si>
  <si>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</si>
  <si>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</si>
  <si>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</si>
  <si>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</si>
  <si>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</si>
  <si>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</si>
  <si>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</si>
  <si>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</si>
  <si>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</si>
  <si>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</si>
  <si>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</si>
  <si>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</si>
  <si>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</si>
  <si>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</si>
  <si>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</si>
  <si>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</si>
  <si>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</si>
  <si>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</si>
  <si>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</si>
  <si>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</si>
  <si>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</si>
  <si>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</si>
  <si>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</si>
  <si>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</si>
  <si>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</si>
  <si>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</si>
  <si>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</si>
  <si>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</si>
  <si>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</si>
  <si>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</si>
  <si>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</si>
  <si>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</si>
  <si>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</si>
  <si>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</si>
  <si>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</si>
  <si>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</si>
  <si>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</si>
  <si>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</si>
  <si>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</si>
  <si>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</si>
  <si>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</si>
  <si>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</si>
  <si>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</si>
  <si>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</si>
  <si>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</si>
  <si>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</si>
  <si>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</si>
  <si>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</si>
  <si>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</si>
  <si>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</si>
  <si>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</si>
  <si>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</si>
  <si>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</si>
  <si>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</si>
  <si>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</si>
  <si>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</si>
  <si>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</si>
  <si>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</si>
  <si>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</si>
  <si>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</si>
  <si>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</si>
  <si>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</si>
  <si>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</si>
  <si>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</si>
  <si>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</si>
  <si>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</si>
  <si>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</si>
  <si>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</si>
  <si>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</si>
  <si>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</si>
  <si>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</si>
  <si>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</si>
  <si>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</si>
  <si>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</si>
  <si>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</si>
  <si>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</si>
  <si>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</si>
  <si>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</si>
  <si>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</si>
  <si>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</si>
  <si>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</si>
  <si>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</si>
  <si>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</si>
  <si>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</si>
  <si>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</si>
  <si>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</si>
  <si>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</si>
  <si>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</si>
  <si>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</si>
  <si>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</si>
  <si>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</si>
  <si>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</si>
  <si>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</si>
  <si>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</si>
  <si>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</si>
  <si>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</si>
  <si>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</si>
  <si>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</si>
  <si>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</si>
  <si>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</si>
  <si>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</si>
  <si>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</si>
  <si>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</si>
  <si>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</si>
  <si>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</si>
  <si>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</si>
  <si>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</si>
  <si>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</si>
  <si>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</si>
  <si>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</si>
  <si>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</si>
  <si>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</si>
  <si>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</si>
  <si>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</si>
  <si>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</si>
  <si>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</si>
  <si>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</si>
  <si>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</si>
  <si>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</si>
  <si>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</si>
  <si>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</si>
  <si>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</si>
  <si>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</si>
  <si>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</si>
  <si>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</si>
  <si>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</si>
  <si>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</si>
  <si>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</si>
  <si>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</si>
  <si>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</si>
  <si>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</si>
  <si>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</si>
  <si>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</si>
  <si>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</si>
  <si>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</si>
  <si>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</si>
  <si>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</si>
  <si>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</si>
  <si>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</si>
  <si>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</si>
  <si>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</si>
  <si>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</si>
  <si>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</si>
  <si>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</si>
  <si>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</si>
  <si>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</si>
  <si>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</si>
  <si>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</si>
  <si>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</si>
  <si>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</si>
  <si>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</si>
  <si>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</si>
  <si>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</si>
  <si>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</si>
  <si>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</si>
  <si>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</si>
  <si>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</si>
  <si>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</si>
  <si>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</si>
  <si>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</si>
  <si>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</si>
  <si>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</si>
  <si>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</si>
  <si>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</si>
  <si>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</si>
  <si>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</si>
  <si>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</si>
  <si>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</si>
  <si>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</si>
  <si>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</si>
  <si>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</si>
  <si>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</si>
  <si>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</si>
  <si>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</si>
  <si>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</si>
  <si>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</si>
  <si>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</si>
  <si>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</si>
  <si>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</si>
  <si>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</si>
  <si>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</si>
  <si>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</si>
  <si>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</si>
  <si>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</si>
  <si>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</si>
  <si>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</si>
  <si>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</si>
  <si>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</si>
  <si>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</si>
  <si>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</si>
  <si>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</si>
  <si>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</si>
  <si>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</si>
  <si>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</si>
  <si>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</si>
  <si>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</si>
  <si>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</si>
  <si>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</si>
  <si>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</si>
  <si>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</si>
  <si>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</si>
  <si>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</si>
  <si>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</si>
  <si>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</si>
  <si>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</si>
  <si>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</si>
  <si>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</si>
  <si>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</si>
  <si>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</si>
  <si>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</si>
  <si>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</si>
  <si>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</si>
  <si>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</si>
  <si>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</si>
  <si>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</si>
  <si>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</si>
  <si>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</si>
  <si>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</si>
  <si>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</si>
  <si>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</si>
  <si>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</si>
  <si>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</si>
  <si>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</si>
  <si>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</si>
  <si>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</si>
  <si>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</si>
  <si>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</si>
  <si>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</si>
  <si>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</si>
  <si>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</si>
  <si>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</si>
  <si>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</si>
  <si>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</si>
  <si>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</si>
  <si>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</si>
  <si>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</si>
  <si>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</si>
  <si>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</si>
  <si>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</si>
  <si>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</si>
  <si>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</si>
  <si>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</si>
  <si>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</si>
  <si>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</si>
  <si>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</si>
  <si>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</si>
  <si>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</si>
  <si>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</si>
  <si>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</si>
  <si>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</si>
  <si>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</si>
  <si>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</si>
  <si>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</si>
  <si>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</si>
  <si>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</si>
  <si>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</si>
  <si>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</si>
  <si>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</si>
  <si>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</si>
  <si>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</si>
  <si>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</si>
  <si>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</si>
  <si>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</si>
  <si>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</si>
  <si>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</si>
  <si>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</si>
  <si>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</si>
  <si>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</si>
  <si>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</si>
  <si>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</si>
  <si>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</si>
  <si>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</si>
  <si>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</si>
  <si>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</si>
  <si>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</si>
  <si>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</si>
  <si>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</si>
  <si>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</si>
  <si>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</si>
  <si>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</si>
  <si>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</si>
  <si>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</si>
  <si>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</si>
  <si>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</si>
  <si>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</si>
  <si>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</si>
  <si>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</si>
  <si>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</si>
  <si>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</si>
  <si>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</si>
  <si>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</si>
  <si>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</si>
  <si>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</si>
  <si>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</si>
  <si>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</si>
  <si>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</si>
  <si>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</si>
  <si>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</si>
  <si>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</si>
  <si>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</si>
  <si>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</si>
  <si>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</si>
  <si>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</si>
  <si>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</si>
  <si>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</si>
  <si>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</si>
  <si>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</si>
  <si>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</si>
  <si>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</si>
  <si>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</si>
  <si>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</si>
  <si>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</si>
  <si>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</si>
  <si>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</si>
  <si>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</si>
  <si>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</si>
  <si>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</si>
  <si>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</si>
  <si>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</si>
  <si>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</si>
  <si>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</si>
  <si>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</si>
  <si>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</si>
  <si>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</si>
  <si>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</si>
  <si>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</si>
  <si>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</si>
  <si>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</si>
  <si>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</si>
  <si>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</si>
  <si>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</si>
  <si>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</si>
  <si>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</si>
  <si>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</si>
  <si>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</si>
  <si>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</si>
  <si>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</si>
  <si>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</si>
  <si>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</si>
  <si>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</si>
  <si>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</si>
  <si>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</si>
  <si>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</si>
  <si>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</si>
  <si>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</si>
  <si>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</si>
  <si>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</si>
  <si>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</si>
  <si>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</si>
  <si>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</si>
  <si>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</si>
  <si>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</si>
  <si>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</si>
  <si>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</si>
  <si>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</si>
  <si>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</si>
  <si>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</si>
  <si>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</si>
  <si>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</si>
  <si>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</si>
  <si>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</si>
  <si>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</si>
  <si>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</si>
  <si>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</si>
  <si>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</si>
  <si>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</si>
  <si>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</si>
  <si>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</si>
  <si>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</si>
  <si>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</si>
  <si>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</si>
  <si>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</si>
  <si>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</si>
  <si>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</si>
  <si>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</si>
  <si>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</si>
  <si>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</si>
  <si>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</si>
  <si>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</si>
  <si>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</si>
  <si>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</si>
  <si>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</si>
  <si>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</si>
  <si>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</si>
  <si>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</si>
  <si>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</si>
  <si>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</si>
  <si>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</si>
  <si>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</si>
  <si>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</si>
  <si>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</si>
  <si>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</si>
  <si>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</si>
  <si>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</si>
  <si>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</si>
  <si>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</si>
  <si>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</si>
  <si>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</si>
  <si>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</si>
  <si>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</si>
  <si>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</si>
  <si>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</si>
  <si>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</si>
  <si>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</si>
  <si>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</si>
  <si>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</si>
  <si>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</si>
  <si>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</si>
  <si>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</si>
  <si>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</si>
  <si>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</si>
  <si>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</si>
  <si>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</si>
  <si>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</si>
  <si>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</si>
  <si>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</si>
  <si>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</si>
  <si>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</si>
  <si>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</si>
  <si>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</si>
  <si>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</si>
  <si>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</si>
  <si>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</si>
  <si>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</si>
  <si>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</si>
  <si>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</si>
  <si>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</si>
  <si>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</si>
  <si>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</si>
  <si>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</si>
  <si>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</si>
  <si>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</si>
  <si>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</si>
  <si>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</si>
  <si>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</si>
  <si>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</si>
  <si>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</si>
  <si>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</si>
  <si>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</si>
  <si>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</si>
  <si>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</si>
  <si>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</si>
  <si>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</si>
  <si>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</si>
  <si>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</si>
  <si>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</si>
  <si>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</si>
  <si>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</si>
  <si>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</si>
  <si>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</si>
  <si>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</si>
  <si>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</si>
  <si>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</si>
  <si>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</si>
  <si>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</si>
  <si>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</si>
  <si>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</si>
  <si>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</si>
  <si>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</si>
  <si>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</si>
  <si>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</si>
  <si>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</si>
  <si>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</si>
  <si>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</si>
  <si>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</si>
  <si>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</si>
  <si>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</si>
  <si>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</si>
  <si>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</si>
  <si>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</si>
  <si>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</si>
  <si>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</si>
  <si>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</si>
  <si>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</si>
  <si>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</si>
  <si>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</si>
  <si>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</si>
  <si>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</si>
  <si>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</si>
  <si>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</si>
  <si>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</si>
  <si>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</si>
  <si>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</si>
  <si>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</si>
  <si>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</si>
  <si>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</si>
  <si>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</si>
  <si>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</si>
  <si>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</si>
  <si>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</si>
  <si>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</si>
  <si>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</si>
  <si>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</si>
  <si>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</si>
  <si>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</si>
  <si>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</si>
  <si>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</si>
  <si>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</si>
  <si>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</si>
  <si>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</si>
  <si>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</si>
  <si>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</si>
  <si>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</si>
  <si>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</si>
  <si>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</si>
  <si>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</si>
  <si>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</si>
  <si>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</si>
  <si>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</si>
  <si>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</si>
  <si>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</si>
  <si>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</si>
  <si>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</si>
  <si>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</si>
  <si>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</si>
  <si>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</si>
  <si>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</si>
  <si>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</si>
  <si>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</si>
  <si>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</si>
  <si>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</si>
  <si>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</si>
  <si>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</si>
  <si>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</si>
  <si>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</si>
  <si>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</si>
  <si>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</si>
  <si>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</si>
  <si>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</si>
  <si>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</si>
  <si>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</si>
  <si>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</si>
  <si>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</si>
  <si>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</si>
  <si>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</si>
  <si>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</si>
  <si>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</si>
  <si>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</si>
  <si>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</si>
  <si>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</si>
  <si>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</si>
  <si>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</si>
  <si>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</si>
  <si>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</si>
  <si>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</si>
  <si>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</si>
  <si>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</si>
  <si>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</si>
  <si>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</si>
  <si>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</si>
  <si>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</si>
  <si>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</si>
  <si>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</si>
  <si>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</si>
  <si>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</si>
  <si>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</si>
  <si>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</si>
  <si>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</si>
  <si>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</si>
  <si>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</si>
  <si>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</si>
  <si>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</si>
  <si>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</si>
  <si>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</si>
  <si>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</si>
  <si>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</si>
  <si>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</si>
  <si>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</si>
  <si>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</si>
  <si>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</si>
  <si>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</si>
  <si>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</si>
  <si>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</si>
  <si>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</si>
  <si>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</si>
  <si>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</si>
  <si>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</si>
  <si>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</si>
  <si>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</si>
  <si>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</si>
  <si>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</si>
  <si>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</si>
  <si>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</si>
  <si>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</si>
  <si>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</si>
  <si>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</si>
  <si>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</si>
  <si>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</si>
  <si>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</si>
  <si>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</si>
  <si>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</si>
  <si>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</si>
  <si>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</si>
  <si>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</si>
  <si>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</si>
  <si>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</si>
  <si>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</si>
  <si>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</si>
  <si>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</si>
  <si>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</si>
  <si>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</si>
  <si>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</si>
  <si>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</si>
  <si>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</si>
  <si>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</si>
  <si>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</si>
  <si>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</si>
  <si>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</si>
  <si>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</si>
  <si>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</si>
  <si>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</si>
  <si>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</si>
  <si>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</si>
  <si>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</si>
  <si>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</si>
  <si>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</si>
  <si>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</si>
  <si>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</si>
  <si>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</si>
  <si>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</si>
  <si>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</si>
  <si>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</si>
  <si>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</si>
  <si>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</si>
  <si>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</si>
  <si>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</si>
  <si>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</si>
  <si>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</si>
  <si>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</si>
  <si>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</si>
  <si>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</si>
  <si>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</si>
  <si>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</si>
  <si>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</si>
  <si>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</si>
  <si>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</si>
  <si>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</si>
  <si>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</si>
  <si>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</si>
  <si>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</si>
  <si>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</si>
  <si>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</si>
  <si>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</si>
  <si>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</si>
  <si>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</si>
  <si>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</si>
  <si>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</si>
  <si>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</si>
  <si>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</si>
  <si>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</si>
  <si>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</si>
  <si>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</si>
  <si>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</si>
  <si>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</si>
  <si>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</si>
  <si>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</si>
  <si>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</si>
  <si>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</si>
  <si>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</si>
  <si>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</si>
  <si>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</si>
  <si>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</si>
  <si>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</si>
  <si>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</si>
  <si>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</si>
  <si>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</si>
  <si>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</si>
  <si>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</si>
  <si>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</si>
  <si>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</si>
  <si>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</si>
  <si>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</si>
  <si>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</si>
  <si>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</si>
  <si>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</si>
  <si>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</si>
  <si>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</si>
  <si>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</si>
  <si>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</si>
  <si>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</si>
  <si>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</si>
  <si>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</si>
  <si>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</si>
  <si>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</si>
  <si>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</si>
  <si>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</si>
  <si>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</si>
  <si>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</si>
  <si>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</si>
  <si>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</si>
  <si>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</si>
  <si>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</si>
  <si>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</si>
  <si>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</si>
  <si>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</si>
  <si>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</si>
  <si>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</si>
  <si>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</si>
  <si>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</si>
  <si>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</si>
  <si>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</si>
  <si>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</si>
  <si>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</si>
  <si>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</si>
  <si>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</si>
  <si>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</si>
  <si>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</si>
  <si>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</si>
  <si>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</si>
  <si>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</si>
  <si>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</si>
  <si>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</si>
  <si>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</si>
  <si>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</si>
  <si>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</si>
  <si>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</si>
  <si>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</si>
  <si>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</si>
  <si>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</si>
  <si>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</si>
  <si>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</si>
  <si>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</si>
  <si>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</si>
  <si>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</si>
  <si>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</si>
  <si>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</si>
  <si>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</si>
  <si>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</si>
  <si>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</si>
  <si>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</si>
  <si>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</si>
  <si>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</si>
  <si>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</si>
  <si>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</si>
  <si>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</si>
  <si>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</si>
  <si>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</si>
  <si>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</si>
  <si>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</si>
  <si>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</si>
  <si>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</si>
  <si>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</si>
  <si>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</si>
  <si>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</si>
  <si>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</si>
  <si>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</si>
  <si>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</si>
  <si>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</si>
  <si>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</si>
  <si>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</si>
  <si>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</si>
  <si>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</si>
  <si>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</si>
  <si>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</si>
  <si>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</si>
  <si>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</si>
  <si>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</si>
  <si>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</si>
  <si>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</si>
  <si>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</si>
  <si>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</si>
  <si>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</si>
  <si>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</si>
  <si>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</si>
  <si>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</si>
  <si>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</si>
  <si>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</si>
  <si>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</si>
  <si>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</si>
  <si>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</si>
  <si>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</si>
  <si>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</si>
  <si>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</si>
  <si>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</si>
  <si>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</si>
  <si>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</si>
  <si>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</si>
  <si>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</si>
  <si>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</si>
  <si>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</si>
  <si>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</si>
  <si>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</si>
  <si>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</si>
  <si>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</si>
  <si>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</si>
  <si>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</si>
  <si>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</si>
  <si>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</si>
  <si>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</si>
  <si>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</si>
  <si>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</si>
  <si>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</si>
  <si>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</si>
  <si>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</si>
  <si>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</si>
  <si>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</si>
  <si>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</si>
  <si>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</si>
  <si>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</si>
  <si>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</si>
  <si>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</si>
  <si>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</si>
  <si>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</si>
  <si>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</si>
  <si>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</si>
  <si>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</si>
  <si>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</si>
  <si>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</si>
  <si>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</si>
  <si>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</si>
  <si>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</si>
  <si>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</si>
  <si>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</si>
  <si>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</si>
  <si>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</si>
  <si>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</si>
  <si>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</si>
  <si>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</si>
  <si>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</si>
  <si>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</si>
  <si>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</si>
  <si>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</si>
  <si>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</si>
  <si>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</si>
  <si>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</si>
  <si>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</si>
  <si>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</si>
  <si>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</si>
  <si>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</si>
  <si>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</si>
  <si>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</si>
  <si>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</si>
  <si>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</si>
  <si>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</si>
  <si>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</si>
  <si>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</si>
  <si>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</si>
  <si>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</si>
  <si>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</si>
  <si>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</si>
  <si>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</si>
  <si>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</si>
  <si>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</si>
  <si>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</si>
  <si>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</si>
  <si>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</si>
  <si>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</si>
  <si>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</si>
  <si>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</si>
  <si>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</si>
  <si>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</si>
  <si>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</si>
  <si>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</si>
  <si>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</si>
  <si>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</si>
  <si>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</si>
  <si>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</si>
  <si>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</si>
  <si>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</si>
  <si>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</si>
  <si>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</si>
  <si>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</si>
  <si>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</si>
  <si>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</si>
  <si>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</si>
  <si>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</si>
  <si>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</si>
  <si>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</si>
  <si>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</si>
  <si>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</si>
  <si>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</si>
  <si>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</si>
  <si>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</si>
  <si>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</si>
  <si>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</si>
  <si>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</si>
  <si>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</si>
  <si>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</si>
  <si>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</si>
  <si>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</si>
  <si>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</si>
  <si>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</si>
  <si>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</si>
  <si>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</si>
  <si>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</si>
  <si>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</si>
  <si>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</si>
  <si>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</si>
  <si>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</si>
  <si>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</si>
  <si>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</si>
  <si>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</si>
  <si>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</si>
  <si>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</si>
  <si>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</si>
  <si>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</si>
  <si>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</si>
  <si>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</si>
  <si>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</si>
  <si>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</si>
  <si>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</si>
  <si>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</si>
  <si>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</si>
  <si>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</si>
  <si>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</si>
  <si>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</si>
  <si>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</si>
  <si>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</si>
  <si>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</si>
  <si>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</si>
  <si>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</si>
  <si>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</si>
  <si>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</si>
  <si>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</si>
  <si>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</si>
  <si>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</si>
  <si>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</si>
  <si>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</si>
  <si>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</si>
  <si>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</si>
  <si>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</si>
  <si>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</si>
  <si>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</si>
  <si>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</si>
  <si>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</si>
  <si>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</si>
  <si>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</si>
  <si>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</si>
  <si>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</si>
  <si>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</si>
  <si>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</si>
  <si>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</si>
  <si>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</si>
  <si>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</si>
  <si>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</si>
  <si>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</si>
  <si>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</si>
  <si>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</si>
  <si>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</si>
  <si>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</si>
  <si>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</si>
  <si>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</si>
  <si>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</si>
  <si>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</si>
  <si>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</si>
  <si>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</si>
  <si>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</si>
  <si>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</si>
  <si>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</si>
  <si>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</si>
  <si>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</si>
  <si>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</si>
  <si>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</si>
  <si>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</si>
  <si>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</si>
  <si>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</si>
  <si>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</si>
  <si>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</si>
  <si>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</si>
  <si>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</si>
  <si>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</si>
  <si>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</si>
  <si>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</si>
  <si>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</si>
  <si>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</si>
  <si>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</si>
  <si>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</si>
  <si>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</si>
  <si>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</si>
  <si>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</si>
  <si>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</si>
  <si>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</si>
  <si>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</si>
  <si>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</si>
  <si>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</si>
  <si>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</si>
  <si>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</si>
  <si>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</si>
  <si>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</si>
  <si>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</si>
  <si>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</si>
  <si>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</si>
  <si>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</si>
  <si>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</si>
  <si>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</si>
  <si>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</si>
  <si>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</si>
  <si>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</si>
  <si>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</si>
  <si>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</si>
  <si>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</si>
  <si>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</si>
  <si>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</si>
  <si>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</si>
  <si>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</si>
  <si>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</si>
  <si>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</si>
  <si>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</si>
  <si>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</si>
  <si>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</si>
  <si>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</si>
  <si>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</si>
  <si>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</si>
  <si>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</si>
  <si>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</si>
  <si>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</si>
  <si>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</si>
  <si>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</si>
  <si>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</si>
  <si>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</si>
  <si>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</si>
  <si>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</si>
  <si>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</si>
  <si>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</si>
  <si>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</si>
  <si>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</si>
  <si>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</si>
  <si>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</si>
  <si>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</si>
  <si>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</si>
  <si>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</si>
  <si>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</si>
  <si>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</si>
  <si>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</si>
  <si>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</si>
  <si>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</si>
  <si>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</si>
  <si>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</si>
  <si>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</si>
  <si>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</si>
  <si>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</si>
  <si>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</si>
  <si>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</si>
  <si>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</si>
  <si>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</si>
  <si>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</si>
  <si>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</si>
  <si>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</si>
  <si>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</si>
  <si>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</si>
  <si>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</si>
  <si>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</si>
  <si>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</si>
  <si>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</si>
  <si>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</si>
  <si>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</si>
  <si>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</si>
  <si>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</si>
  <si>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</si>
  <si>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</si>
  <si>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</si>
  <si>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</si>
  <si>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</si>
  <si>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</si>
  <si>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</si>
  <si>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</si>
  <si>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</si>
  <si>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</si>
  <si>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</si>
  <si>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</si>
  <si>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</si>
  <si>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</si>
  <si>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</si>
  <si>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</si>
  <si>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</si>
  <si>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</si>
  <si>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</si>
  <si>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</si>
  <si>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</si>
  <si>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</si>
  <si>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</si>
  <si>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</si>
  <si>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</si>
  <si>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</si>
  <si>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</si>
  <si>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</si>
  <si>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</si>
  <si>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</si>
  <si>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</si>
  <si>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</si>
  <si>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</si>
  <si>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</si>
  <si>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</si>
  <si>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</si>
  <si>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</si>
  <si>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</si>
  <si>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</si>
  <si>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</si>
  <si>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</si>
  <si>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</si>
  <si>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</si>
  <si>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</si>
  <si>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</si>
  <si>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</si>
  <si>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</si>
  <si>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</si>
  <si>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</si>
  <si>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</si>
  <si>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</si>
  <si>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</si>
  <si>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</si>
  <si>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</si>
  <si>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</si>
  <si>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</si>
  <si>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</si>
  <si>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</si>
  <si>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</si>
  <si>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</si>
  <si>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</si>
  <si>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</si>
  <si>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</si>
  <si>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</si>
  <si>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</si>
  <si>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</si>
  <si>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</si>
  <si>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</si>
  <si>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</si>
  <si>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</si>
  <si>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</si>
  <si>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</si>
  <si>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</si>
  <si>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</si>
  <si>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</si>
  <si>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</si>
  <si>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</si>
  <si>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</si>
  <si>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</si>
  <si>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</si>
  <si>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</si>
  <si>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</si>
  <si>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</si>
  <si>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</si>
  <si>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</si>
  <si>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</si>
  <si>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</si>
  <si>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</si>
  <si>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</si>
  <si>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</si>
  <si>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</si>
  <si>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</si>
  <si>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</si>
  <si>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</si>
  <si>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</si>
  <si>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</si>
  <si>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</si>
  <si>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</si>
  <si>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</si>
  <si>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</si>
  <si>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</si>
  <si>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</si>
  <si>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</si>
  <si>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</si>
  <si>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</si>
  <si>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</si>
  <si>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</si>
  <si>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</si>
  <si>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</si>
  <si>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</si>
  <si>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</si>
  <si>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</si>
  <si>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</si>
  <si>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</si>
  <si>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</si>
  <si>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</si>
  <si>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</si>
  <si>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</si>
  <si>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</si>
  <si>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</si>
  <si>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</si>
  <si>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</si>
  <si>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</si>
  <si>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</si>
  <si>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</si>
  <si>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</si>
  <si>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</si>
  <si>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</si>
  <si>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</si>
  <si>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</si>
  <si>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</si>
  <si>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</si>
  <si>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</si>
  <si>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</si>
  <si>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</si>
  <si>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</si>
  <si>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</si>
  <si>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</si>
  <si>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</si>
  <si>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</si>
  <si>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</si>
  <si>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</si>
  <si>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</si>
  <si>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</si>
  <si>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</si>
  <si>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</si>
  <si>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</si>
  <si>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</si>
  <si>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</si>
  <si>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</si>
  <si>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</si>
  <si>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</si>
  <si>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</si>
  <si>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</si>
  <si>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</si>
  <si>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</si>
  <si>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</si>
  <si>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</si>
  <si>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</si>
  <si>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</si>
  <si>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</si>
  <si>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</si>
  <si>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</si>
  <si>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</si>
  <si>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</si>
  <si>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</si>
  <si>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</si>
  <si>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</si>
  <si>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</si>
  <si>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</si>
  <si>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</si>
  <si>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</si>
  <si>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</si>
  <si>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</si>
  <si>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</si>
  <si>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</si>
  <si>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</si>
  <si>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</si>
  <si>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</si>
  <si>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</si>
  <si>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</si>
  <si>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</si>
  <si>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</si>
  <si>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</si>
  <si>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</si>
  <si>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</si>
  <si>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</si>
  <si>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</si>
  <si>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</si>
  <si>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</si>
  <si>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</si>
  <si>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</si>
  <si>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</si>
  <si>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</si>
  <si>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</si>
  <si>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</si>
  <si>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</si>
  <si>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</si>
  <si>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</si>
  <si>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</si>
  <si>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</si>
  <si>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</si>
  <si>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</si>
  <si>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</si>
  <si>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</si>
  <si>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</si>
  <si>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</si>
  <si>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</si>
  <si>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</si>
  <si>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</si>
  <si>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</si>
  <si>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</si>
  <si>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</si>
  <si>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</si>
  <si>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</si>
  <si>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</si>
  <si>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</si>
  <si>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</si>
  <si>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</si>
  <si>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</si>
  <si>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</si>
  <si>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</si>
  <si>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</si>
  <si>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</si>
  <si>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</si>
  <si>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</si>
  <si>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</si>
  <si>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</si>
  <si>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</si>
  <si>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</si>
  <si>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</si>
  <si>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</si>
  <si>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</si>
  <si>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</si>
  <si>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</si>
  <si>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</si>
  <si>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</si>
  <si>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</si>
  <si>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</si>
  <si>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</si>
  <si>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</si>
  <si>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</si>
  <si>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</si>
  <si>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</si>
  <si>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</si>
  <si>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</si>
  <si>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</si>
  <si>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</si>
  <si>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</si>
  <si>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</si>
  <si>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</si>
  <si>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</si>
  <si>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</si>
  <si>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</si>
  <si>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</si>
  <si>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</si>
  <si>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</si>
  <si>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</si>
  <si>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</si>
  <si>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</si>
  <si>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</si>
  <si>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</si>
  <si>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</si>
  <si>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</si>
  <si>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</si>
  <si>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</si>
  <si>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</si>
  <si>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</si>
  <si>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</si>
  <si>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</si>
  <si>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</si>
  <si>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</si>
  <si>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</si>
  <si>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</si>
  <si>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</si>
  <si>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</si>
  <si>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</si>
  <si>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</si>
  <si>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</si>
  <si>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</si>
  <si>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</si>
  <si>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</si>
  <si>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</si>
  <si>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</si>
  <si>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</si>
  <si>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</si>
  <si>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</si>
  <si>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</si>
  <si>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</si>
  <si>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</si>
  <si>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</si>
  <si>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</si>
  <si>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</si>
  <si>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</si>
  <si>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</si>
  <si>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</si>
  <si>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</si>
  <si>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</si>
  <si>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</si>
  <si>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</si>
  <si>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</si>
  <si>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</si>
  <si>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</si>
  <si>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</si>
  <si>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</si>
  <si>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</si>
  <si>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</si>
  <si>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</si>
  <si>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</si>
  <si>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</si>
  <si>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</si>
  <si>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</si>
  <si>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</si>
  <si>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</si>
  <si>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</si>
  <si>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</si>
  <si>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</si>
  <si>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</si>
  <si>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</si>
  <si>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</si>
  <si>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</si>
  <si>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</si>
  <si>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</si>
  <si>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</si>
  <si>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</si>
  <si>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</si>
  <si>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</si>
  <si>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</si>
  <si>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</si>
  <si>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</si>
  <si>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</si>
  <si>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</si>
  <si>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</si>
  <si>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</si>
  <si>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</si>
  <si>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</si>
  <si>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</si>
  <si>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</si>
  <si>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</si>
  <si>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</si>
  <si>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</si>
  <si>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</si>
  <si>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</si>
  <si>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</si>
  <si>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</si>
  <si>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</si>
  <si>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</si>
  <si>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</si>
  <si>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</si>
  <si>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</si>
  <si>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</si>
  <si>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</si>
  <si>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</si>
  <si>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</si>
  <si>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</si>
  <si>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</si>
  <si>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</si>
  <si>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</si>
  <si>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</si>
  <si>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</si>
  <si>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</si>
  <si>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</si>
  <si>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</si>
  <si>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</si>
  <si>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</si>
  <si>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</si>
  <si>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</si>
  <si>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</si>
  <si>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</si>
  <si>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</si>
  <si>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</si>
  <si>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</si>
  <si>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</si>
  <si>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</si>
  <si>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</si>
  <si>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</si>
  <si>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</si>
  <si>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</si>
  <si>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</si>
  <si>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</si>
  <si>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</si>
  <si>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</si>
  <si>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</si>
  <si>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</si>
  <si>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</si>
  <si>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</si>
  <si>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</si>
  <si>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</si>
  <si>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</si>
  <si>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</si>
  <si>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</si>
  <si>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</si>
  <si>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</si>
  <si>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</si>
  <si>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</si>
  <si>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</si>
  <si>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</si>
  <si>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</si>
  <si>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</si>
  <si>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</si>
  <si>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</si>
  <si>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</si>
  <si>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</si>
  <si>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</si>
  <si>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</si>
  <si>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</si>
  <si>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</si>
  <si>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</si>
  <si>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</si>
  <si>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</si>
  <si>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</si>
  <si>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</si>
  <si>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</si>
  <si>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</si>
  <si>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</si>
  <si>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</si>
  <si>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</si>
  <si>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</si>
  <si>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</si>
  <si>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</si>
  <si>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</si>
  <si>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</si>
  <si>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</si>
  <si>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</si>
  <si>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</si>
  <si>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</si>
  <si>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</si>
  <si>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</si>
  <si>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</si>
  <si>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</si>
  <si>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</si>
  <si>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</si>
  <si>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</si>
  <si>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</si>
  <si>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</si>
  <si>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</si>
  <si>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</si>
  <si>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</si>
  <si>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</si>
  <si>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</si>
  <si>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</si>
  <si>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</si>
  <si>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</si>
  <si>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</si>
  <si>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</si>
  <si>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</si>
  <si>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</si>
  <si>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</si>
  <si>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</si>
  <si>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</si>
  <si>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</si>
  <si>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</si>
  <si>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</si>
  <si>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</si>
  <si>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</si>
  <si>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</si>
  <si>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</si>
  <si>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</si>
  <si>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</si>
  <si>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</si>
  <si>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</si>
  <si>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</si>
  <si>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</si>
  <si>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</si>
  <si>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</si>
  <si>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</si>
  <si>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</si>
  <si>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</si>
  <si>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</si>
  <si>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</si>
  <si>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</si>
  <si>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</si>
  <si>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</si>
  <si>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</si>
  <si>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</si>
  <si>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</si>
  <si>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</si>
  <si>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</si>
  <si>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</si>
  <si>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</si>
  <si>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</si>
  <si>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</si>
  <si>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</si>
  <si>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</si>
  <si>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</si>
  <si>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</si>
  <si>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</si>
  <si>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</si>
  <si>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</si>
  <si>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</si>
  <si>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</si>
  <si>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</si>
  <si>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</si>
  <si>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</si>
  <si>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</si>
  <si>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</si>
  <si>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</si>
  <si>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</si>
  <si>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</si>
  <si>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</si>
  <si>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</si>
  <si>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</si>
  <si>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</si>
  <si>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</si>
  <si>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</si>
  <si>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</si>
  <si>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</si>
  <si>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</si>
  <si>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</si>
  <si>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</si>
  <si>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</si>
  <si>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</si>
  <si>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</si>
  <si>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</si>
  <si>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</si>
  <si>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</si>
  <si>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</si>
  <si>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</si>
  <si>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</si>
  <si>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</si>
  <si>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</si>
  <si>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</si>
  <si>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</si>
  <si>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</si>
  <si>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</si>
  <si>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</si>
  <si>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</si>
  <si>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</si>
  <si>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</si>
  <si>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</si>
  <si>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</si>
  <si>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</si>
  <si>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</si>
  <si>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</si>
  <si>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</si>
  <si>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</si>
  <si>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</si>
  <si>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</si>
  <si>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</si>
  <si>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</si>
  <si>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</si>
  <si>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</si>
  <si>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</si>
  <si>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</si>
  <si>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</si>
  <si>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</si>
  <si>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</si>
  <si>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</si>
  <si>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</si>
  <si>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</si>
  <si>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</si>
  <si>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</si>
  <si>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</si>
  <si>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</si>
  <si>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</si>
  <si>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</si>
  <si>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</si>
  <si>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</si>
  <si>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</si>
  <si>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</si>
  <si>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</si>
  <si>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</si>
  <si>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</si>
  <si>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</si>
  <si>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</si>
  <si>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</si>
  <si>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</si>
  <si>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</si>
  <si>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</si>
  <si>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</si>
  <si>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</si>
  <si>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</si>
  <si>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</si>
  <si>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</si>
  <si>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</si>
  <si>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</si>
  <si>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</si>
  <si>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</si>
  <si>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</si>
  <si>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</si>
  <si>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</si>
  <si>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</si>
  <si>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</si>
  <si>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</si>
  <si>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</si>
  <si>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</si>
  <si>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</si>
  <si>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</si>
  <si>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</si>
  <si>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</si>
  <si>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</si>
  <si>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</si>
  <si>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</si>
  <si>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</si>
  <si>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</si>
  <si>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</si>
  <si>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</si>
  <si>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</si>
  <si>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</si>
  <si>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</si>
  <si>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</si>
  <si>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</si>
  <si>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</si>
  <si>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</si>
  <si>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</si>
  <si>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</si>
  <si>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</si>
  <si>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</si>
  <si>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</si>
  <si>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</si>
  <si>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</si>
  <si>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</si>
  <si>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</si>
  <si>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</si>
  <si>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</si>
  <si>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</si>
  <si>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</si>
  <si>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</si>
  <si>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</si>
  <si>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</si>
  <si>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</si>
  <si>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</si>
  <si>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</si>
  <si>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</si>
  <si>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</si>
  <si>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</si>
  <si>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</si>
  <si>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</si>
  <si>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</si>
  <si>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</si>
  <si>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</si>
  <si>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</si>
  <si>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</si>
  <si>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</si>
  <si>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</si>
  <si>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</si>
  <si>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</si>
  <si>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</si>
  <si>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</si>
  <si>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</si>
  <si>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</si>
  <si>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</si>
  <si>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</si>
  <si>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</si>
  <si>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</si>
  <si>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</si>
  <si>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</si>
  <si>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</si>
  <si>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</si>
  <si>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</si>
  <si>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</si>
  <si>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</si>
  <si>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</si>
  <si>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</si>
  <si>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</si>
  <si>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</si>
  <si>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</si>
  <si>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</si>
  <si>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</si>
  <si>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</si>
  <si>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</si>
  <si>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</si>
  <si>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</si>
  <si>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</si>
  <si>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</si>
  <si>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</si>
  <si>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</si>
  <si>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</si>
  <si>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</si>
  <si>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</si>
  <si>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</si>
  <si>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</si>
  <si>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</si>
  <si>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</si>
  <si>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</si>
  <si>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</si>
  <si>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</si>
  <si>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</si>
  <si>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</si>
  <si>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</si>
  <si>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</si>
  <si>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</si>
  <si>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</si>
  <si>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</si>
  <si>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</si>
  <si>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</si>
  <si>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</si>
  <si>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</si>
  <si>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</si>
  <si>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</si>
  <si>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</si>
  <si>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</si>
  <si>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</si>
  <si>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</si>
  <si>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</si>
  <si>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</si>
  <si>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</si>
  <si>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</si>
  <si>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</si>
  <si>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</si>
  <si>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</si>
  <si>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</si>
  <si>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</si>
  <si>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</si>
  <si>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</si>
  <si>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</si>
  <si>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</si>
  <si>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</si>
  <si>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</si>
  <si>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</si>
  <si>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</si>
  <si>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</si>
  <si>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</si>
  <si>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</si>
  <si>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</si>
  <si>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</si>
  <si>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</si>
  <si>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</si>
  <si>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</si>
  <si>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</si>
  <si>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</si>
  <si>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</si>
  <si>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</si>
  <si>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</si>
  <si>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</si>
  <si>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</si>
  <si>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</si>
  <si>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</si>
  <si>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</si>
  <si>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</si>
  <si>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</si>
  <si>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</si>
  <si>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</si>
  <si>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</si>
  <si>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</si>
  <si>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</si>
  <si>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</si>
  <si>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</si>
  <si>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</si>
  <si>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</si>
  <si>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</si>
  <si>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</si>
  <si>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</si>
  <si>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</si>
  <si>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</si>
  <si>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</si>
  <si>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</si>
  <si>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</si>
  <si>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</si>
  <si>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</si>
  <si>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</si>
  <si>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</si>
  <si>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</si>
  <si>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</si>
  <si>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</si>
  <si>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</si>
  <si>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</si>
  <si>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</si>
  <si>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</si>
  <si>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</si>
  <si>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</si>
  <si>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</si>
  <si>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</si>
  <si>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</si>
  <si>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</si>
  <si>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</si>
  <si>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</si>
  <si>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</si>
  <si>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</si>
  <si>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</si>
  <si>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</si>
  <si>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</si>
  <si>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</si>
  <si>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</si>
  <si>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</si>
  <si>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</si>
  <si>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</si>
  <si>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</si>
  <si>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</si>
  <si>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</si>
  <si>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</si>
  <si>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</si>
  <si>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</si>
  <si>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</si>
  <si>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</si>
  <si>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</si>
  <si>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</si>
  <si>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</si>
  <si>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</si>
  <si>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</si>
  <si>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</si>
  <si>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</si>
  <si>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</si>
  <si>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</si>
  <si>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</si>
  <si>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</si>
  <si>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</si>
  <si>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</si>
  <si>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</si>
  <si>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</si>
  <si>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</si>
  <si>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</si>
  <si>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</si>
  <si>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</si>
  <si>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</si>
  <si>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</si>
  <si>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</si>
  <si>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</si>
  <si>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</si>
  <si>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</si>
  <si>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</si>
  <si>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</si>
  <si>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</si>
  <si>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</si>
  <si>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</si>
  <si>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</si>
  <si>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</si>
  <si>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</si>
  <si>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</si>
  <si>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</si>
  <si>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</si>
  <si>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</si>
  <si>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</si>
  <si>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</si>
  <si>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</si>
  <si>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</si>
  <si>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</si>
  <si>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</si>
  <si>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</si>
  <si>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</si>
  <si>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</si>
  <si>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</si>
  <si>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</si>
  <si>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</si>
  <si>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</si>
  <si>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</si>
  <si>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</si>
  <si>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</si>
  <si>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</si>
  <si>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</si>
  <si>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</si>
  <si>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</si>
  <si>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</si>
  <si>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</si>
  <si>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</si>
  <si>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</si>
  <si>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</si>
  <si>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</si>
  <si>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</si>
  <si>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</si>
  <si>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</si>
  <si>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</si>
  <si>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</si>
  <si>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</si>
  <si>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</si>
  <si>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</si>
  <si>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</si>
  <si>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</si>
  <si>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</si>
  <si>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</si>
  <si>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</si>
  <si>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</si>
  <si>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</si>
  <si>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</si>
  <si>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</si>
  <si>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</si>
  <si>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</si>
  <si>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</si>
  <si>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</si>
  <si>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</si>
  <si>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</si>
  <si>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</si>
  <si>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</si>
  <si>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</si>
  <si>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</si>
  <si>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</si>
  <si>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</si>
  <si>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</si>
  <si>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</si>
  <si>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</si>
  <si>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</si>
  <si>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</si>
  <si>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</si>
  <si>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</si>
  <si>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</si>
  <si>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</si>
  <si>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</si>
  <si>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</si>
  <si>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</si>
  <si>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表六</t>
  </si>
  <si>
    <t>一般公共预算基本支出表</t>
  </si>
  <si>
    <t>部门/单位：</t>
  </si>
  <si>
    <t>部门预算支出经济分类科目</t>
  </si>
  <si>
    <t>本年一般公共预算基本支出</t>
  </si>
  <si>
    <t>科目编码</t>
  </si>
  <si>
    <t>科目名称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</si>
  <si>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</si>
  <si>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</si>
  <si>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</si>
  <si>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</si>
  <si>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</si>
  <si>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</si>
  <si>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</si>
  <si>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</si>
  <si>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</si>
  <si>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</si>
  <si>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</si>
  <si>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</si>
  <si>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</si>
  <si>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</si>
  <si>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</si>
  <si>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</si>
  <si>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</si>
  <si>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</si>
  <si>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</si>
  <si>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</si>
  <si>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</si>
  <si>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</si>
  <si>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</si>
  <si>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</si>
  <si>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</si>
  <si>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</si>
  <si>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</si>
  <si>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</si>
  <si>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</si>
  <si>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</si>
  <si>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</si>
  <si>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</si>
  <si>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</si>
  <si>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</si>
  <si>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</si>
  <si>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</si>
  <si>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</si>
  <si>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</si>
  <si>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</si>
  <si>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</si>
  <si>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</si>
  <si>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</si>
  <si>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</si>
  <si>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</si>
  <si>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</si>
  <si>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</si>
  <si>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</si>
  <si>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</si>
  <si>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</si>
  <si>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</si>
  <si>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</si>
  <si>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</si>
  <si>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</si>
  <si>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</si>
  <si>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</si>
  <si>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</si>
  <si>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</si>
  <si>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</si>
  <si>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</si>
  <si>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</si>
  <si>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</si>
  <si>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</si>
  <si>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</si>
  <si>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</si>
  <si>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30304</t>
  </si>
  <si>
    <t>抚恤金</t>
  </si>
  <si>
    <t>30305</t>
  </si>
  <si>
    <t>生活补助</t>
  </si>
  <si>
    <t>30399</t>
  </si>
  <si>
    <t>其他对个人和家庭的补助</t>
  </si>
  <si>
    <t>310</t>
  </si>
  <si>
    <t>资本性支出</t>
  </si>
  <si>
    <t>31002</t>
  </si>
  <si>
    <t>办公设备购置</t>
  </si>
  <si>
    <t>399</t>
  </si>
  <si>
    <t>39999</t>
  </si>
  <si>
    <t>合  计</t>
  </si>
  <si>
    <t>表七</t>
  </si>
  <si>
    <t>2023年县本级一般公共预算“三公经费”支出预算表</t>
  </si>
  <si>
    <t>项    目</t>
  </si>
  <si>
    <t>2022年财政拨款预算安排数</t>
  </si>
  <si>
    <t>2023年财政拨款预算安排数</t>
  </si>
  <si>
    <t>较上年预算增长%</t>
  </si>
  <si>
    <t>“三公经费”合计</t>
  </si>
  <si>
    <t xml:space="preserve">  因公出国（境）费用</t>
  </si>
  <si>
    <t xml:space="preserve">  公务接待费</t>
  </si>
  <si>
    <t xml:space="preserve">  公务用车运行维护费</t>
  </si>
  <si>
    <t xml:space="preserve">  公务用车购置费</t>
  </si>
  <si>
    <t xml:space="preserve"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本表“三公”经费包括基本支出和项目支出安排的“三公”经费，表十四中仅为基本支出安排的“三公经费”，两者口径不同。
</t>
  </si>
  <si>
    <t>表八</t>
  </si>
  <si>
    <t>2023年税收返还和转移支付预算表（分项目）</t>
  </si>
  <si>
    <t xml:space="preserve">                        单位:万元</t>
  </si>
  <si>
    <t>叶县</t>
  </si>
  <si>
    <t>一、返还性收入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</si>
  <si>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所得税基数返还收入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</si>
  <si>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成品油税费改革税收返还收入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</si>
  <si>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</si>
  <si>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消费税税收返还收入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</si>
  <si>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增值税五五分享税收返还收入</t>
    </r>
  </si>
  <si>
    <t>二、一般性转移支付收入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</si>
  <si>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均衡性转移支付收入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</si>
  <si>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县级基本财力保障机制奖补资金收入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</si>
  <si>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结算补助收入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</si>
  <si>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产粮（油）大县奖励资金收入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</si>
  <si>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重点生态功能区转移支付收入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</si>
  <si>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固定数额补助收入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</si>
  <si>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民族地区转移支付收入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</si>
  <si>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欠发达地区转移支付收入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</si>
  <si>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公共安全共同财政事权转移支付收入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</si>
  <si>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教育共同财政事权转移支付收入</t>
    </r>
  </si>
  <si>
    <t xml:space="preserve">      科学技术共同财政事权转移支付收入</t>
  </si>
  <si>
    <t xml:space="preserve">      社会保障和就业共同财政事权转移支付收入</t>
  </si>
  <si>
    <t xml:space="preserve">      医疗卫生共同财政事权转移支付收入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</si>
  <si>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文化旅游体育与传媒共同财政事权转移支付收入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</si>
  <si>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</si>
  <si>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交通运输共同财政事权转移支付收入</t>
    </r>
  </si>
  <si>
    <t xml:space="preserve">      住房保障共同财政事权转移支付收入</t>
  </si>
  <si>
    <t xml:space="preserve">      增值税留抵退税转移支付收入</t>
  </si>
  <si>
    <t xml:space="preserve">      其他退税减税降费转移支付收入</t>
  </si>
  <si>
    <t>三、专项转移支付收入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</si>
  <si>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一般公共服务</t>
    </r>
  </si>
  <si>
    <t xml:space="preserve">      教育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</si>
  <si>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卫生健康</t>
    </r>
  </si>
  <si>
    <t xml:space="preserve">      节能环保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</si>
  <si>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</t>
    </r>
  </si>
  <si>
    <t xml:space="preserve">      粮油物资储备</t>
  </si>
  <si>
    <t>备注：部分项目总数与分项加和数略有差异，主要是四舍五入因素所致。</t>
  </si>
  <si>
    <t>表九</t>
  </si>
  <si>
    <t>一般公共预算税收返还和转移支付表（分地区）</t>
  </si>
  <si>
    <t xml:space="preserve">                                                                                                                                                                 单位：元</t>
  </si>
  <si>
    <t>上级对我县转移支付</t>
  </si>
  <si>
    <t>县留用</t>
  </si>
  <si>
    <t>九龙街道办事处</t>
  </si>
  <si>
    <t>昆阳街道办事处</t>
  </si>
  <si>
    <t>任店</t>
  </si>
  <si>
    <t>龚店</t>
  </si>
  <si>
    <t>邓李</t>
  </si>
  <si>
    <t>仙台</t>
  </si>
  <si>
    <t>洪庄杨</t>
  </si>
  <si>
    <t>保安</t>
  </si>
  <si>
    <t>廉村</t>
  </si>
  <si>
    <t>水寨</t>
  </si>
  <si>
    <t>马庄</t>
  </si>
  <si>
    <t>田庄</t>
  </si>
  <si>
    <t>叶邑</t>
  </si>
  <si>
    <t>龙泉</t>
  </si>
  <si>
    <t>辛店</t>
  </si>
  <si>
    <t>夏李</t>
  </si>
  <si>
    <t>常村</t>
  </si>
  <si>
    <t>盐都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</si>
  <si>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</si>
  <si>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</si>
  <si>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</si>
  <si>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</si>
  <si>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</si>
  <si>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</si>
  <si>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</si>
  <si>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</si>
  <si>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>表十</t>
  </si>
  <si>
    <t>2022年一般债务限额余额情况表</t>
  </si>
  <si>
    <t xml:space="preserve">                                                                单位：万元</t>
  </si>
  <si>
    <r>
      <rPr>
        <sz val="12"/>
        <rFont val="宋体"/>
        <charset val="134"/>
      </rPr>
      <t>项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</si>
  <si>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t>执行数</t>
  </si>
  <si>
    <t>一、2021年末政府一般债务限额</t>
  </si>
  <si>
    <t>二、2021年末政府一般债务余额实际数</t>
  </si>
  <si>
    <t>三、2022年末政府一般债务限额</t>
  </si>
  <si>
    <t>四、2022年政府一般债务接受转贷额</t>
  </si>
  <si>
    <t>五、2022年政府一般债务还本额</t>
  </si>
  <si>
    <t>六、2022年末政府一般债务余额执行数</t>
  </si>
  <si>
    <t>表十一</t>
  </si>
  <si>
    <t>2022年政府一般债务分地区限额余额情况表</t>
  </si>
  <si>
    <t>地   区</t>
  </si>
  <si>
    <t>2022年限额</t>
  </si>
  <si>
    <t>2022年末余额执行数</t>
  </si>
  <si>
    <t xml:space="preserve">         叶  县</t>
  </si>
  <si>
    <t>备注：按照上级政策要求，除申请发行新增政府债券外，县政府严禁擅自增加政府债务。</t>
  </si>
  <si>
    <t>表十二</t>
  </si>
  <si>
    <t>2023年政府性基金收支预算总表</t>
  </si>
  <si>
    <t>单位:万元</t>
  </si>
  <si>
    <t>预算科目</t>
  </si>
  <si>
    <t>一、县本级政府性基金收入</t>
  </si>
  <si>
    <t>一、县本级政府性基金支出</t>
  </si>
  <si>
    <t>二、转移性收入</t>
  </si>
  <si>
    <t>二、转移性支出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</si>
  <si>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</si>
  <si>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</si>
  <si>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</si>
  <si>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</si>
  <si>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</si>
  <si>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五、调出资金</t>
  </si>
  <si>
    <t>六、地方政府专项债务转贷收入</t>
  </si>
  <si>
    <t>六、地方政府专项债务还本支出</t>
  </si>
  <si>
    <t>表十三</t>
  </si>
  <si>
    <t>2023年政府性基金收入预算表</t>
  </si>
  <si>
    <t>为上年执行数%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</si>
  <si>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</si>
  <si>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</si>
  <si>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</si>
  <si>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</si>
  <si>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</si>
  <si>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表十四</t>
  </si>
  <si>
    <t>2023年政府性基金支出预算表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</si>
  <si>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</si>
  <si>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备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注</t>
    </r>
  </si>
  <si>
    <t xml:space="preserve">  国家电影事业发展专项资金安排的支出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</si>
  <si>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大中型水库移民后期扶持基金支出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</si>
  <si>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国有土地使用权出让收入安排的支出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</si>
  <si>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国有土地收益基金安排的支出</t>
    </r>
  </si>
  <si>
    <t xml:space="preserve">  城市基础设施配套费安排的支出</t>
  </si>
  <si>
    <t xml:space="preserve">  棚户区改造专项债券收入安排支出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</si>
  <si>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污水处理费安排的支出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</si>
  <si>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大中型水库库区基金安排的支出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</si>
  <si>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其他政府性基金及对应专项债务收入安排的支出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</si>
  <si>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彩票公益金安排的支出</t>
    </r>
  </si>
  <si>
    <t>抗疫特别国债安排支出</t>
  </si>
  <si>
    <t xml:space="preserve">  基础设施建设</t>
  </si>
  <si>
    <t>县本级安排支出小计</t>
  </si>
  <si>
    <t>转移性支出：地方政府专项债务还本支出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</si>
  <si>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计</t>
    </r>
  </si>
  <si>
    <t>表十五</t>
  </si>
  <si>
    <t>2023年政府性基金预算支出资金来源表</t>
  </si>
  <si>
    <t>科目</t>
  </si>
  <si>
    <t>当年预算收入安排</t>
  </si>
  <si>
    <t>转移支付收入安排</t>
  </si>
  <si>
    <t>上年结余</t>
  </si>
  <si>
    <t>政府债务资金</t>
  </si>
  <si>
    <t>其他资金</t>
  </si>
  <si>
    <t>审核公式</t>
  </si>
  <si>
    <t>20707</t>
  </si>
  <si>
    <t xml:space="preserve">   国家电影事业发展专项资金安排的支出</t>
  </si>
  <si>
    <t>20709</t>
  </si>
  <si>
    <t xml:space="preserve">   旅游发展基金支出</t>
  </si>
  <si>
    <t>20710</t>
  </si>
  <si>
    <t xml:space="preserve">   国家电影事业发展专项资金对应专项债务收入安排的支出</t>
  </si>
  <si>
    <t>20822</t>
  </si>
  <si>
    <t xml:space="preserve">    大中型水库移民后期扶持基金支出</t>
  </si>
  <si>
    <t>20823</t>
  </si>
  <si>
    <t xml:space="preserve">    小型水库移民扶助基金安排的支出</t>
  </si>
  <si>
    <t>20829</t>
  </si>
  <si>
    <t xml:space="preserve">    小型水库移民扶助基金对应专项债务收入安排的支出</t>
  </si>
  <si>
    <t>21160</t>
  </si>
  <si>
    <t xml:space="preserve">    可再生能源电价附加收入安排的支出</t>
  </si>
  <si>
    <t>21161</t>
  </si>
  <si>
    <t xml:space="preserve">    废弃电器电子产品处理基金支出</t>
  </si>
  <si>
    <t>21208</t>
  </si>
  <si>
    <t xml:space="preserve">    国有土地使用权出让收入安排的支出</t>
  </si>
  <si>
    <t>21210</t>
  </si>
  <si>
    <t xml:space="preserve">    国有土地收益基金安排的支出</t>
  </si>
  <si>
    <t>21211</t>
  </si>
  <si>
    <t xml:space="preserve">    农业土地开发资金安排的支出</t>
  </si>
  <si>
    <t>21213</t>
  </si>
  <si>
    <t xml:space="preserve">    城市基础设施配套费安排的支出</t>
  </si>
  <si>
    <t>21214</t>
  </si>
  <si>
    <t xml:space="preserve">    污水处理费安排的支出</t>
  </si>
  <si>
    <t>21215</t>
  </si>
  <si>
    <t xml:space="preserve">    土地储备专项债券收入安排的支出</t>
  </si>
  <si>
    <t>21216</t>
  </si>
  <si>
    <t xml:space="preserve">    棚户区改造专项债券收入安排的支出</t>
  </si>
  <si>
    <t>21217</t>
  </si>
  <si>
    <t xml:space="preserve">    城市基础设施配套费对应专项债务收入安排的支出</t>
  </si>
  <si>
    <t>21218</t>
  </si>
  <si>
    <t xml:space="preserve">    污水处理费对应专项债务收入安排的支出</t>
  </si>
  <si>
    <t>21219</t>
  </si>
  <si>
    <t xml:space="preserve">    国有土地使用权出让收入对应专项债务收入安排的支出</t>
  </si>
  <si>
    <t>21366</t>
  </si>
  <si>
    <t xml:space="preserve">    大中型水库库区基金安排的支出</t>
  </si>
  <si>
    <t>21367</t>
  </si>
  <si>
    <t xml:space="preserve">    三峡水库库区基金支出</t>
  </si>
  <si>
    <t>21369</t>
  </si>
  <si>
    <t xml:space="preserve">    国家重大水利工程建设基金安排的支出</t>
  </si>
  <si>
    <t>21370</t>
  </si>
  <si>
    <t xml:space="preserve">    大中型水库库区基金对应专项债务收入安排的支出</t>
  </si>
  <si>
    <t>21371</t>
  </si>
  <si>
    <t xml:space="preserve">    国家重大水利工程建设基金对应专项债务收入安排的支出</t>
  </si>
  <si>
    <t>21460</t>
  </si>
  <si>
    <t xml:space="preserve">    海南省高等级公路车辆通行附加费安排的支出</t>
  </si>
  <si>
    <t>21462</t>
  </si>
  <si>
    <t xml:space="preserve">    车辆通行费安排的支出</t>
  </si>
  <si>
    <t>21464</t>
  </si>
  <si>
    <t xml:space="preserve">    铁路建设基金支出</t>
  </si>
  <si>
    <t>21468</t>
  </si>
  <si>
    <t xml:space="preserve">    船舶油污损害赔偿基金支出</t>
  </si>
  <si>
    <t>21469</t>
  </si>
  <si>
    <t xml:space="preserve">    民航发展基金支出</t>
  </si>
  <si>
    <t>21470</t>
  </si>
  <si>
    <t xml:space="preserve">    海南省高等级公路车辆通行附加费对应专项债务收入安排的支出</t>
  </si>
  <si>
    <t>21471</t>
  </si>
  <si>
    <t xml:space="preserve">    政府收费公路专项债券收入安排的支出</t>
  </si>
  <si>
    <t>21472</t>
  </si>
  <si>
    <t xml:space="preserve">    车辆通行费对应专项债务收入安排的支出</t>
  </si>
  <si>
    <t>21562</t>
  </si>
  <si>
    <t xml:space="preserve">    农网还贷资金支出</t>
  </si>
  <si>
    <t>22904</t>
  </si>
  <si>
    <t xml:space="preserve">    其他政府性基金及对应专项债务收入安排的支出</t>
  </si>
  <si>
    <t>22908</t>
  </si>
  <si>
    <t xml:space="preserve">    彩票发行销售机构业务费安排的支出</t>
  </si>
  <si>
    <t>22960</t>
  </si>
  <si>
    <t xml:space="preserve">    彩票公益金安排的支出</t>
  </si>
  <si>
    <t>九、债务付息支出</t>
  </si>
  <si>
    <t>十、债务发行费用支出</t>
  </si>
  <si>
    <t>234</t>
  </si>
  <si>
    <t>十一、抗疫特别国债安排的支出</t>
  </si>
  <si>
    <t>表十六</t>
  </si>
  <si>
    <t>2023年政府性基金转移支付表分项目</t>
  </si>
  <si>
    <t>表十七</t>
  </si>
  <si>
    <t>2023年政府性基金转移支付表（分地区）</t>
  </si>
  <si>
    <t xml:space="preserve">                                                                         单位：元</t>
  </si>
  <si>
    <t>乡镇</t>
  </si>
  <si>
    <t>叶县九龙街道办事处</t>
  </si>
  <si>
    <t>叶县昆阳街道办事处</t>
  </si>
  <si>
    <t>任店镇人民政府</t>
  </si>
  <si>
    <t>龚店乡人民政府</t>
  </si>
  <si>
    <t>邓李乡人民政府</t>
  </si>
  <si>
    <t>仙台镇人民政府</t>
  </si>
  <si>
    <t>洪庄杨乡人民政府</t>
  </si>
  <si>
    <t>保安镇人民政府</t>
  </si>
  <si>
    <t>廉村镇人民政府</t>
  </si>
  <si>
    <t>水寨乡人民政府</t>
  </si>
  <si>
    <t>马庄乡人民政府</t>
  </si>
  <si>
    <t>田庄乡人民政府</t>
  </si>
  <si>
    <t>叶邑乡人民政府</t>
  </si>
  <si>
    <t>龙泉乡人民政府</t>
  </si>
  <si>
    <t>辛店乡人民政府</t>
  </si>
  <si>
    <t>夏李乡人民政府</t>
  </si>
  <si>
    <t>常村乡人民政府</t>
  </si>
  <si>
    <t>叶县盐都街道办事处</t>
  </si>
  <si>
    <t>表十八</t>
  </si>
  <si>
    <t>2021-2022年政府专项债务限额余额情况表</t>
  </si>
  <si>
    <t xml:space="preserve">
                                                           单位：万元
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</si>
  <si>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目</t>
    </r>
  </si>
  <si>
    <t>一、2021年末政府专项债务限额</t>
  </si>
  <si>
    <t>二、2021年末政府专项债务余额实际数</t>
  </si>
  <si>
    <t xml:space="preserve">                                                                                           </t>
  </si>
  <si>
    <t>三、2022年末政府专项债务限额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</si>
  <si>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</si>
  <si>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</si>
  <si>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</t>
  </si>
  <si>
    <t>四、2022年政府专项债务接受转贷额</t>
  </si>
  <si>
    <t xml:space="preserve">                                       </t>
  </si>
  <si>
    <t>五、2022年政府专项债务还本额</t>
  </si>
  <si>
    <t>六、2022年末政府专项债务余额执行数</t>
  </si>
  <si>
    <t xml:space="preserve">                                          </t>
  </si>
  <si>
    <t xml:space="preserve">                                                                   </t>
  </si>
  <si>
    <t xml:space="preserve">                          </t>
  </si>
  <si>
    <t xml:space="preserve">                                                                           </t>
  </si>
  <si>
    <t xml:space="preserve">               </t>
  </si>
  <si>
    <t>表十九</t>
  </si>
  <si>
    <t>2021-2023年政府专项债务分地区限额余额情况表</t>
  </si>
  <si>
    <t>2021年限额</t>
  </si>
  <si>
    <t>提前下达2023年
新增限额</t>
  </si>
  <si>
    <t xml:space="preserve">        叶  县</t>
  </si>
  <si>
    <t>表二十</t>
  </si>
  <si>
    <t>2023年县本级国有资本经营收支预算总表</t>
  </si>
  <si>
    <t>项  目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</si>
  <si>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</si>
  <si>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</si>
  <si>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</si>
  <si>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</si>
  <si>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</si>
  <si>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</si>
  <si>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</si>
  <si>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</si>
  <si>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</si>
  <si>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</si>
  <si>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</si>
  <si>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</si>
  <si>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</si>
  <si>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</si>
  <si>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</si>
  <si>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</si>
  <si>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</si>
  <si>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</si>
  <si>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</si>
  <si>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</si>
  <si>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</si>
  <si>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</si>
  <si>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</si>
  <si>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</si>
  <si>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</si>
  <si>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</si>
  <si>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</si>
  <si>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</si>
  <si>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</si>
  <si>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</si>
  <si>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</si>
  <si>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</si>
  <si>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</si>
  <si>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</si>
  <si>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</si>
  <si>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</si>
  <si>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</si>
  <si>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</si>
  <si>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</si>
  <si>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</si>
  <si>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</si>
  <si>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表二十一</t>
  </si>
  <si>
    <t>2023年县级国有资本经营收入预算表</t>
  </si>
  <si>
    <t>表二十二</t>
  </si>
  <si>
    <t>2023年县级国有资本经营支出预算表</t>
  </si>
  <si>
    <t>表二十三</t>
  </si>
  <si>
    <t>对下转移支付的国有资本经营预算转移支付表</t>
  </si>
  <si>
    <t xml:space="preserve">                                                                            单位：万元</t>
  </si>
  <si>
    <t>国有企业政策性补贴</t>
  </si>
  <si>
    <t>清算收入</t>
  </si>
  <si>
    <t>金融国有资本经营预算支出</t>
  </si>
  <si>
    <t>补助下级支出</t>
  </si>
  <si>
    <t>2023年城乡居民基本养老保险基金收支预算表</t>
  </si>
  <si>
    <t>表二十四</t>
  </si>
  <si>
    <t>单位：元</t>
  </si>
  <si>
    <t>项        目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</si>
  <si>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</si>
  <si>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</si>
  <si>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</si>
  <si>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</si>
  <si>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二、财政补贴收入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</si>
  <si>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</si>
  <si>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</si>
  <si>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</si>
  <si>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</si>
  <si>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</si>
  <si>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</si>
  <si>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</si>
  <si>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</si>
  <si>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</si>
  <si>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</si>
  <si>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</si>
  <si>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</si>
  <si>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</si>
  <si>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</si>
  <si>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</si>
  <si>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</si>
  <si>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</si>
  <si>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</si>
  <si>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</si>
  <si>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</si>
  <si>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</si>
  <si>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        计</t>
  </si>
  <si>
    <r>
      <rPr>
        <sz val="11"/>
        <color rgb="FF000000"/>
        <rFont val="宋体"/>
        <charset val="134"/>
        <scheme val="major"/>
      </rPr>
      <t>表二十五</t>
    </r>
    <r>
      <rPr>
        <sz val="24"/>
        <color rgb="FF000000"/>
        <rFont val="宋体"/>
        <charset val="134"/>
        <scheme val="minor"/>
      </rPr>
      <t xml:space="preserve">
</t>
    </r>
  </si>
  <si>
    <t>2023县级社会保险基金收入表</t>
  </si>
  <si>
    <t xml:space="preserve">                                                                                                  单位：元</t>
  </si>
  <si>
    <t>项   目</t>
  </si>
  <si>
    <t>2022年收入预算数</t>
  </si>
  <si>
    <t>2023年收入预算数</t>
  </si>
  <si>
    <t>预算数为上年执行</t>
  </si>
  <si>
    <t>城乡居民基本养老保险基金收入</t>
  </si>
  <si>
    <t>表二十六</t>
  </si>
  <si>
    <t>2023县级社会保险基金支出表</t>
  </si>
  <si>
    <t>2022年支出预算数</t>
  </si>
  <si>
    <t>2023年支出预算数</t>
  </si>
  <si>
    <t>城乡居民基本养老保险基金支出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</si>
</sst>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1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_-&quot;$&quot;* #,##0_-;\-&quot;$&quot;* #,##0_-;_-&quot;$&quot;* &quot;-&quot;_-;_-@_-"/>
    <numFmt numFmtId="178" formatCode="\$#.00"/>
    <numFmt numFmtId="179" formatCode="#,##0;\-#,##0;&quot;-&quot;"/>
    <numFmt numFmtId="180" formatCode="#,##0;\(#,##0\)"/>
    <numFmt numFmtId="181" formatCode="\$#,##0.00;\(\$#,##0.00\)"/>
    <numFmt numFmtId="182" formatCode="\$#,##0;\(\$#,##0\)"/>
    <numFmt numFmtId="183" formatCode="%#.00"/>
    <numFmt numFmtId="184" formatCode="_-* #,##0.00&quot;$&quot;_-;\-* #,##0.00&quot;$&quot;_-;_-* &quot;-&quot;??&quot;$&quot;_-;_-@_-"/>
    <numFmt numFmtId="185" formatCode="0;_琀"/>
    <numFmt numFmtId="186" formatCode="yyyy&quot;年&quot;m&quot;月&quot;d&quot;日&quot;;@"/>
    <numFmt numFmtId="187" formatCode="_-* #,##0&quot;$&quot;_-;\-* #,##0&quot;$&quot;_-;_-* &quot;-&quot;&quot;$&quot;_-;_-@_-"/>
    <numFmt numFmtId="188" formatCode="_-* #,##0_$_-;\-* #,##0_$_-;_-* &quot;-&quot;_$_-;_-@_-"/>
    <numFmt numFmtId="189" formatCode="_-* #,##0.00_$_-;\-* #,##0.00_$_-;_-* &quot;-&quot;??_$_-;_-@_-"/>
    <numFmt numFmtId="190" formatCode="0.0"/>
    <numFmt numFmtId="191" formatCode="0.00_ "/>
    <numFmt numFmtId="192" formatCode="0.0%"/>
    <numFmt numFmtId="193" formatCode="#,##0.00_ ;\-#,##0.00;;"/>
    <numFmt numFmtId="194" formatCode="0_ "/>
    <numFmt numFmtId="195" formatCode="0_);[Red]\(0\)"/>
    <numFmt numFmtId="196" formatCode="#,##0_ "/>
    <numFmt numFmtId="197" formatCode="0.0_ "/>
    <numFmt numFmtId="198" formatCode="0.0_);[Red]\(0.0\)"/>
    <numFmt numFmtId="199" formatCode="0.00;[Red]0.00"/>
    <numFmt numFmtId="200" formatCode="#,##0_);[Red]\(#,##0\)"/>
    <numFmt numFmtId="201" formatCode="#,##0.0_);[Red]\(#,##0.0\)"/>
  </numFmts>
  <fonts count="125">
    <font>
      <sz val="12"/>
      <name val="宋体"/>
      <charset val="134"/>
    </font>
    <font>
      <sz val="9"/>
      <color rgb="FF000000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sz val="12"/>
      <name val="宋体"/>
      <charset val="1"/>
    </font>
    <font>
      <sz val="22"/>
      <name val="宋体"/>
      <charset val="134"/>
      <scheme val="minor"/>
    </font>
    <font>
      <sz val="11"/>
      <name val="黑体"/>
      <charset val="134"/>
    </font>
    <font>
      <sz val="20"/>
      <name val="方正大标宋简体"/>
      <charset val="134"/>
    </font>
    <font>
      <sz val="10.5"/>
      <name val="宋体"/>
      <charset val="134"/>
    </font>
    <font>
      <b/>
      <sz val="12"/>
      <name val="宋体"/>
      <charset val="134"/>
    </font>
    <font>
      <sz val="10.5"/>
      <name val="SimSun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sz val="11"/>
      <color rgb="FFFF0000"/>
      <name val="宋体"/>
      <charset val="134"/>
      <scheme val="minor"/>
    </font>
    <font>
      <b/>
      <sz val="22"/>
      <name val="方正大标宋简体"/>
      <charset val="134"/>
    </font>
    <font>
      <sz val="16"/>
      <color rgb="FF000000"/>
      <name val="仿宋"/>
      <charset val="134"/>
    </font>
    <font>
      <sz val="11"/>
      <color indexed="8"/>
      <name val="黑体"/>
      <charset val="134"/>
    </font>
    <font>
      <sz val="20"/>
      <color indexed="8"/>
      <name val="方正大标宋简体"/>
      <charset val="134"/>
    </font>
    <font>
      <sz val="12"/>
      <color indexed="8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u/>
      <sz val="7.5"/>
      <color indexed="12"/>
      <name val="Arial"/>
      <charset val="0"/>
    </font>
    <font>
      <u/>
      <sz val="7.5"/>
      <color indexed="36"/>
      <name val="Arial"/>
      <charset val="0"/>
    </font>
    <font>
      <sz val="11"/>
      <color indexed="10"/>
      <name val="微软雅黑"/>
      <charset val="134"/>
    </font>
    <font>
      <b/>
      <sz val="21"/>
      <name val="楷体_GB2312"/>
      <charset val="134"/>
    </font>
    <font>
      <i/>
      <sz val="11"/>
      <color indexed="23"/>
      <name val="微软雅黑"/>
      <charset val="134"/>
    </font>
    <font>
      <b/>
      <sz val="15"/>
      <color indexed="56"/>
      <name val="微软雅黑"/>
      <charset val="134"/>
    </font>
    <font>
      <b/>
      <sz val="13"/>
      <color indexed="56"/>
      <name val="微软雅黑"/>
      <charset val="134"/>
    </font>
    <font>
      <b/>
      <sz val="11"/>
      <color indexed="56"/>
      <name val="微软雅黑"/>
      <charset val="134"/>
    </font>
    <font>
      <sz val="11"/>
      <color indexed="62"/>
      <name val="微软雅黑"/>
      <charset val="134"/>
    </font>
    <font>
      <b/>
      <sz val="11"/>
      <color indexed="63"/>
      <name val="微软雅黑"/>
      <charset val="134"/>
    </font>
    <font>
      <b/>
      <sz val="11"/>
      <color indexed="52"/>
      <name val="微软雅黑"/>
      <charset val="134"/>
    </font>
    <font>
      <b/>
      <sz val="11"/>
      <color indexed="9"/>
      <name val="微软雅黑"/>
      <charset val="134"/>
    </font>
    <font>
      <sz val="11"/>
      <color indexed="52"/>
      <name val="微软雅黑"/>
      <charset val="134"/>
    </font>
    <font>
      <b/>
      <sz val="11"/>
      <color indexed="8"/>
      <name val="微软雅黑"/>
      <charset val="134"/>
    </font>
    <font>
      <sz val="11"/>
      <color indexed="17"/>
      <name val="微软雅黑"/>
      <charset val="134"/>
    </font>
    <font>
      <sz val="11"/>
      <color indexed="20"/>
      <name val="微软雅黑"/>
      <charset val="134"/>
    </font>
    <font>
      <sz val="11"/>
      <color indexed="60"/>
      <name val="微软雅黑"/>
      <charset val="134"/>
    </font>
    <font>
      <sz val="11"/>
      <color indexed="9"/>
      <name val="微软雅黑"/>
      <charset val="134"/>
    </font>
    <font>
      <sz val="11"/>
      <color indexed="8"/>
      <name val="微软雅黑"/>
      <charset val="134"/>
    </font>
    <font>
      <sz val="8"/>
      <name val="Arial"/>
      <charset val="0"/>
    </font>
    <font>
      <sz val="1"/>
      <color indexed="16"/>
      <name val="Courier"/>
      <charset val="0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"/>
      <color indexed="8"/>
      <name val="Courier"/>
      <charset val="0"/>
    </font>
    <font>
      <sz val="9"/>
      <color indexed="20"/>
      <name val="微软雅黑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sz val="1"/>
      <color indexed="0"/>
      <name val="Courier"/>
      <charset val="0"/>
    </font>
    <font>
      <sz val="11"/>
      <color indexed="62"/>
      <name val="宋体"/>
      <charset val="134"/>
    </font>
    <font>
      <sz val="12"/>
      <color indexed="17"/>
      <name val="宋体"/>
      <charset val="134"/>
    </font>
    <font>
      <sz val="1"/>
      <color indexed="18"/>
      <name val="Courier"/>
      <charset val="0"/>
    </font>
    <font>
      <b/>
      <sz val="11"/>
      <color indexed="52"/>
      <name val="宋体"/>
      <charset val="134"/>
    </font>
    <font>
      <sz val="10"/>
      <name val="Arial"/>
      <charset val="0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2"/>
      <name val="Times New Roman"/>
      <charset val="0"/>
    </font>
    <font>
      <sz val="11"/>
      <color indexed="60"/>
      <name val="宋体"/>
      <charset val="134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sz val="10"/>
      <color indexed="8"/>
      <name val="Arial"/>
      <charset val="0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0"/>
      <name val="Helv"/>
      <charset val="0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8"/>
      <name val="Times New Roman"/>
      <charset val="0"/>
    </font>
    <font>
      <sz val="10"/>
      <name val="Tahoma"/>
      <charset val="134"/>
    </font>
    <font>
      <b/>
      <sz val="18"/>
      <name val="Arial"/>
      <charset val="0"/>
    </font>
    <font>
      <b/>
      <sz val="13"/>
      <color indexed="62"/>
      <name val="宋体"/>
      <charset val="134"/>
    </font>
    <font>
      <b/>
      <i/>
      <sz val="16"/>
      <name val="Helv"/>
      <charset val="0"/>
    </font>
    <font>
      <sz val="11"/>
      <color indexed="10"/>
      <name val="宋体"/>
      <charset val="134"/>
    </font>
    <font>
      <sz val="12"/>
      <name val="Arial"/>
      <charset val="0"/>
    </font>
    <font>
      <b/>
      <sz val="12"/>
      <color indexed="8"/>
      <name val="宋体"/>
      <charset val="134"/>
    </font>
    <font>
      <b/>
      <sz val="10"/>
      <name val="Tahoma"/>
      <charset val="134"/>
    </font>
    <font>
      <b/>
      <sz val="11"/>
      <color indexed="42"/>
      <name val="宋体"/>
      <charset val="134"/>
    </font>
    <font>
      <b/>
      <sz val="12"/>
      <name val="Arial"/>
      <charset val="0"/>
    </font>
    <font>
      <b/>
      <sz val="15"/>
      <color indexed="62"/>
      <name val="宋体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sz val="11"/>
      <name val="ＭＳ Ｐゴシック"/>
      <charset val="134"/>
    </font>
    <font>
      <sz val="10"/>
      <name val="Times New Roman"/>
      <charset val="0"/>
    </font>
    <font>
      <sz val="7"/>
      <name val="Small Fonts"/>
      <charset val="0"/>
    </font>
    <font>
      <sz val="12"/>
      <name val="Helv"/>
      <charset val="0"/>
    </font>
    <font>
      <sz val="11"/>
      <color indexed="8"/>
      <name val="Calibri"/>
      <charset val="0"/>
    </font>
    <font>
      <b/>
      <sz val="11"/>
      <color indexed="63"/>
      <name val="宋体"/>
      <charset val="134"/>
    </font>
    <font>
      <b/>
      <sz val="10"/>
      <name val="Arial"/>
      <charset val="0"/>
    </font>
    <font>
      <b/>
      <sz val="11"/>
      <color indexed="9"/>
      <name val="宋体"/>
      <charset val="134"/>
    </font>
    <font>
      <sz val="11"/>
      <color indexed="8"/>
      <name val="Tahoma"/>
      <charset val="134"/>
    </font>
    <font>
      <sz val="9"/>
      <color indexed="17"/>
      <name val="微软雅黑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0"/>
    </font>
    <font>
      <sz val="12"/>
      <name val="바탕체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rgb="FFB2B16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6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0" fillId="10" borderId="28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>
      <alignment horizontal="centerContinuous"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1" borderId="32" applyNumberFormat="0" applyAlignment="0" applyProtection="0">
      <alignment vertical="center"/>
    </xf>
    <xf numFmtId="0" fontId="53" fillId="12" borderId="33" applyNumberFormat="0" applyAlignment="0" applyProtection="0">
      <alignment vertical="center"/>
    </xf>
    <xf numFmtId="0" fontId="54" fillId="12" borderId="32" applyNumberFormat="0" applyAlignment="0" applyProtection="0">
      <alignment vertical="center"/>
    </xf>
    <xf numFmtId="0" fontId="55" fillId="13" borderId="34" applyNumberFormat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10" fontId="63" fillId="2" borderId="4" applyNumberFormat="0" applyBorder="0" applyAlignment="0" applyProtection="0"/>
    <xf numFmtId="176" fontId="64" fillId="0" borderId="0">
      <protection locked="0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31" fillId="0" borderId="0">
      <alignment vertical="center"/>
    </xf>
    <xf numFmtId="4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31" fillId="32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3" fillId="33" borderId="0" applyNumberFormat="0" applyBorder="0" applyAlignment="0" applyProtection="0"/>
    <xf numFmtId="0" fontId="68" fillId="31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176" fontId="64" fillId="0" borderId="0">
      <protection locked="0"/>
    </xf>
    <xf numFmtId="0" fontId="68" fillId="2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74" fillId="0" borderId="0">
      <protection locked="0"/>
    </xf>
    <xf numFmtId="0" fontId="68" fillId="2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14" borderId="0" applyNumberFormat="0" applyBorder="0" applyAlignment="0" applyProtection="0">
      <alignment vertical="center"/>
    </xf>
    <xf numFmtId="0" fontId="75" fillId="11" borderId="32" applyNumberFormat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176" fontId="77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8" fillId="12" borderId="32" applyNumberForma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7" fontId="79" fillId="0" borderId="0" applyFont="0" applyFill="0" applyBorder="0" applyAlignment="0" applyProtection="0"/>
    <xf numFmtId="176" fontId="74" fillId="0" borderId="0">
      <protection locked="0"/>
    </xf>
    <xf numFmtId="176" fontId="74" fillId="0" borderId="0">
      <protection locked="0"/>
    </xf>
    <xf numFmtId="176" fontId="77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80" fillId="0" borderId="29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1" fillId="0" borderId="37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74" fillId="0" borderId="0">
      <protection locked="0"/>
    </xf>
    <xf numFmtId="176" fontId="74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74" fillId="0" borderId="0">
      <protection locked="0"/>
    </xf>
    <xf numFmtId="0" fontId="76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176" fontId="74" fillId="0" borderId="0">
      <protection locked="0"/>
    </xf>
    <xf numFmtId="176" fontId="7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4" fillId="0" borderId="0">
      <protection locked="0"/>
    </xf>
    <xf numFmtId="0" fontId="82" fillId="15" borderId="0" applyNumberFormat="0" applyBorder="0" applyAlignment="0" applyProtection="0"/>
    <xf numFmtId="0" fontId="78" fillId="12" borderId="32" applyNumberFormat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176" fontId="74" fillId="0" borderId="0">
      <protection locked="0"/>
    </xf>
    <xf numFmtId="0" fontId="5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8" fillId="2" borderId="32" applyNumberFormat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176" fontId="74" fillId="0" borderId="0">
      <protection locked="0"/>
    </xf>
    <xf numFmtId="0" fontId="76" fillId="3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84" fillId="0" borderId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84" fillId="0" borderId="0"/>
    <xf numFmtId="0" fontId="85" fillId="1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176" fontId="64" fillId="0" borderId="0">
      <protection locked="0"/>
    </xf>
    <xf numFmtId="0" fontId="67" fillId="14" borderId="0" applyNumberFormat="0" applyBorder="0" applyAlignment="0" applyProtection="0">
      <alignment vertical="center"/>
    </xf>
    <xf numFmtId="176" fontId="6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176" fontId="64" fillId="0" borderId="0">
      <protection locked="0"/>
    </xf>
    <xf numFmtId="0" fontId="67" fillId="28" borderId="0" applyNumberFormat="0" applyBorder="0" applyAlignment="0" applyProtection="0">
      <alignment vertical="center"/>
    </xf>
    <xf numFmtId="176" fontId="6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3" fillId="32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176" fontId="64" fillId="0" borderId="0">
      <protection locked="0"/>
    </xf>
    <xf numFmtId="176" fontId="7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74" fillId="0" borderId="0">
      <protection locked="0"/>
    </xf>
    <xf numFmtId="176" fontId="64" fillId="0" borderId="0">
      <protection locked="0"/>
    </xf>
    <xf numFmtId="0" fontId="66" fillId="26" borderId="0" applyNumberFormat="0" applyBorder="0" applyAlignment="0" applyProtection="0">
      <alignment vertical="center"/>
    </xf>
    <xf numFmtId="176" fontId="69" fillId="0" borderId="0">
      <protection locked="0"/>
    </xf>
    <xf numFmtId="176" fontId="64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87" fillId="0" borderId="35" applyNumberFormat="0" applyFill="0" applyAlignment="0" applyProtection="0">
      <alignment vertical="center"/>
    </xf>
    <xf numFmtId="9" fontId="88" fillId="0" borderId="0" applyFont="0" applyFill="0" applyBorder="0" applyAlignment="0" applyProtection="0"/>
    <xf numFmtId="0" fontId="71" fillId="2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4" fillId="0" borderId="0">
      <protection locked="0"/>
    </xf>
    <xf numFmtId="0" fontId="89" fillId="0" borderId="0" applyNumberFormat="0" applyFill="0" applyBorder="0" applyAlignment="0" applyProtection="0">
      <alignment vertical="top"/>
    </xf>
    <xf numFmtId="176" fontId="77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76" fontId="64" fillId="0" borderId="0">
      <protection locked="0"/>
    </xf>
    <xf numFmtId="176" fontId="64" fillId="0" borderId="0">
      <protection locked="0"/>
    </xf>
    <xf numFmtId="0" fontId="71" fillId="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12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9" fillId="0" borderId="0"/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9" fillId="0" borderId="0">
      <protection locked="0"/>
    </xf>
    <xf numFmtId="0" fontId="68" fillId="27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71" fillId="26" borderId="0" applyNumberFormat="0" applyBorder="0" applyAlignment="0" applyProtection="0">
      <alignment vertical="center"/>
    </xf>
    <xf numFmtId="176" fontId="77" fillId="0" borderId="0">
      <protection locked="0"/>
    </xf>
    <xf numFmtId="0" fontId="0" fillId="0" borderId="0"/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2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9" fillId="0" borderId="0"/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84" fillId="0" borderId="0"/>
    <xf numFmtId="0" fontId="91" fillId="27" borderId="0" applyNumberFormat="0" applyBorder="0" applyAlignment="0" applyProtection="0">
      <alignment vertical="center"/>
    </xf>
    <xf numFmtId="0" fontId="84" fillId="0" borderId="0"/>
    <xf numFmtId="0" fontId="71" fillId="1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92" fillId="0" borderId="0"/>
    <xf numFmtId="0" fontId="80" fillId="0" borderId="29" applyNumberFormat="0" applyFill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92" fillId="0" borderId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15" borderId="0" applyNumberFormat="0" applyBorder="0" applyAlignment="0" applyProtection="0"/>
    <xf numFmtId="0" fontId="84" fillId="0" borderId="0"/>
    <xf numFmtId="0" fontId="68" fillId="25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176" fontId="69" fillId="0" borderId="0">
      <protection locked="0"/>
    </xf>
    <xf numFmtId="0" fontId="4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4" fontId="69" fillId="0" borderId="0">
      <protection locked="0"/>
    </xf>
    <xf numFmtId="0" fontId="93" fillId="0" borderId="0" applyNumberFormat="0" applyFill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176" fontId="64" fillId="0" borderId="0">
      <protection locked="0"/>
    </xf>
    <xf numFmtId="0" fontId="71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4" fillId="0" borderId="0"/>
    <xf numFmtId="0" fontId="67" fillId="14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9" fillId="0" borderId="0"/>
    <xf numFmtId="0" fontId="84" fillId="0" borderId="0"/>
    <xf numFmtId="0" fontId="94" fillId="0" borderId="36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74" fillId="0" borderId="0">
      <protection locked="0"/>
    </xf>
    <xf numFmtId="176" fontId="64" fillId="0" borderId="0">
      <protection locked="0"/>
    </xf>
    <xf numFmtId="0" fontId="82" fillId="3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176" fontId="64" fillId="0" borderId="0">
      <protection locked="0"/>
    </xf>
    <xf numFmtId="176" fontId="64" fillId="0" borderId="0">
      <protection locked="0"/>
    </xf>
    <xf numFmtId="9" fontId="0" fillId="0" borderId="0" applyFont="0" applyFill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84" fillId="0" borderId="0"/>
    <xf numFmtId="0" fontId="0" fillId="0" borderId="0"/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84" fillId="0" borderId="0"/>
    <xf numFmtId="0" fontId="71" fillId="2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176" fontId="74" fillId="0" borderId="0">
      <protection locked="0"/>
    </xf>
    <xf numFmtId="176" fontId="7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3" fillId="36" borderId="0" applyNumberFormat="0" applyBorder="0" applyAlignment="0" applyProtection="0"/>
    <xf numFmtId="176" fontId="69" fillId="0" borderId="0">
      <protection locked="0"/>
    </xf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176" fontId="7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31" fillId="37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31" fillId="0" borderId="0">
      <alignment vertical="center"/>
    </xf>
    <xf numFmtId="176" fontId="7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176" fontId="6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4" fillId="0" borderId="0">
      <protection locked="0"/>
    </xf>
    <xf numFmtId="0" fontId="96" fillId="0" borderId="0"/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97" fillId="0" borderId="38">
      <alignment horizontal="left"/>
    </xf>
    <xf numFmtId="176" fontId="64" fillId="0" borderId="0">
      <protection locked="0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4" fillId="0" borderId="0">
      <protection locked="0"/>
    </xf>
    <xf numFmtId="0" fontId="0" fillId="0" borderId="0"/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68" fillId="2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98" fillId="0" borderId="0" applyProtection="0"/>
    <xf numFmtId="0" fontId="68" fillId="24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176" fontId="7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1" fontId="79" fillId="0" borderId="0"/>
    <xf numFmtId="0" fontId="0" fillId="0" borderId="0">
      <alignment vertical="center"/>
    </xf>
    <xf numFmtId="0" fontId="71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26" borderId="0" applyNumberFormat="0" applyBorder="0" applyAlignment="0" applyProtection="0">
      <alignment vertical="center"/>
    </xf>
    <xf numFmtId="176" fontId="74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176" fontId="77" fillId="0" borderId="0">
      <protection locked="0"/>
    </xf>
    <xf numFmtId="0" fontId="71" fillId="19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4" fillId="0" borderId="0"/>
    <xf numFmtId="0" fontId="68" fillId="21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31" fillId="38" borderId="0" applyNumberFormat="0" applyBorder="0" applyAlignment="0" applyProtection="0"/>
    <xf numFmtId="0" fontId="68" fillId="24" borderId="0" applyNumberFormat="0" applyBorder="0" applyAlignment="0" applyProtection="0">
      <alignment vertical="center"/>
    </xf>
    <xf numFmtId="176" fontId="77" fillId="0" borderId="0">
      <protection locked="0"/>
    </xf>
    <xf numFmtId="0" fontId="68" fillId="2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74" fillId="0" borderId="0">
      <protection locked="0"/>
    </xf>
    <xf numFmtId="0" fontId="71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0" fillId="10" borderId="28" applyNumberFormat="0" applyFon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31" fillId="39" borderId="0" applyNumberFormat="0" applyBorder="0" applyAlignment="0" applyProtection="0"/>
    <xf numFmtId="0" fontId="71" fillId="1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70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176" fontId="69" fillId="0" borderId="0">
      <protection locked="0"/>
    </xf>
    <xf numFmtId="0" fontId="71" fillId="1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178" fontId="69" fillId="0" borderId="0">
      <protection locked="0"/>
    </xf>
    <xf numFmtId="0" fontId="71" fillId="14" borderId="0" applyNumberFormat="0" applyBorder="0" applyAlignment="0" applyProtection="0">
      <alignment vertical="center"/>
    </xf>
    <xf numFmtId="0" fontId="99" fillId="0" borderId="30" applyNumberFormat="0" applyFill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7" fillId="0" borderId="35" applyNumberFormat="0" applyFill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176" fontId="69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9" fontId="71" fillId="0" borderId="0" applyFont="0" applyFill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176" fontId="69" fillId="0" borderId="0">
      <protection locked="0"/>
    </xf>
    <xf numFmtId="0" fontId="68" fillId="21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31" fillId="40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3" fillId="41" borderId="0" applyNumberFormat="0" applyBorder="0" applyAlignment="0" applyProtection="0"/>
    <xf numFmtId="0" fontId="71" fillId="12" borderId="0" applyNumberFormat="0" applyBorder="0" applyAlignment="0" applyProtection="0">
      <alignment vertical="center"/>
    </xf>
    <xf numFmtId="176" fontId="6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82" fillId="40" borderId="0" applyNumberFormat="0" applyBorder="0" applyAlignment="0" applyProtection="0"/>
    <xf numFmtId="0" fontId="68" fillId="27" borderId="0" applyNumberFormat="0" applyBorder="0" applyAlignment="0" applyProtection="0">
      <alignment vertical="center"/>
    </xf>
    <xf numFmtId="176" fontId="64" fillId="0" borderId="0">
      <protection locked="0"/>
    </xf>
    <xf numFmtId="0" fontId="71" fillId="19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176" fontId="74" fillId="0" borderId="0">
      <protection locked="0"/>
    </xf>
    <xf numFmtId="0" fontId="67" fillId="14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176" fontId="74" fillId="0" borderId="0">
      <protection locked="0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80" fillId="0" borderId="29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100" fillId="0" borderId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101" fillId="0" borderId="0" applyNumberFormat="0" applyFill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176" fontId="7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176" fontId="74" fillId="0" borderId="0">
      <protection locked="0"/>
    </xf>
    <xf numFmtId="0" fontId="71" fillId="19" borderId="0" applyNumberFormat="0" applyBorder="0" applyAlignment="0" applyProtection="0">
      <alignment vertical="center"/>
    </xf>
    <xf numFmtId="176" fontId="74" fillId="0" borderId="0">
      <protection locked="0"/>
    </xf>
    <xf numFmtId="0" fontId="71" fillId="19" borderId="0" applyNumberFormat="0" applyBorder="0" applyAlignment="0" applyProtection="0">
      <alignment vertical="center"/>
    </xf>
    <xf numFmtId="176" fontId="74" fillId="0" borderId="0">
      <protection locked="0"/>
    </xf>
    <xf numFmtId="0" fontId="65" fillId="15" borderId="0" applyNumberFormat="0" applyBorder="0" applyAlignment="0" applyProtection="0">
      <alignment vertical="center"/>
    </xf>
    <xf numFmtId="10" fontId="79" fillId="0" borderId="0" applyFont="0" applyFill="0" applyBorder="0" applyAlignment="0" applyProtection="0"/>
    <xf numFmtId="0" fontId="65" fillId="15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176" fontId="7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3" fillId="42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/>
    <xf numFmtId="0" fontId="67" fillId="1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14" borderId="0" applyNumberFormat="0" applyBorder="0" applyAlignment="0" applyProtection="0"/>
    <xf numFmtId="0" fontId="71" fillId="1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0" fillId="0" borderId="0"/>
    <xf numFmtId="0" fontId="71" fillId="3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02" fillId="0" borderId="0" applyProtection="0"/>
    <xf numFmtId="0" fontId="71" fillId="30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74" fillId="0" borderId="0">
      <protection locked="0"/>
    </xf>
    <xf numFmtId="0" fontId="71" fillId="30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103" fillId="43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8" fillId="25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73" fillId="37" borderId="0" applyNumberFormat="0" applyBorder="0" applyAlignment="0" applyProtection="0"/>
    <xf numFmtId="0" fontId="68" fillId="22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104" fillId="0" borderId="0">
      <alignment horizontal="left" indent="1"/>
    </xf>
    <xf numFmtId="0" fontId="65" fillId="15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73" fillId="42" borderId="0" applyNumberFormat="0" applyBorder="0" applyAlignment="0" applyProtection="0"/>
    <xf numFmtId="0" fontId="82" fillId="35" borderId="0" applyNumberFormat="0" applyBorder="0" applyAlignment="0" applyProtection="0"/>
    <xf numFmtId="0" fontId="68" fillId="24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8" fillId="1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5" fillId="13" borderId="34" applyNumberFormat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8" fillId="3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06" fillId="0" borderId="27">
      <alignment horizontal="left"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99" fillId="0" borderId="30" applyNumberFormat="0" applyFill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0" fillId="0" borderId="29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07" fillId="0" borderId="39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31" fillId="38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3" fillId="4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3" fillId="42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0" fontId="73" fillId="41" borderId="0" applyNumberFormat="0" applyBorder="0" applyAlignment="0" applyProtection="0"/>
    <xf numFmtId="0" fontId="73" fillId="33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/>
    <xf numFmtId="0" fontId="31" fillId="34" borderId="0" applyNumberFormat="0" applyBorder="0" applyAlignment="0" applyProtection="0"/>
    <xf numFmtId="0" fontId="73" fillId="33" borderId="0" applyNumberFormat="0" applyBorder="0" applyAlignment="0" applyProtection="0"/>
    <xf numFmtId="0" fontId="31" fillId="38" borderId="0" applyNumberFormat="0" applyBorder="0" applyAlignment="0" applyProtection="0"/>
    <xf numFmtId="0" fontId="31" fillId="32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73" fillId="32" borderId="0" applyNumberFormat="0" applyBorder="0" applyAlignment="0" applyProtection="0"/>
    <xf numFmtId="0" fontId="68" fillId="2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3" fillId="4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31" fillId="38" borderId="0" applyNumberFormat="0" applyBorder="0" applyAlignment="0" applyProtection="0"/>
    <xf numFmtId="0" fontId="65" fillId="26" borderId="0" applyNumberFormat="0" applyBorder="0" applyAlignment="0" applyProtection="0">
      <alignment vertical="center"/>
    </xf>
    <xf numFmtId="0" fontId="73" fillId="44" borderId="0" applyNumberFormat="0" applyBorder="0" applyAlignment="0" applyProtection="0"/>
    <xf numFmtId="0" fontId="73" fillId="36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75" fillId="11" borderId="32" applyNumberFormat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0" fontId="31" fillId="40" borderId="0" applyNumberFormat="0" applyBorder="0" applyAlignment="0" applyProtection="0"/>
    <xf numFmtId="0" fontId="66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176" fontId="77" fillId="0" borderId="0">
      <protection locked="0"/>
    </xf>
    <xf numFmtId="176" fontId="77" fillId="0" borderId="0">
      <protection locked="0"/>
    </xf>
    <xf numFmtId="176" fontId="77" fillId="0" borderId="0">
      <protection locked="0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74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0" fontId="101" fillId="0" borderId="0" applyNumberFormat="0" applyFill="0" applyBorder="0" applyAlignment="0" applyProtection="0">
      <alignment vertical="center"/>
    </xf>
    <xf numFmtId="176" fontId="7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9" fontId="89" fillId="0" borderId="0" applyFill="0" applyBorder="0" applyAlignment="0"/>
    <xf numFmtId="0" fontId="65" fillId="15" borderId="0" applyNumberFormat="0" applyBorder="0" applyAlignment="0" applyProtection="0">
      <alignment vertical="center"/>
    </xf>
    <xf numFmtId="0" fontId="78" fillId="2" borderId="32" applyNumberFormat="0" applyAlignment="0" applyProtection="0">
      <alignment vertical="center"/>
    </xf>
    <xf numFmtId="41" fontId="79" fillId="0" borderId="0" applyFont="0" applyFill="0" applyBorder="0" applyAlignment="0" applyProtection="0"/>
    <xf numFmtId="0" fontId="65" fillId="15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0" fontId="10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0" fillId="0" borderId="0" applyFont="0" applyFill="0" applyBorder="0" applyAlignment="0" applyProtection="0"/>
    <xf numFmtId="180" fontId="111" fillId="0" borderId="0"/>
    <xf numFmtId="178" fontId="69" fillId="0" borderId="0">
      <protection locked="0"/>
    </xf>
    <xf numFmtId="181" fontId="111" fillId="0" borderId="0"/>
    <xf numFmtId="0" fontId="65" fillId="15" borderId="0" applyNumberFormat="0" applyBorder="0" applyAlignment="0" applyProtection="0">
      <alignment vertical="center"/>
    </xf>
    <xf numFmtId="182" fontId="111" fillId="0" borderId="0"/>
    <xf numFmtId="0" fontId="67" fillId="14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2" fontId="102" fillId="0" borderId="0" applyProtection="0"/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15" borderId="0" applyNumberFormat="0" applyBorder="0" applyAlignment="0" applyProtection="0"/>
    <xf numFmtId="0" fontId="72" fillId="0" borderId="30" applyNumberFormat="0" applyFill="0" applyAlignment="0" applyProtection="0">
      <alignment vertical="center"/>
    </xf>
    <xf numFmtId="38" fontId="63" fillId="12" borderId="0" applyNumberFormat="0" applyBorder="0" applyAlignment="0" applyProtection="0"/>
    <xf numFmtId="0" fontId="68" fillId="27" borderId="0" applyNumberFormat="0" applyBorder="0" applyAlignment="0" applyProtection="0">
      <alignment vertical="center"/>
    </xf>
    <xf numFmtId="0" fontId="106" fillId="0" borderId="40" applyNumberFormat="0" applyAlignment="0" applyProtection="0">
      <alignment horizontal="left" vertical="center"/>
    </xf>
    <xf numFmtId="176" fontId="7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107" fillId="0" borderId="39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06" fillId="0" borderId="0" applyProtection="0"/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5" fillId="11" borderId="32" applyNumberForma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37" fontId="112" fillId="0" borderId="0"/>
    <xf numFmtId="0" fontId="113" fillId="0" borderId="0"/>
    <xf numFmtId="176" fontId="77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114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114" fillId="0" borderId="0">
      <alignment vertical="center"/>
    </xf>
    <xf numFmtId="0" fontId="72" fillId="0" borderId="30" applyNumberFormat="0" applyFill="0" applyAlignment="0" applyProtection="0">
      <alignment vertical="center"/>
    </xf>
    <xf numFmtId="0" fontId="0" fillId="0" borderId="0"/>
    <xf numFmtId="0" fontId="65" fillId="15" borderId="0" applyNumberFormat="0" applyBorder="0" applyAlignment="0" applyProtection="0">
      <alignment vertical="center"/>
    </xf>
    <xf numFmtId="0" fontId="115" fillId="2" borderId="33" applyNumberFormat="0" applyAlignment="0" applyProtection="0">
      <alignment vertical="center"/>
    </xf>
    <xf numFmtId="183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02" fillId="0" borderId="41" applyProtection="0"/>
    <xf numFmtId="0" fontId="101" fillId="0" borderId="0" applyNumberFormat="0" applyFill="0" applyBorder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176" fontId="74" fillId="0" borderId="0">
      <protection locked="0"/>
    </xf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176" fontId="69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5" fillId="11" borderId="32" applyNumberFormat="0" applyAlignment="0" applyProtection="0">
      <alignment vertical="center"/>
    </xf>
    <xf numFmtId="0" fontId="82" fillId="15" borderId="0" applyNumberFormat="0" applyBorder="0" applyAlignment="0" applyProtection="0"/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69" fillId="0" borderId="0">
      <protection locked="0"/>
    </xf>
    <xf numFmtId="176" fontId="74" fillId="0" borderId="0">
      <protection locked="0"/>
    </xf>
    <xf numFmtId="176" fontId="74" fillId="0" borderId="0">
      <protection locked="0"/>
    </xf>
    <xf numFmtId="0" fontId="82" fillId="35" borderId="0" applyNumberFormat="0" applyBorder="0" applyAlignment="0" applyProtection="0"/>
    <xf numFmtId="176" fontId="74" fillId="0" borderId="0">
      <protection locked="0"/>
    </xf>
    <xf numFmtId="176" fontId="74" fillId="0" borderId="0">
      <protection locked="0"/>
    </xf>
    <xf numFmtId="0" fontId="65" fillId="15" borderId="0" applyNumberFormat="0" applyBorder="0" applyAlignment="0" applyProtection="0">
      <alignment vertical="center"/>
    </xf>
    <xf numFmtId="176" fontId="74" fillId="0" borderId="0">
      <protection locked="0"/>
    </xf>
    <xf numFmtId="176" fontId="74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9" fontId="116" fillId="0" borderId="0" applyFont="0" applyFill="0" applyBorder="0" applyAlignment="0" applyProtection="0"/>
    <xf numFmtId="0" fontId="80" fillId="0" borderId="29" applyNumberFormat="0" applyFill="0" applyAlignment="0" applyProtection="0">
      <alignment vertical="center"/>
    </xf>
    <xf numFmtId="0" fontId="76" fillId="3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0" fillId="0" borderId="29" applyNumberFormat="0" applyFill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0" fillId="0" borderId="29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0" fillId="0" borderId="0"/>
    <xf numFmtId="0" fontId="65" fillId="26" borderId="0" applyNumberFormat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/>
    <xf numFmtId="0" fontId="65" fillId="15" borderId="0" applyNumberFormat="0" applyBorder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95" fillId="0" borderId="31" applyNumberFormat="0" applyFill="0" applyAlignment="0" applyProtection="0">
      <alignment vertical="center"/>
    </xf>
    <xf numFmtId="0" fontId="82" fillId="35" borderId="0" applyNumberFormat="0" applyBorder="0" applyAlignment="0" applyProtection="0"/>
    <xf numFmtId="0" fontId="76" fillId="34" borderId="0" applyNumberFormat="0" applyBorder="0" applyAlignment="0" applyProtection="0"/>
    <xf numFmtId="0" fontId="95" fillId="0" borderId="31" applyNumberFormat="0" applyFill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81" fillId="0" borderId="37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0" fillId="0" borderId="4">
      <alignment horizontal="distributed" vertical="center" wrapText="1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91" fillId="4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17" fillId="13" borderId="34" applyNumberForma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82" fillId="35" borderId="0" applyNumberFormat="0" applyBorder="0" applyAlignment="0" applyProtection="0"/>
    <xf numFmtId="0" fontId="82" fillId="15" borderId="0" applyNumberFormat="0" applyBorder="0" applyAlignment="0" applyProtection="0"/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1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15" borderId="0" applyNumberFormat="0" applyBorder="0" applyAlignment="0" applyProtection="0"/>
    <xf numFmtId="0" fontId="115" fillId="12" borderId="33" applyNumberForma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83" fillId="15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118" fillId="0" borderId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70" fillId="15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71" fillId="0" borderId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84" fontId="84" fillId="0" borderId="0" applyFont="0" applyFill="0" applyBorder="0" applyAlignment="0" applyProtection="0"/>
    <xf numFmtId="0" fontId="6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0" fillId="0" borderId="0"/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15" fillId="12" borderId="33" applyNumberFormat="0" applyAlignment="0" applyProtection="0">
      <alignment vertical="center"/>
    </xf>
    <xf numFmtId="0" fontId="120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71" fillId="0" borderId="0"/>
    <xf numFmtId="0" fontId="76" fillId="3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15" fillId="12" borderId="33" applyNumberForma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2" fillId="35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71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10" fillId="0" borderId="0" applyFont="0" applyFill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10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85" fontId="116" fillId="0" borderId="0" applyFont="0" applyFill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8" fillId="12" borderId="32" applyNumberFormat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2" fillId="3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8" fillId="2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1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7" fillId="0" borderId="35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69" fillId="0" borderId="0">
      <protection locked="0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176" fontId="77" fillId="0" borderId="0">
      <protection locked="0"/>
    </xf>
    <xf numFmtId="186" fontId="116" fillId="0" borderId="0" applyFont="0" applyFill="0" applyBorder="0" applyAlignment="0" applyProtection="0"/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87" fillId="0" borderId="35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/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8" fillId="12" borderId="32" applyNumberFormat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117" fillId="13" borderId="34" applyNumberFormat="0" applyAlignment="0" applyProtection="0">
      <alignment vertical="center"/>
    </xf>
    <xf numFmtId="0" fontId="76" fillId="3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38" fontId="110" fillId="0" borderId="0" applyFont="0" applyFill="0" applyBorder="0" applyAlignment="0" applyProtection="0"/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74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40" fillId="0" borderId="0"/>
    <xf numFmtId="0" fontId="7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40" fillId="0" borderId="0"/>
    <xf numFmtId="0" fontId="0" fillId="0" borderId="0"/>
    <xf numFmtId="0" fontId="0" fillId="0" borderId="0"/>
    <xf numFmtId="0" fontId="40" fillId="0" borderId="0"/>
    <xf numFmtId="0" fontId="6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9" fillId="0" borderId="0"/>
    <xf numFmtId="0" fontId="0" fillId="0" borderId="0">
      <alignment vertical="center"/>
    </xf>
    <xf numFmtId="0" fontId="71" fillId="0" borderId="0"/>
    <xf numFmtId="0" fontId="0" fillId="0" borderId="0">
      <alignment vertical="center"/>
    </xf>
    <xf numFmtId="0" fontId="58" fillId="14" borderId="0" applyNumberFormat="0" applyBorder="0" applyAlignment="0" applyProtection="0">
      <alignment vertical="center"/>
    </xf>
    <xf numFmtId="0" fontId="71" fillId="0" borderId="0">
      <alignment vertical="center"/>
    </xf>
    <xf numFmtId="0" fontId="0" fillId="0" borderId="0"/>
    <xf numFmtId="0" fontId="0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0" fillId="0" borderId="0"/>
    <xf numFmtId="0" fontId="117" fillId="13" borderId="34" applyNumberFormat="0" applyAlignment="0" applyProtection="0">
      <alignment vertical="center"/>
    </xf>
    <xf numFmtId="0" fontId="31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7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118" fillId="0" borderId="0"/>
    <xf numFmtId="0" fontId="0" fillId="0" borderId="0">
      <alignment vertical="center"/>
    </xf>
    <xf numFmtId="0" fontId="0" fillId="0" borderId="0"/>
    <xf numFmtId="0" fontId="6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/>
    <xf numFmtId="0" fontId="6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87" fillId="0" borderId="35" applyNumberFormat="0" applyFill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17" fillId="13" borderId="34" applyNumberFormat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76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120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7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76" fillId="3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/>
    <xf numFmtId="0" fontId="76" fillId="34" borderId="0" applyNumberFormat="0" applyBorder="0" applyAlignment="0" applyProtection="0"/>
    <xf numFmtId="0" fontId="76" fillId="14" borderId="0" applyNumberFormat="0" applyBorder="0" applyAlignment="0" applyProtection="0"/>
    <xf numFmtId="0" fontId="76" fillId="34" borderId="0" applyNumberFormat="0" applyBorder="0" applyAlignment="0" applyProtection="0"/>
    <xf numFmtId="0" fontId="91" fillId="29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20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108" fillId="14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19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87" fontId="84" fillId="0" borderId="0" applyFont="0" applyFill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08" fillId="14" borderId="0" applyNumberFormat="0" applyBorder="0" applyAlignment="0" applyProtection="0">
      <alignment vertical="center"/>
    </xf>
    <xf numFmtId="0" fontId="120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94" fillId="0" borderId="36" applyNumberFormat="0" applyFill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5" fillId="11" borderId="32" applyNumberFormat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10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67" fillId="14" borderId="0" applyNumberFormat="0" applyBorder="0" applyAlignment="0" applyProtection="0">
      <alignment vertical="center"/>
    </xf>
    <xf numFmtId="0" fontId="84" fillId="0" borderId="0" applyFont="0" applyFill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0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43" fontId="111" fillId="0" borderId="0" applyFont="0" applyFill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6" fillId="3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0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94" fillId="0" borderId="36" applyNumberFormat="0" applyFill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176" fontId="77" fillId="0" borderId="0">
      <protection locked="0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94" fillId="0" borderId="36" applyNumberFormat="0" applyFill="0" applyAlignment="0" applyProtection="0">
      <alignment vertical="center"/>
    </xf>
    <xf numFmtId="0" fontId="94" fillId="0" borderId="36" applyNumberFormat="0" applyFill="0" applyAlignment="0" applyProtection="0">
      <alignment vertical="center"/>
    </xf>
    <xf numFmtId="0" fontId="94" fillId="0" borderId="36" applyNumberFormat="0" applyFill="0" applyAlignment="0" applyProtection="0">
      <alignment vertical="center"/>
    </xf>
    <xf numFmtId="0" fontId="94" fillId="0" borderId="36" applyNumberFormat="0" applyFill="0" applyAlignment="0" applyProtection="0">
      <alignment vertical="center"/>
    </xf>
    <xf numFmtId="0" fontId="94" fillId="0" borderId="36" applyNumberFormat="0" applyFill="0" applyAlignment="0" applyProtection="0">
      <alignment vertical="center"/>
    </xf>
    <xf numFmtId="0" fontId="94" fillId="0" borderId="42" applyNumberFormat="0" applyFill="0" applyAlignment="0" applyProtection="0">
      <alignment vertical="center"/>
    </xf>
    <xf numFmtId="176" fontId="74" fillId="0" borderId="0">
      <protection locked="0"/>
    </xf>
    <xf numFmtId="0" fontId="78" fillId="12" borderId="32" applyNumberFormat="0" applyAlignment="0" applyProtection="0">
      <alignment vertical="center"/>
    </xf>
    <xf numFmtId="0" fontId="78" fillId="12" borderId="32" applyNumberFormat="0" applyAlignment="0" applyProtection="0">
      <alignment vertical="center"/>
    </xf>
    <xf numFmtId="0" fontId="78" fillId="12" borderId="32" applyNumberFormat="0" applyAlignment="0" applyProtection="0">
      <alignment vertical="center"/>
    </xf>
    <xf numFmtId="0" fontId="78" fillId="12" borderId="32" applyNumberFormat="0" applyAlignment="0" applyProtection="0">
      <alignment vertical="center"/>
    </xf>
    <xf numFmtId="0" fontId="117" fillId="13" borderId="34" applyNumberFormat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117" fillId="13" borderId="34" applyNumberFormat="0" applyAlignment="0" applyProtection="0">
      <alignment vertical="center"/>
    </xf>
    <xf numFmtId="0" fontId="117" fillId="13" borderId="34" applyNumberFormat="0" applyAlignment="0" applyProtection="0">
      <alignment vertical="center"/>
    </xf>
    <xf numFmtId="0" fontId="117" fillId="13" borderId="34" applyNumberForma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2" fillId="0" borderId="0"/>
    <xf numFmtId="0" fontId="101" fillId="0" borderId="0" applyNumberFormat="0" applyFill="0" applyBorder="0" applyAlignment="0" applyProtection="0">
      <alignment vertical="center"/>
    </xf>
    <xf numFmtId="0" fontId="87" fillId="0" borderId="35" applyNumberFormat="0" applyFill="0" applyAlignment="0" applyProtection="0">
      <alignment vertical="center"/>
    </xf>
    <xf numFmtId="0" fontId="87" fillId="0" borderId="35" applyNumberFormat="0" applyFill="0" applyAlignment="0" applyProtection="0">
      <alignment vertical="center"/>
    </xf>
    <xf numFmtId="0" fontId="87" fillId="0" borderId="35" applyNumberFormat="0" applyFill="0" applyAlignment="0" applyProtection="0">
      <alignment vertical="center"/>
    </xf>
    <xf numFmtId="188" fontId="84" fillId="0" borderId="0" applyFont="0" applyFill="0" applyBorder="0" applyAlignment="0" applyProtection="0"/>
    <xf numFmtId="189" fontId="84" fillId="0" borderId="0" applyFont="0" applyFill="0" applyBorder="0" applyAlignment="0" applyProtection="0"/>
    <xf numFmtId="176" fontId="69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64" fillId="0" borderId="0">
      <protection locked="0"/>
    </xf>
    <xf numFmtId="176" fontId="74" fillId="0" borderId="0">
      <protection locked="0"/>
    </xf>
    <xf numFmtId="43" fontId="0" fillId="0" borderId="0" applyFont="0" applyFill="0" applyBorder="0" applyAlignment="0" applyProtection="0"/>
    <xf numFmtId="43" fontId="7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8" fillId="0" borderId="0"/>
    <xf numFmtId="0" fontId="103" fillId="47" borderId="0" applyNumberFormat="0" applyBorder="0" applyAlignment="0" applyProtection="0"/>
    <xf numFmtId="0" fontId="103" fillId="48" borderId="0" applyNumberFormat="0" applyBorder="0" applyAlignment="0" applyProtection="0"/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115" fillId="12" borderId="33" applyNumberFormat="0" applyAlignment="0" applyProtection="0">
      <alignment vertical="center"/>
    </xf>
    <xf numFmtId="0" fontId="115" fillId="12" borderId="33" applyNumberFormat="0" applyAlignment="0" applyProtection="0">
      <alignment vertical="center"/>
    </xf>
    <xf numFmtId="0" fontId="115" fillId="12" borderId="33" applyNumberFormat="0" applyAlignment="0" applyProtection="0">
      <alignment vertical="center"/>
    </xf>
    <xf numFmtId="0" fontId="115" fillId="12" borderId="33" applyNumberFormat="0" applyAlignment="0" applyProtection="0">
      <alignment vertical="center"/>
    </xf>
    <xf numFmtId="0" fontId="115" fillId="12" borderId="33" applyNumberFormat="0" applyAlignment="0" applyProtection="0">
      <alignment vertical="center"/>
    </xf>
    <xf numFmtId="0" fontId="115" fillId="2" borderId="33" applyNumberFormat="0" applyAlignment="0" applyProtection="0">
      <alignment vertical="center"/>
    </xf>
    <xf numFmtId="0" fontId="75" fillId="11" borderId="32" applyNumberFormat="0" applyAlignment="0" applyProtection="0">
      <alignment vertical="center"/>
    </xf>
    <xf numFmtId="0" fontId="75" fillId="11" borderId="32" applyNumberFormat="0" applyAlignment="0" applyProtection="0">
      <alignment vertical="center"/>
    </xf>
    <xf numFmtId="0" fontId="75" fillId="11" borderId="32" applyNumberFormat="0" applyAlignment="0" applyProtection="0">
      <alignment vertical="center"/>
    </xf>
    <xf numFmtId="0" fontId="75" fillId="11" borderId="32" applyNumberFormat="0" applyAlignment="0" applyProtection="0">
      <alignment vertical="center"/>
    </xf>
    <xf numFmtId="0" fontId="75" fillId="11" borderId="32" applyNumberFormat="0" applyAlignment="0" applyProtection="0">
      <alignment vertical="center"/>
    </xf>
    <xf numFmtId="1" fontId="20" fillId="0" borderId="4">
      <alignment vertical="center"/>
      <protection locked="0"/>
    </xf>
    <xf numFmtId="0" fontId="123" fillId="0" borderId="0"/>
    <xf numFmtId="0" fontId="123" fillId="0" borderId="0"/>
    <xf numFmtId="190" fontId="20" fillId="0" borderId="4">
      <alignment vertical="center"/>
      <protection locked="0"/>
    </xf>
    <xf numFmtId="0" fontId="79" fillId="0" borderId="0"/>
    <xf numFmtId="0" fontId="68" fillId="23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40" fontId="110" fillId="0" borderId="0" applyFont="0" applyFill="0" applyBorder="0" applyAlignment="0" applyProtection="0"/>
    <xf numFmtId="0" fontId="124" fillId="0" borderId="0"/>
  </cellStyleXfs>
  <cellXfs count="352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/>
    <xf numFmtId="191" fontId="3" fillId="0" borderId="4" xfId="0" applyNumberFormat="1" applyFont="1" applyBorder="1"/>
    <xf numFmtId="192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0" borderId="0" xfId="1004" applyNumberFormat="1" applyFont="1" applyFill="1" applyAlignment="1" applyProtection="1"/>
    <xf numFmtId="0" fontId="6" fillId="0" borderId="0" xfId="1004" applyNumberFormat="1" applyFont="1" applyFill="1" applyAlignment="1" applyProtection="1"/>
    <xf numFmtId="49" fontId="7" fillId="2" borderId="0" xfId="1004" applyNumberFormat="1" applyFont="1" applyFill="1" applyAlignment="1" applyProtection="1">
      <alignment horizontal="center" vertical="center"/>
    </xf>
    <xf numFmtId="0" fontId="7" fillId="2" borderId="0" xfId="1004" applyNumberFormat="1" applyFont="1" applyFill="1" applyAlignment="1" applyProtection="1">
      <alignment horizontal="center" vertical="center"/>
    </xf>
    <xf numFmtId="49" fontId="8" fillId="2" borderId="0" xfId="1004" applyNumberFormat="1" applyFont="1" applyFill="1" applyAlignment="1" applyProtection="1">
      <alignment horizontal="left" vertical="center"/>
    </xf>
    <xf numFmtId="49" fontId="8" fillId="2" borderId="0" xfId="1004" applyNumberFormat="1" applyFont="1" applyFill="1" applyAlignment="1" applyProtection="1">
      <alignment horizontal="center" vertical="center"/>
    </xf>
    <xf numFmtId="49" fontId="9" fillId="2" borderId="0" xfId="1004" applyNumberFormat="1" applyFont="1" applyFill="1" applyAlignment="1" applyProtection="1">
      <alignment horizontal="right" vertical="center"/>
    </xf>
    <xf numFmtId="0" fontId="9" fillId="2" borderId="0" xfId="1004" applyNumberFormat="1" applyFont="1" applyFill="1" applyAlignment="1" applyProtection="1">
      <alignment horizontal="right" vertical="center"/>
    </xf>
    <xf numFmtId="49" fontId="9" fillId="2" borderId="2" xfId="1004" applyNumberFormat="1" applyFont="1" applyFill="1" applyBorder="1" applyAlignment="1" applyProtection="1">
      <alignment vertical="center"/>
    </xf>
    <xf numFmtId="49" fontId="9" fillId="2" borderId="2" xfId="1004" applyNumberFormat="1" applyFont="1" applyFill="1" applyBorder="1" applyAlignment="1" applyProtection="1">
      <alignment horizontal="right" vertical="center"/>
    </xf>
    <xf numFmtId="49" fontId="8" fillId="2" borderId="4" xfId="1004" applyNumberFormat="1" applyFont="1" applyFill="1" applyBorder="1" applyAlignment="1" applyProtection="1">
      <alignment horizontal="center" vertical="center"/>
    </xf>
    <xf numFmtId="49" fontId="9" fillId="2" borderId="5" xfId="1004" applyNumberFormat="1" applyFont="1" applyFill="1" applyBorder="1" applyAlignment="1" applyProtection="1">
      <alignment vertical="center"/>
    </xf>
    <xf numFmtId="193" fontId="9" fillId="2" borderId="5" xfId="1004" applyNumberFormat="1" applyFont="1" applyFill="1" applyBorder="1" applyAlignment="1" applyProtection="1">
      <alignment horizontal="right" vertical="center"/>
    </xf>
    <xf numFmtId="49" fontId="9" fillId="2" borderId="6" xfId="1004" applyNumberFormat="1" applyFont="1" applyFill="1" applyBorder="1" applyAlignment="1" applyProtection="1">
      <alignment vertical="center"/>
    </xf>
    <xf numFmtId="193" fontId="9" fillId="2" borderId="6" xfId="1004" applyNumberFormat="1" applyFont="1" applyFill="1" applyBorder="1" applyAlignment="1" applyProtection="1">
      <alignment horizontal="right" vertical="center"/>
    </xf>
    <xf numFmtId="49" fontId="9" fillId="2" borderId="7" xfId="1004" applyNumberFormat="1" applyFont="1" applyFill="1" applyBorder="1" applyAlignment="1" applyProtection="1">
      <alignment vertical="center"/>
    </xf>
    <xf numFmtId="193" fontId="9" fillId="2" borderId="7" xfId="1004" applyNumberFormat="1" applyFont="1" applyFill="1" applyBorder="1" applyAlignment="1" applyProtection="1">
      <alignment horizontal="right" vertical="center"/>
    </xf>
    <xf numFmtId="193" fontId="9" fillId="2" borderId="8" xfId="1004" applyNumberFormat="1" applyFont="1" applyFill="1" applyBorder="1" applyAlignment="1" applyProtection="1">
      <alignment horizontal="right" vertical="center"/>
    </xf>
    <xf numFmtId="49" fontId="9" fillId="2" borderId="8" xfId="1004" applyNumberFormat="1" applyFont="1" applyFill="1" applyBorder="1" applyAlignment="1" applyProtection="1">
      <alignment vertical="center"/>
    </xf>
    <xf numFmtId="49" fontId="9" fillId="2" borderId="9" xfId="1004" applyNumberFormat="1" applyFont="1" applyFill="1" applyBorder="1" applyAlignment="1" applyProtection="1">
      <alignment vertical="center"/>
    </xf>
    <xf numFmtId="193" fontId="9" fillId="2" borderId="9" xfId="1004" applyNumberFormat="1" applyFont="1" applyFill="1" applyBorder="1" applyAlignment="1" applyProtection="1">
      <alignment horizontal="right" vertical="center"/>
    </xf>
    <xf numFmtId="193" fontId="9" fillId="2" borderId="10" xfId="1004" applyNumberFormat="1" applyFont="1" applyFill="1" applyBorder="1" applyAlignment="1" applyProtection="1">
      <alignment horizontal="right" vertical="center"/>
    </xf>
    <xf numFmtId="49" fontId="10" fillId="2" borderId="4" xfId="1004" applyNumberFormat="1" applyFont="1" applyFill="1" applyBorder="1" applyAlignment="1" applyProtection="1">
      <alignment horizontal="center" vertical="center"/>
    </xf>
    <xf numFmtId="49" fontId="10" fillId="2" borderId="11" xfId="1004" applyNumberFormat="1" applyFont="1" applyFill="1" applyBorder="1" applyAlignment="1" applyProtection="1">
      <alignment horizontal="center" vertical="center"/>
    </xf>
    <xf numFmtId="193" fontId="9" fillId="0" borderId="8" xfId="1004" applyNumberFormat="1" applyFont="1" applyFill="1" applyBorder="1" applyAlignment="1" applyProtection="1">
      <alignment horizontal="right" vertical="center"/>
    </xf>
    <xf numFmtId="49" fontId="9" fillId="0" borderId="12" xfId="1004" applyNumberFormat="1" applyFont="1" applyFill="1" applyBorder="1" applyAlignment="1" applyProtection="1">
      <alignment vertical="center"/>
    </xf>
    <xf numFmtId="49" fontId="9" fillId="0" borderId="6" xfId="1004" applyNumberFormat="1" applyFont="1" applyFill="1" applyBorder="1" applyAlignment="1" applyProtection="1">
      <alignment vertical="center"/>
    </xf>
    <xf numFmtId="193" fontId="9" fillId="0" borderId="9" xfId="1004" applyNumberFormat="1" applyFont="1" applyFill="1" applyBorder="1" applyAlignment="1" applyProtection="1">
      <alignment horizontal="right" vertical="center"/>
    </xf>
    <xf numFmtId="49" fontId="9" fillId="0" borderId="5" xfId="1004" applyNumberFormat="1" applyFont="1" applyFill="1" applyBorder="1" applyAlignment="1" applyProtection="1">
      <alignment vertical="center"/>
    </xf>
    <xf numFmtId="49" fontId="10" fillId="0" borderId="4" xfId="1004" applyNumberFormat="1" applyFont="1" applyFill="1" applyBorder="1" applyAlignment="1" applyProtection="1">
      <alignment horizontal="center" vertical="center"/>
    </xf>
    <xf numFmtId="49" fontId="10" fillId="0" borderId="13" xfId="1004" applyNumberFormat="1" applyFont="1" applyFill="1" applyBorder="1" applyAlignment="1" applyProtection="1">
      <alignment horizontal="center" vertical="center"/>
    </xf>
    <xf numFmtId="193" fontId="9" fillId="0" borderId="5" xfId="1004" applyNumberFormat="1" applyFont="1" applyFill="1" applyBorder="1" applyAlignment="1" applyProtection="1">
      <alignment horizontal="right" vertical="center"/>
    </xf>
    <xf numFmtId="49" fontId="9" fillId="2" borderId="4" xfId="1004" applyNumberFormat="1" applyFont="1" applyFill="1" applyBorder="1" applyAlignment="1" applyProtection="1">
      <alignment horizontal="center" vertical="center"/>
    </xf>
    <xf numFmtId="193" fontId="9" fillId="0" borderId="4" xfId="1004" applyNumberFormat="1" applyFont="1" applyFill="1" applyBorder="1" applyAlignment="1" applyProtection="1">
      <alignment horizontal="right" vertical="center"/>
    </xf>
    <xf numFmtId="49" fontId="9" fillId="0" borderId="13" xfId="1004" applyNumberFormat="1" applyFont="1" applyFill="1" applyBorder="1" applyAlignment="1" applyProtection="1">
      <alignment horizontal="center" vertical="center"/>
    </xf>
    <xf numFmtId="49" fontId="11" fillId="2" borderId="14" xfId="1004" applyNumberFormat="1" applyFont="1" applyFill="1" applyBorder="1" applyAlignment="1" applyProtection="1"/>
    <xf numFmtId="0" fontId="9" fillId="2" borderId="14" xfId="1004" applyNumberFormat="1" applyFont="1" applyFill="1" applyBorder="1" applyAlignment="1" applyProtection="1">
      <alignment vertical="center"/>
    </xf>
    <xf numFmtId="49" fontId="9" fillId="2" borderId="0" xfId="1004" applyNumberFormat="1" applyFont="1" applyFill="1" applyAlignment="1" applyProtection="1">
      <alignment vertical="center"/>
    </xf>
    <xf numFmtId="0" fontId="9" fillId="2" borderId="0" xfId="1004" applyNumberFormat="1" applyFont="1" applyFill="1" applyAlignment="1" applyProtection="1">
      <alignment vertical="center"/>
    </xf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13" fillId="0" borderId="0" xfId="1085" applyFont="1" applyFill="1" applyAlignment="1">
      <alignment vertical="center"/>
    </xf>
    <xf numFmtId="0" fontId="14" fillId="0" borderId="0" xfId="1085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1085" applyFill="1" applyAlignment="1">
      <alignment vertical="center"/>
    </xf>
    <xf numFmtId="0" fontId="13" fillId="0" borderId="0" xfId="444" applyFont="1" applyFill="1" applyBorder="1" applyAlignment="1">
      <alignment vertical="center"/>
    </xf>
    <xf numFmtId="0" fontId="13" fillId="0" borderId="0" xfId="1085" applyFont="1" applyFill="1" applyBorder="1" applyAlignment="1">
      <alignment vertical="center"/>
    </xf>
    <xf numFmtId="0" fontId="14" fillId="0" borderId="0" xfId="1076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0" xfId="1472" applyFont="1" applyFill="1" applyAlignment="1">
      <alignment vertical="center"/>
    </xf>
    <xf numFmtId="0" fontId="14" fillId="0" borderId="0" xfId="869" applyFont="1" applyFill="1" applyBorder="1" applyAlignment="1">
      <alignment vertical="center"/>
    </xf>
    <xf numFmtId="0" fontId="15" fillId="0" borderId="0" xfId="1472" applyFont="1" applyFill="1" applyBorder="1" applyAlignment="1">
      <alignment vertical="center"/>
    </xf>
    <xf numFmtId="0" fontId="15" fillId="0" borderId="0" xfId="1472" applyFont="1" applyFill="1" applyBorder="1" applyAlignment="1">
      <alignment vertical="center" wrapText="1"/>
    </xf>
    <xf numFmtId="0" fontId="15" fillId="0" borderId="0" xfId="1472" applyFont="1" applyFill="1" applyAlignment="1">
      <alignment vertical="center"/>
    </xf>
    <xf numFmtId="0" fontId="0" fillId="0" borderId="0" xfId="1472" applyFont="1" applyFill="1" applyAlignment="1">
      <alignment vertical="center"/>
    </xf>
    <xf numFmtId="0" fontId="0" fillId="0" borderId="0" xfId="1472" applyFill="1" applyAlignment="1">
      <alignment vertical="center"/>
    </xf>
    <xf numFmtId="0" fontId="16" fillId="0" borderId="0" xfId="1472" applyFont="1" applyFill="1" applyAlignment="1">
      <alignment vertical="center"/>
    </xf>
    <xf numFmtId="0" fontId="14" fillId="0" borderId="0" xfId="869" applyFont="1" applyFill="1" applyAlignment="1">
      <alignment horizontal="center" vertical="center"/>
    </xf>
    <xf numFmtId="0" fontId="15" fillId="0" borderId="0" xfId="1472" applyFont="1" applyFill="1" applyBorder="1" applyAlignment="1">
      <alignment horizontal="right" vertical="center"/>
    </xf>
    <xf numFmtId="0" fontId="15" fillId="0" borderId="16" xfId="1472" applyFont="1" applyFill="1" applyBorder="1" applyAlignment="1">
      <alignment horizontal="center" vertical="center" wrapText="1"/>
    </xf>
    <xf numFmtId="0" fontId="15" fillId="0" borderId="16" xfId="1472" applyFont="1" applyFill="1" applyBorder="1" applyAlignment="1">
      <alignment horizontal="center" vertical="center" wrapText="1"/>
    </xf>
    <xf numFmtId="0" fontId="15" fillId="0" borderId="4" xfId="869" applyFont="1" applyFill="1" applyBorder="1" applyAlignment="1">
      <alignment horizontal="center" vertical="center" wrapText="1"/>
    </xf>
    <xf numFmtId="0" fontId="15" fillId="0" borderId="17" xfId="1472" applyFont="1" applyFill="1" applyBorder="1" applyAlignment="1">
      <alignment horizontal="center" vertical="center" wrapText="1"/>
    </xf>
    <xf numFmtId="0" fontId="15" fillId="0" borderId="4" xfId="1472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194" fontId="15" fillId="2" borderId="4" xfId="0" applyNumberFormat="1" applyFont="1" applyFill="1" applyBorder="1" applyAlignment="1">
      <alignment horizontal="center" vertical="center" wrapText="1"/>
    </xf>
    <xf numFmtId="195" fontId="17" fillId="2" borderId="18" xfId="2118" applyNumberFormat="1" applyFont="1" applyFill="1" applyBorder="1" applyAlignment="1">
      <alignment horizontal="center" vertical="center" wrapText="1"/>
    </xf>
    <xf numFmtId="0" fontId="15" fillId="0" borderId="4" xfId="1472" applyFont="1" applyFill="1" applyBorder="1" applyAlignment="1">
      <alignment vertical="center"/>
    </xf>
    <xf numFmtId="0" fontId="0" fillId="0" borderId="0" xfId="1472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1472" applyFont="1" applyFill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15" fillId="0" borderId="4" xfId="1472" applyFont="1" applyFill="1" applyBorder="1" applyAlignment="1">
      <alignment horizontal="center" vertical="center"/>
    </xf>
    <xf numFmtId="0" fontId="0" fillId="0" borderId="0" xfId="1472" applyFont="1" applyFill="1" applyAlignment="1">
      <alignment vertical="center" wrapText="1"/>
    </xf>
    <xf numFmtId="0" fontId="0" fillId="0" borderId="0" xfId="1472" applyFill="1" applyAlignment="1">
      <alignment vertical="center" wrapText="1"/>
    </xf>
    <xf numFmtId="0" fontId="15" fillId="0" borderId="0" xfId="1472" applyFont="1" applyFill="1" applyBorder="1" applyAlignment="1">
      <alignment horizontal="center" vertical="center"/>
    </xf>
    <xf numFmtId="0" fontId="15" fillId="0" borderId="0" xfId="1472" applyFont="1" applyFill="1" applyAlignment="1">
      <alignment horizontal="center" vertical="center"/>
    </xf>
    <xf numFmtId="0" fontId="0" fillId="0" borderId="0" xfId="1472" applyFont="1" applyFill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0" fillId="0" borderId="4" xfId="0" applyBorder="1"/>
    <xf numFmtId="0" fontId="13" fillId="0" borderId="0" xfId="2145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5" fillId="0" borderId="0" xfId="2145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0" fillId="0" borderId="0" xfId="2145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vertical="center"/>
    </xf>
    <xf numFmtId="3" fontId="23" fillId="3" borderId="4" xfId="0" applyNumberFormat="1" applyFont="1" applyFill="1" applyBorder="1" applyAlignment="1" applyProtection="1">
      <alignment vertical="center"/>
    </xf>
    <xf numFmtId="196" fontId="23" fillId="0" borderId="4" xfId="0" applyNumberFormat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vertical="center"/>
    </xf>
    <xf numFmtId="0" fontId="22" fillId="3" borderId="4" xfId="0" applyFont="1" applyFill="1" applyBorder="1" applyAlignment="1">
      <alignment horizontal="distributed" vertical="center"/>
    </xf>
    <xf numFmtId="0" fontId="13" fillId="0" borderId="0" xfId="2107" applyFont="1" applyFill="1" applyAlignment="1">
      <alignment vertical="center"/>
    </xf>
    <xf numFmtId="0" fontId="15" fillId="0" borderId="0" xfId="2107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/>
    </xf>
    <xf numFmtId="196" fontId="23" fillId="4" borderId="4" xfId="0" applyNumberFormat="1" applyFont="1" applyFill="1" applyBorder="1" applyAlignment="1">
      <alignment horizontal="right" vertical="center" wrapText="1"/>
    </xf>
    <xf numFmtId="3" fontId="23" fillId="3" borderId="4" xfId="0" applyNumberFormat="1" applyFont="1" applyFill="1" applyBorder="1" applyAlignment="1" applyProtection="1">
      <alignment horizontal="left" vertical="center"/>
    </xf>
    <xf numFmtId="196" fontId="23" fillId="3" borderId="4" xfId="0" applyNumberFormat="1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horizontal="left" vertical="center"/>
    </xf>
    <xf numFmtId="0" fontId="26" fillId="3" borderId="4" xfId="2118" applyFont="1" applyFill="1" applyBorder="1" applyAlignment="1">
      <alignment vertical="center" wrapText="1"/>
    </xf>
    <xf numFmtId="196" fontId="23" fillId="5" borderId="4" xfId="0" applyNumberFormat="1" applyFont="1" applyFill="1" applyBorder="1" applyAlignment="1">
      <alignment horizontal="right" vertical="center" wrapText="1"/>
    </xf>
    <xf numFmtId="0" fontId="23" fillId="4" borderId="0" xfId="0" applyFont="1" applyFill="1" applyAlignment="1">
      <alignment vertical="center" wrapText="1"/>
    </xf>
    <xf numFmtId="0" fontId="23" fillId="3" borderId="0" xfId="0" applyFont="1" applyFill="1" applyAlignment="1">
      <alignment horizontal="right" vertical="center" wrapText="1"/>
    </xf>
    <xf numFmtId="0" fontId="22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3" fillId="4" borderId="0" xfId="0" applyFont="1" applyFill="1" applyAlignment="1">
      <alignment vertical="center"/>
    </xf>
    <xf numFmtId="0" fontId="13" fillId="0" borderId="0" xfId="2107" applyFont="1" applyFill="1" applyAlignment="1">
      <alignment horizontal="center" vertical="center"/>
    </xf>
    <xf numFmtId="0" fontId="14" fillId="0" borderId="0" xfId="2107" applyFont="1" applyFill="1" applyAlignment="1">
      <alignment horizontal="center" vertical="center"/>
    </xf>
    <xf numFmtId="0" fontId="15" fillId="0" borderId="0" xfId="2107" applyFont="1" applyFill="1" applyAlignment="1">
      <alignment horizontal="center" vertical="center"/>
    </xf>
    <xf numFmtId="0" fontId="0" fillId="0" borderId="0" xfId="2107" applyFont="1" applyFill="1" applyAlignment="1">
      <alignment horizontal="center" vertical="center"/>
    </xf>
    <xf numFmtId="197" fontId="0" fillId="0" borderId="0" xfId="2107" applyNumberFormat="1" applyFont="1" applyFill="1" applyAlignment="1">
      <alignment horizontal="center" vertical="center"/>
    </xf>
    <xf numFmtId="0" fontId="13" fillId="0" borderId="0" xfId="2148" applyFont="1" applyFill="1" applyAlignment="1">
      <alignment horizontal="left" vertical="center"/>
    </xf>
    <xf numFmtId="0" fontId="13" fillId="0" borderId="0" xfId="2148" applyFont="1" applyFill="1" applyAlignment="1">
      <alignment horizontal="center" vertical="center"/>
    </xf>
    <xf numFmtId="197" fontId="13" fillId="0" borderId="0" xfId="2107" applyNumberFormat="1" applyFont="1" applyFill="1" applyAlignment="1">
      <alignment horizontal="center" vertical="center"/>
    </xf>
    <xf numFmtId="0" fontId="27" fillId="0" borderId="0" xfId="2107" applyFont="1" applyFill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6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97" fontId="15" fillId="0" borderId="0" xfId="2107" applyNumberFormat="1" applyFont="1" applyFill="1" applyAlignment="1">
      <alignment horizontal="center" vertical="center"/>
    </xf>
    <xf numFmtId="0" fontId="13" fillId="0" borderId="0" xfId="2145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2145" applyFont="1" applyFill="1" applyAlignment="1">
      <alignment horizontal="center" vertical="center"/>
    </xf>
    <xf numFmtId="0" fontId="0" fillId="0" borderId="0" xfId="2145" applyFont="1" applyFill="1" applyAlignment="1">
      <alignment horizontal="center" vertical="center"/>
    </xf>
    <xf numFmtId="0" fontId="0" fillId="0" borderId="0" xfId="2145" applyFill="1" applyAlignment="1">
      <alignment horizontal="center" vertical="center"/>
    </xf>
    <xf numFmtId="0" fontId="13" fillId="0" borderId="0" xfId="2145" applyFont="1" applyFill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92" fontId="15" fillId="0" borderId="0" xfId="2145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0" fontId="14" fillId="0" borderId="0" xfId="869" applyFont="1" applyAlignment="1">
      <alignment horizontal="center" vertical="center"/>
    </xf>
    <xf numFmtId="0" fontId="15" fillId="0" borderId="0" xfId="1472" applyFont="1" applyFill="1" applyAlignment="1">
      <alignment vertical="center" wrapText="1"/>
    </xf>
    <xf numFmtId="0" fontId="15" fillId="0" borderId="0" xfId="1472" applyFont="1" applyFill="1" applyAlignment="1">
      <alignment horizontal="right" vertical="center"/>
    </xf>
    <xf numFmtId="0" fontId="20" fillId="0" borderId="4" xfId="869" applyFont="1" applyFill="1" applyBorder="1" applyAlignment="1">
      <alignment horizontal="center" vertical="center" wrapText="1"/>
    </xf>
    <xf numFmtId="0" fontId="20" fillId="0" borderId="4" xfId="1472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4" fillId="0" borderId="0" xfId="869" applyFont="1" applyFill="1" applyBorder="1" applyAlignment="1">
      <alignment horizontal="center" vertical="center"/>
    </xf>
    <xf numFmtId="198" fontId="0" fillId="0" borderId="0" xfId="1472" applyNumberForma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198" fontId="13" fillId="0" borderId="0" xfId="1472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98" fontId="15" fillId="0" borderId="0" xfId="1472" applyNumberFormat="1" applyFont="1" applyFill="1" applyAlignment="1">
      <alignment horizontal="center" vertical="center"/>
    </xf>
    <xf numFmtId="198" fontId="0" fillId="0" borderId="0" xfId="1472" applyNumberFormat="1" applyFont="1" applyFill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0" borderId="0" xfId="2109" applyFont="1" applyFill="1" applyAlignment="1">
      <alignment horizontal="center" vertical="center"/>
    </xf>
    <xf numFmtId="0" fontId="14" fillId="0" borderId="0" xfId="2109" applyFont="1" applyFill="1" applyAlignment="1">
      <alignment horizontal="center" vertical="center"/>
    </xf>
    <xf numFmtId="0" fontId="15" fillId="0" borderId="0" xfId="2109" applyFont="1" applyFill="1" applyAlignment="1">
      <alignment horizontal="center" vertical="center"/>
    </xf>
    <xf numFmtId="0" fontId="15" fillId="0" borderId="0" xfId="2109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2109" applyFont="1" applyFill="1" applyAlignment="1">
      <alignment horizontal="center" vertical="center" wrapText="1"/>
    </xf>
    <xf numFmtId="0" fontId="0" fillId="0" borderId="0" xfId="2109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16" fillId="0" borderId="0" xfId="0" applyFont="1" applyFill="1" applyBorder="1" applyAlignment="1"/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right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 wrapText="1"/>
    </xf>
    <xf numFmtId="10" fontId="36" fillId="0" borderId="16" xfId="0" applyNumberFormat="1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10" fontId="36" fillId="0" borderId="23" xfId="0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10" fontId="36" fillId="0" borderId="15" xfId="0" applyNumberFormat="1" applyFont="1" applyFill="1" applyBorder="1" applyAlignment="1">
      <alignment horizontal="center" vertical="center" wrapText="1"/>
    </xf>
    <xf numFmtId="199" fontId="36" fillId="0" borderId="4" xfId="0" applyNumberFormat="1" applyFont="1" applyFill="1" applyBorder="1" applyAlignment="1">
      <alignment horizontal="center" vertical="center"/>
    </xf>
    <xf numFmtId="10" fontId="36" fillId="0" borderId="4" xfId="0" applyNumberFormat="1" applyFont="1" applyFill="1" applyBorder="1" applyAlignment="1">
      <alignment horizontal="center" vertical="center"/>
    </xf>
    <xf numFmtId="199" fontId="0" fillId="0" borderId="0" xfId="0" applyNumberFormat="1" applyFill="1" applyBorder="1" applyAlignment="1">
      <alignment horizontal="center" vertical="center"/>
    </xf>
    <xf numFmtId="199" fontId="36" fillId="0" borderId="4" xfId="0" applyNumberFormat="1" applyFont="1" applyBorder="1" applyAlignment="1">
      <alignment horizontal="center" vertical="center"/>
    </xf>
    <xf numFmtId="191" fontId="36" fillId="0" borderId="4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wrapText="1"/>
    </xf>
    <xf numFmtId="0" fontId="13" fillId="0" borderId="0" xfId="986" applyFont="1" applyFill="1" applyAlignment="1">
      <alignment horizontal="center" vertical="center"/>
    </xf>
    <xf numFmtId="0" fontId="15" fillId="0" borderId="0" xfId="986" applyFont="1" applyFill="1" applyAlignment="1">
      <alignment horizontal="center" vertical="center"/>
    </xf>
    <xf numFmtId="0" fontId="0" fillId="0" borderId="0" xfId="986" applyFont="1" applyFill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194" fontId="39" fillId="0" borderId="4" xfId="0" applyNumberFormat="1" applyFont="1" applyFill="1" applyBorder="1" applyAlignment="1">
      <alignment horizontal="center" vertical="center"/>
    </xf>
    <xf numFmtId="196" fontId="15" fillId="0" borderId="0" xfId="986" applyNumberFormat="1" applyFont="1" applyFill="1" applyAlignment="1">
      <alignment horizontal="center" vertical="center"/>
    </xf>
    <xf numFmtId="195" fontId="13" fillId="3" borderId="0" xfId="2163" applyNumberFormat="1" applyFont="1" applyFill="1" applyAlignment="1">
      <alignment vertical="center"/>
    </xf>
    <xf numFmtId="195" fontId="15" fillId="3" borderId="0" xfId="2163" applyNumberFormat="1" applyFont="1" applyFill="1" applyAlignment="1">
      <alignment vertical="center"/>
    </xf>
    <xf numFmtId="195" fontId="40" fillId="3" borderId="0" xfId="2163" applyNumberFormat="1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49" fontId="24" fillId="3" borderId="0" xfId="0" applyNumberFormat="1" applyFont="1" applyFill="1" applyAlignment="1">
      <alignment horizontal="left" vertical="center"/>
    </xf>
    <xf numFmtId="0" fontId="23" fillId="3" borderId="0" xfId="0" applyFont="1" applyFill="1" applyAlignment="1">
      <alignment horizontal="right" vertical="center"/>
    </xf>
    <xf numFmtId="49" fontId="25" fillId="3" borderId="0" xfId="0" applyNumberFormat="1" applyFont="1" applyFill="1" applyAlignment="1">
      <alignment horizontal="center" vertical="center"/>
    </xf>
    <xf numFmtId="49" fontId="22" fillId="3" borderId="21" xfId="0" applyNumberFormat="1" applyFont="1" applyFill="1" applyBorder="1" applyAlignment="1">
      <alignment horizontal="center" vertical="center"/>
    </xf>
    <xf numFmtId="49" fontId="22" fillId="3" borderId="22" xfId="0" applyNumberFormat="1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 wrapText="1"/>
    </xf>
    <xf numFmtId="49" fontId="22" fillId="3" borderId="4" xfId="0" applyNumberFormat="1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41" fillId="3" borderId="4" xfId="2118" applyFont="1" applyFill="1" applyBorder="1" applyAlignment="1">
      <alignment horizontal="center" vertical="center" wrapText="1"/>
    </xf>
    <xf numFmtId="49" fontId="23" fillId="7" borderId="4" xfId="0" applyNumberFormat="1" applyFont="1" applyFill="1" applyBorder="1" applyAlignment="1">
      <alignment horizontal="left" vertical="center"/>
    </xf>
    <xf numFmtId="0" fontId="23" fillId="7" borderId="22" xfId="0" applyFont="1" applyFill="1" applyBorder="1" applyAlignment="1">
      <alignment vertical="center"/>
    </xf>
    <xf numFmtId="196" fontId="23" fillId="7" borderId="4" xfId="0" applyNumberFormat="1" applyFont="1" applyFill="1" applyBorder="1" applyAlignment="1">
      <alignment vertical="center"/>
    </xf>
    <xf numFmtId="49" fontId="23" fillId="8" borderId="4" xfId="0" applyNumberFormat="1" applyFont="1" applyFill="1" applyBorder="1" applyAlignment="1">
      <alignment horizontal="left" vertical="center"/>
    </xf>
    <xf numFmtId="194" fontId="23" fillId="8" borderId="22" xfId="0" applyNumberFormat="1" applyFont="1" applyFill="1" applyBorder="1" applyAlignment="1" applyProtection="1">
      <alignment horizontal="left" vertical="center"/>
      <protection locked="0"/>
    </xf>
    <xf numFmtId="196" fontId="23" fillId="8" borderId="4" xfId="0" applyNumberFormat="1" applyFont="1" applyFill="1" applyBorder="1" applyAlignment="1">
      <alignment vertical="center"/>
    </xf>
    <xf numFmtId="49" fontId="23" fillId="3" borderId="4" xfId="0" applyNumberFormat="1" applyFont="1" applyFill="1" applyBorder="1" applyAlignment="1">
      <alignment horizontal="left" vertical="center"/>
    </xf>
    <xf numFmtId="194" fontId="23" fillId="3" borderId="22" xfId="0" applyNumberFormat="1" applyFont="1" applyFill="1" applyBorder="1" applyAlignment="1" applyProtection="1">
      <alignment horizontal="left" vertical="center"/>
      <protection locked="0"/>
    </xf>
    <xf numFmtId="196" fontId="23" fillId="3" borderId="4" xfId="0" applyNumberFormat="1" applyFont="1" applyFill="1" applyBorder="1" applyAlignment="1">
      <alignment vertical="center"/>
    </xf>
    <xf numFmtId="197" fontId="23" fillId="3" borderId="22" xfId="0" applyNumberFormat="1" applyFont="1" applyFill="1" applyBorder="1" applyAlignment="1" applyProtection="1">
      <alignment horizontal="left" vertical="center"/>
      <protection locked="0"/>
    </xf>
    <xf numFmtId="0" fontId="23" fillId="3" borderId="22" xfId="0" applyFont="1" applyFill="1" applyBorder="1" applyAlignment="1">
      <alignment vertical="center"/>
    </xf>
    <xf numFmtId="194" fontId="23" fillId="3" borderId="3" xfId="0" applyNumberFormat="1" applyFont="1" applyFill="1" applyBorder="1" applyAlignment="1" applyProtection="1">
      <alignment horizontal="left" vertical="center"/>
      <protection locked="0"/>
    </xf>
    <xf numFmtId="197" fontId="23" fillId="8" borderId="22" xfId="0" applyNumberFormat="1" applyFont="1" applyFill="1" applyBorder="1" applyAlignment="1" applyProtection="1">
      <alignment horizontal="left" vertical="center"/>
      <protection locked="0"/>
    </xf>
    <xf numFmtId="194" fontId="23" fillId="8" borderId="3" xfId="0" applyNumberFormat="1" applyFont="1" applyFill="1" applyBorder="1" applyAlignment="1" applyProtection="1">
      <alignment horizontal="left" vertical="center"/>
      <protection locked="0"/>
    </xf>
    <xf numFmtId="197" fontId="23" fillId="3" borderId="3" xfId="0" applyNumberFormat="1" applyFont="1" applyFill="1" applyBorder="1" applyAlignment="1" applyProtection="1">
      <alignment horizontal="left" vertical="center"/>
      <protection locked="0"/>
    </xf>
    <xf numFmtId="0" fontId="23" fillId="8" borderId="3" xfId="0" applyFont="1" applyFill="1" applyBorder="1" applyAlignment="1">
      <alignment vertical="center"/>
    </xf>
    <xf numFmtId="0" fontId="23" fillId="8" borderId="22" xfId="0" applyFont="1" applyFill="1" applyBorder="1" applyAlignment="1">
      <alignment vertical="center"/>
    </xf>
    <xf numFmtId="196" fontId="23" fillId="3" borderId="4" xfId="0" applyNumberFormat="1" applyFont="1" applyFill="1" applyBorder="1" applyAlignment="1" applyProtection="1">
      <alignment vertical="center"/>
      <protection locked="0"/>
    </xf>
    <xf numFmtId="196" fontId="23" fillId="8" borderId="4" xfId="0" applyNumberFormat="1" applyFont="1" applyFill="1" applyBorder="1" applyAlignment="1" applyProtection="1">
      <alignment vertical="center"/>
      <protection locked="0"/>
    </xf>
    <xf numFmtId="49" fontId="23" fillId="0" borderId="4" xfId="0" applyNumberFormat="1" applyFont="1" applyFill="1" applyBorder="1" applyAlignment="1">
      <alignment horizontal="left" vertical="center"/>
    </xf>
    <xf numFmtId="196" fontId="26" fillId="3" borderId="4" xfId="0" applyNumberFormat="1" applyFont="1" applyFill="1" applyBorder="1" applyAlignment="1">
      <alignment vertical="center"/>
    </xf>
    <xf numFmtId="0" fontId="23" fillId="8" borderId="22" xfId="0" applyFont="1" applyFill="1" applyBorder="1" applyAlignment="1">
      <alignment horizontal="left" vertical="center"/>
    </xf>
    <xf numFmtId="0" fontId="23" fillId="8" borderId="27" xfId="0" applyFont="1" applyFill="1" applyBorder="1" applyAlignment="1">
      <alignment vertical="center"/>
    </xf>
    <xf numFmtId="0" fontId="23" fillId="3" borderId="27" xfId="0" applyFont="1" applyFill="1" applyBorder="1" applyAlignment="1">
      <alignment vertical="center"/>
    </xf>
    <xf numFmtId="0" fontId="23" fillId="7" borderId="27" xfId="0" applyFont="1" applyFill="1" applyBorder="1" applyAlignment="1">
      <alignment vertical="center"/>
    </xf>
    <xf numFmtId="49" fontId="23" fillId="9" borderId="4" xfId="0" applyNumberFormat="1" applyFont="1" applyFill="1" applyBorder="1" applyAlignment="1">
      <alignment horizontal="left" vertical="center"/>
    </xf>
    <xf numFmtId="0" fontId="23" fillId="9" borderId="27" xfId="0" applyFont="1" applyFill="1" applyBorder="1" applyAlignment="1">
      <alignment vertical="center"/>
    </xf>
    <xf numFmtId="196" fontId="23" fillId="9" borderId="4" xfId="0" applyNumberFormat="1" applyFont="1" applyFill="1" applyBorder="1" applyAlignment="1">
      <alignment vertical="center"/>
    </xf>
    <xf numFmtId="196" fontId="23" fillId="5" borderId="4" xfId="0" applyNumberFormat="1" applyFont="1" applyFill="1" applyBorder="1" applyAlignment="1">
      <alignment vertical="center"/>
    </xf>
    <xf numFmtId="0" fontId="23" fillId="9" borderId="22" xfId="0" applyFont="1" applyFill="1" applyBorder="1" applyAlignment="1">
      <alignment vertical="center"/>
    </xf>
    <xf numFmtId="49" fontId="23" fillId="5" borderId="4" xfId="0" applyNumberFormat="1" applyFont="1" applyFill="1" applyBorder="1" applyAlignment="1">
      <alignment horizontal="left" vertical="center"/>
    </xf>
    <xf numFmtId="0" fontId="23" fillId="5" borderId="22" xfId="0" applyFont="1" applyFill="1" applyBorder="1" applyAlignment="1">
      <alignment vertical="center"/>
    </xf>
    <xf numFmtId="196" fontId="23" fillId="5" borderId="22" xfId="0" applyNumberFormat="1" applyFont="1" applyFill="1" applyBorder="1" applyAlignment="1">
      <alignment vertical="center"/>
    </xf>
    <xf numFmtId="196" fontId="26" fillId="5" borderId="4" xfId="0" applyNumberFormat="1" applyFont="1" applyFill="1" applyBorder="1" applyAlignment="1">
      <alignment vertical="center"/>
    </xf>
    <xf numFmtId="0" fontId="23" fillId="7" borderId="4" xfId="0" applyFont="1" applyFill="1" applyBorder="1" applyAlignment="1">
      <alignment horizontal="left" vertical="center"/>
    </xf>
    <xf numFmtId="0" fontId="22" fillId="7" borderId="22" xfId="0" applyFont="1" applyFill="1" applyBorder="1" applyAlignment="1">
      <alignment horizontal="distributed" vertical="center"/>
    </xf>
    <xf numFmtId="0" fontId="29" fillId="0" borderId="0" xfId="1506" applyFont="1" applyFill="1" applyAlignment="1">
      <alignment vertical="center"/>
    </xf>
    <xf numFmtId="0" fontId="30" fillId="0" borderId="0" xfId="1506" applyFont="1" applyFill="1" applyAlignment="1">
      <alignment vertical="center"/>
    </xf>
    <xf numFmtId="0" fontId="15" fillId="0" borderId="0" xfId="1506" applyFont="1" applyFill="1" applyAlignment="1">
      <alignment vertical="center"/>
    </xf>
    <xf numFmtId="0" fontId="0" fillId="0" borderId="0" xfId="1506" applyFont="1" applyFill="1" applyAlignment="1">
      <alignment vertical="center"/>
    </xf>
    <xf numFmtId="0" fontId="31" fillId="0" borderId="0" xfId="1506" applyFont="1" applyFill="1" applyAlignment="1">
      <alignment vertical="center"/>
    </xf>
    <xf numFmtId="0" fontId="31" fillId="0" borderId="0" xfId="1506" applyFont="1" applyFill="1" applyAlignment="1">
      <alignment horizontal="center" vertical="center"/>
    </xf>
    <xf numFmtId="195" fontId="13" fillId="0" borderId="0" xfId="2163" applyNumberFormat="1" applyFont="1" applyFill="1" applyAlignment="1" applyProtection="1">
      <alignment vertical="center" wrapText="1"/>
    </xf>
    <xf numFmtId="0" fontId="29" fillId="0" borderId="0" xfId="1506" applyFont="1" applyFill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42" fillId="0" borderId="4" xfId="0" applyFont="1" applyBorder="1" applyAlignment="1">
      <alignment horizontal="center" vertical="center" wrapText="1"/>
    </xf>
    <xf numFmtId="200" fontId="15" fillId="0" borderId="0" xfId="1506" applyNumberFormat="1" applyFont="1" applyFill="1" applyAlignment="1">
      <alignment horizontal="center" vertical="center"/>
    </xf>
    <xf numFmtId="0" fontId="15" fillId="0" borderId="0" xfId="1506" applyFont="1" applyFill="1" applyAlignment="1">
      <alignment horizontal="center" vertical="center"/>
    </xf>
    <xf numFmtId="201" fontId="15" fillId="0" borderId="0" xfId="1506" applyNumberFormat="1" applyFont="1" applyFill="1" applyAlignment="1">
      <alignment horizontal="center" vertical="center"/>
    </xf>
    <xf numFmtId="0" fontId="0" fillId="0" borderId="0" xfId="1506" applyFont="1" applyFill="1" applyAlignment="1">
      <alignment horizontal="center" vertical="center"/>
    </xf>
    <xf numFmtId="0" fontId="13" fillId="0" borderId="0" xfId="2165" applyFont="1" applyFill="1" applyAlignment="1">
      <alignment horizontal="center" vertical="center"/>
    </xf>
    <xf numFmtId="0" fontId="14" fillId="0" borderId="0" xfId="2165" applyFont="1" applyFill="1" applyAlignment="1">
      <alignment horizontal="center" vertical="center"/>
    </xf>
    <xf numFmtId="0" fontId="15" fillId="0" borderId="0" xfId="2165" applyFont="1" applyFill="1" applyAlignment="1">
      <alignment horizontal="center" vertical="center"/>
    </xf>
    <xf numFmtId="0" fontId="0" fillId="0" borderId="0" xfId="2165" applyFont="1" applyFill="1" applyAlignment="1">
      <alignment horizontal="center" vertical="center"/>
    </xf>
    <xf numFmtId="0" fontId="0" fillId="0" borderId="0" xfId="2165" applyFill="1" applyAlignment="1">
      <alignment horizontal="center" vertical="center"/>
    </xf>
    <xf numFmtId="0" fontId="13" fillId="0" borderId="0" xfId="2165" applyFont="1" applyFill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3" fontId="42" fillId="0" borderId="4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96" fontId="0" fillId="0" borderId="0" xfId="0" applyNumberFormat="1" applyFont="1" applyFill="1" applyAlignment="1">
      <alignment horizontal="center" vertical="center"/>
    </xf>
    <xf numFmtId="196" fontId="13" fillId="0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196" fontId="15" fillId="0" borderId="0" xfId="0" applyNumberFormat="1" applyFont="1" applyFill="1" applyAlignment="1">
      <alignment horizontal="center" vertical="center"/>
    </xf>
    <xf numFmtId="0" fontId="13" fillId="0" borderId="0" xfId="383" applyFont="1" applyFill="1" applyAlignment="1">
      <alignment vertical="center"/>
    </xf>
    <xf numFmtId="0" fontId="14" fillId="0" borderId="0" xfId="383" applyFont="1" applyFill="1" applyAlignment="1">
      <alignment vertical="center"/>
    </xf>
    <xf numFmtId="0" fontId="15" fillId="0" borderId="0" xfId="383" applyFont="1" applyFill="1" applyAlignment="1">
      <alignment vertical="center"/>
    </xf>
    <xf numFmtId="0" fontId="15" fillId="0" borderId="0" xfId="383" applyFont="1" applyFill="1" applyAlignment="1">
      <alignment horizontal="center" vertical="center"/>
    </xf>
    <xf numFmtId="0" fontId="0" fillId="0" borderId="0" xfId="383" applyFont="1" applyFill="1" applyAlignment="1">
      <alignment vertical="center"/>
    </xf>
    <xf numFmtId="0" fontId="0" fillId="0" borderId="0" xfId="383" applyFill="1" applyAlignment="1">
      <alignment vertical="center"/>
    </xf>
    <xf numFmtId="0" fontId="0" fillId="0" borderId="0" xfId="383" applyFill="1" applyAlignment="1">
      <alignment horizontal="center" vertical="center"/>
    </xf>
    <xf numFmtId="0" fontId="13" fillId="0" borderId="0" xfId="383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3" fontId="15" fillId="0" borderId="0" xfId="383" applyNumberFormat="1" applyFont="1" applyFill="1" applyAlignment="1">
      <alignment horizontal="center" vertical="center"/>
    </xf>
    <xf numFmtId="0" fontId="0" fillId="0" borderId="0" xfId="383" applyFont="1" applyFill="1" applyAlignment="1">
      <alignment horizontal="center" vertical="center"/>
    </xf>
  </cellXfs>
  <cellStyles count="27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??¨′" xfId="50"/>
    <cellStyle name="????" xfId="51"/>
    <cellStyle name="差_省电力2008年 工作表_2014省级收入及财力12.12（更新后）" xfId="52"/>
    <cellStyle name="差_gdp" xfId="53"/>
    <cellStyle name="好_2010省对市县转移支付测算表(10-21）" xfId="54"/>
    <cellStyle name="强调文字颜色 2 3 2" xfId="55"/>
    <cellStyle name="差_核定人数下发表_2014省级收入及财力12.12（更新后）" xfId="56"/>
    <cellStyle name="差_附表_2014省级收入12.2（更新后）" xfId="57"/>
    <cellStyle name="好_2007年收支情况及2008年收支预计表(汇总表)_2014省级收入及财力12.12（更新后）" xfId="58"/>
    <cellStyle name="好_2007年结算已定项目对账单_支出汇总" xfId="59"/>
    <cellStyle name="差_分县成本差异系数_不含人员经费系数_2014省级收入12.2（更新后）" xfId="60"/>
    <cellStyle name="60% - 着色 2" xfId="61"/>
    <cellStyle name="常规 2 2 4" xfId="62"/>
    <cellStyle name="Comma_04" xfId="63"/>
    <cellStyle name="差_市辖区测算20080510_不含人员经费系数_2014省级收入12.2（更新后）" xfId="64"/>
    <cellStyle name="Accent2 - 40%" xfId="65"/>
    <cellStyle name="好_省级明细_23 2" xfId="66"/>
    <cellStyle name="差_省级明细_副本1.2 2" xfId="67"/>
    <cellStyle name="差_material report in May" xfId="68"/>
    <cellStyle name="常规 7 3" xfId="69"/>
    <cellStyle name="差_国有资本经营预算（2011年报省人大）_支出汇总" xfId="70"/>
    <cellStyle name="差_缺口县区测算(财政部标准)" xfId="71"/>
    <cellStyle name="标题 2 3_1.3日 2017年预算草案 - 副本" xfId="72"/>
    <cellStyle name="好_2007年中央财政与河南省财政年终决算结算单" xfId="73"/>
    <cellStyle name="差_1110洱源县_省级财力12.12" xfId="74"/>
    <cellStyle name="Accent2 - 60%" xfId="75"/>
    <cellStyle name="60% - 强调文字颜色 6 3 2" xfId="76"/>
    <cellStyle name="百_04-19" xfId="77"/>
    <cellStyle name="差_教育(按照总人口测算）—20080416_不含人员经费系数_省级财力12.12" xfId="78"/>
    <cellStyle name="差_文体广播事业(按照总人口测算）—20080416_不含人员经费系数_2014省级收入及财力12.12（更新后）" xfId="79"/>
    <cellStyle name="好_省级明细_Book1" xfId="80"/>
    <cellStyle name="差_安徽 缺口县区测算(地方填报)1_财力性转移支付2010年预算参考数" xfId="81"/>
    <cellStyle name="百_NJ17-26" xfId="82"/>
    <cellStyle name="货_NJ18-15" xfId="83"/>
    <cellStyle name="60% - 强调文字颜色 2 3" xfId="84"/>
    <cellStyle name="差_县市旗测算-新科目（20080627）_县市旗测算-新科目（含人口规模效应）_2014省级收入12.2（更新后）" xfId="85"/>
    <cellStyle name="?¡ì?" xfId="86"/>
    <cellStyle name="差_县区合并测算20080421_民生政策最低支出需求_2014省级收入12.2（更新后）" xfId="87"/>
    <cellStyle name="?§??[" xfId="88"/>
    <cellStyle name="差_省级明细 2" xfId="89"/>
    <cellStyle name="Comma 2" xfId="90"/>
    <cellStyle name="差_卫生(按照总人口测算）—20080416_民生政策最低支出需求_2014省级收入12.2（更新后）" xfId="91"/>
    <cellStyle name="好_0605石屏县_2014省级收入12.2（更新后）" xfId="92"/>
    <cellStyle name="好_河南 缺口县区测算(地方填报)_2014省级收入及财力12.12（更新后）" xfId="93"/>
    <cellStyle name="百_NJ18-39" xfId="94"/>
    <cellStyle name="60% - 强调文字颜色 2 2 2" xfId="95"/>
    <cellStyle name="差_省级明细_全省预算代编 2" xfId="96"/>
    <cellStyle name="差_2006年28四川" xfId="97"/>
    <cellStyle name="差_行政公检法测算_不含人员经费系数_省级财力12.12" xfId="98"/>
    <cellStyle name="?§??·" xfId="99"/>
    <cellStyle name="差_测算结果汇总_财力性转移支付2010年预算参考数" xfId="100"/>
    <cellStyle name="差_卫生(按照总人口测算）—20080416_民生政策最低支出需求_省级财力12.12" xfId="101"/>
    <cellStyle name="好_0605石屏县_省级财力12.12" xfId="102"/>
    <cellStyle name="20% - 强调文字颜色 1 2_3.2017全省支出" xfId="103"/>
    <cellStyle name="百分比 4" xfId="104"/>
    <cellStyle name="差_农林水和城市维护标准支出20080505－县区合计_财力性转移支付2010年预算参考数" xfId="105"/>
    <cellStyle name="差_分县成本差异系数_民生政策最低支出需求_2014省级收入12.2（更新后）" xfId="106"/>
    <cellStyle name="差_核定人数下发表" xfId="107"/>
    <cellStyle name="Accent5_Sheet2" xfId="108"/>
    <cellStyle name="常规 13_2017年预算草案（债务）" xfId="109"/>
    <cellStyle name="好_2008年财政收支预算草案(1.4)_基金汇总" xfId="110"/>
    <cellStyle name="Input" xfId="111"/>
    <cellStyle name="好_Book1_收入汇总" xfId="112"/>
    <cellStyle name="差_县区合并测算20080423(按照各省比重）_省级财力12.12" xfId="113"/>
    <cellStyle name="Ç§·" xfId="114"/>
    <cellStyle name="差_省级明细_代编全省支出预算修改_基金汇总" xfId="115"/>
    <cellStyle name="差_危改资金测算_2014省级收入12.2（更新后）" xfId="116"/>
    <cellStyle name="40% - 强调文字颜色 4 2" xfId="117"/>
    <cellStyle name="差_河南 缺口县区测算(地方填报)_省级财力12.12" xfId="118"/>
    <cellStyle name="计算 3 2" xfId="119"/>
    <cellStyle name="差_2007一般预算支出口径剔除表" xfId="120"/>
    <cellStyle name="好_2007年结算已定项目对账单_2017年预算草案（债务）" xfId="121"/>
    <cellStyle name="Currency [0]" xfId="122"/>
    <cellStyle name="百_NJ18-08" xfId="123"/>
    <cellStyle name="百_NJ18-13" xfId="124"/>
    <cellStyle name="»õ±ò[0]" xfId="125"/>
    <cellStyle name="百_2005-19" xfId="126"/>
    <cellStyle name="差_Xl0000068_基金汇总" xfId="127"/>
    <cellStyle name="差_文体广播事业(按照总人口测算）—20080416_2014省级收入及财力12.12（更新后）" xfId="128"/>
    <cellStyle name="好_20111127汇报附表（8张）_支出汇总" xfId="129"/>
    <cellStyle name="差_Book2" xfId="130"/>
    <cellStyle name="标题 1 2_1.3日 2017年预算草案 - 副本" xfId="131"/>
    <cellStyle name="好_28四川_财力性转移支付2010年预算参考数" xfId="132"/>
    <cellStyle name="60% - 强调文字颜色 4 2 3" xfId="133"/>
    <cellStyle name="差_平邑_财力性转移支付2010年预算参考数" xfId="134"/>
    <cellStyle name="20% - 强调文字颜色 3 3" xfId="135"/>
    <cellStyle name="差_转移支付" xfId="136"/>
    <cellStyle name="好_全省基金收入" xfId="137"/>
    <cellStyle name="Heading 3" xfId="138"/>
    <cellStyle name="差_教育(按照总人口测算）—20080416_县市旗测算-新科目（含人口规模效应）_财力性转移支付2010年预算参考数" xfId="139"/>
    <cellStyle name="差_市辖区测算-新科目（20080626）_不含人员经费系数_省级财力12.12" xfId="140"/>
    <cellStyle name="百_NJ18-07" xfId="141"/>
    <cellStyle name="百_NJ18-12" xfId="142"/>
    <cellStyle name="百_2005-18" xfId="143"/>
    <cellStyle name="差_行政（人员）_县市旗测算-新科目（含人口规模效应）" xfId="144"/>
    <cellStyle name="差_县市旗测算-新科目（20080626）_不含人员经费系数" xfId="145"/>
    <cellStyle name="好_河南省----2009-05-21（补充数据）_2014省级收入及财力12.12（更新后）" xfId="146"/>
    <cellStyle name="差_2006年27重庆_2014省级收入及财力12.12（更新后）" xfId="147"/>
    <cellStyle name="40% - 强调文字颜色 4 3 2" xfId="148"/>
    <cellStyle name="好_国有资本经营预算（2011年报省人大）_支出汇总" xfId="149"/>
    <cellStyle name="差_2008年全省汇总收支计算表_省级财力12.12" xfId="150"/>
    <cellStyle name="»õ±ò_10" xfId="151"/>
    <cellStyle name="好_gdp" xfId="152"/>
    <cellStyle name="好_2010年收入预测表（20091219)）_收入汇总" xfId="153"/>
    <cellStyle name="百_NJ18-09" xfId="154"/>
    <cellStyle name="百_NJ18-14" xfId="155"/>
    <cellStyle name="差_教育(按照总人口测算）—20080416_不含人员经费系数_财力性转移支付2010年预算参考数" xfId="156"/>
    <cellStyle name="差_2006年34青海_财力性转移支付2010年预算参考数" xfId="157"/>
    <cellStyle name="好_22湖南_省级财力12.12" xfId="158"/>
    <cellStyle name="差_其他部门(按照总人口测算）—20080416_不含人员经费系数_财力性转移支付2010年预算参考数" xfId="159"/>
    <cellStyle name="好_2011年预算表格2010.12.9_2014省级收入及财力12.12（更新后）" xfId="160"/>
    <cellStyle name="???à" xfId="161"/>
    <cellStyle name="差_2009年财力测算情况11.19_基金汇总" xfId="162"/>
    <cellStyle name="计算 3" xfId="163"/>
    <cellStyle name="好_其他部门(按照总人口测算）—20080416_县市旗测算-新科目（含人口规模效应）_财力性转移支付2010年预算参考数" xfId="164"/>
    <cellStyle name="20% - 着色 1" xfId="165"/>
    <cellStyle name="百_NJ18-21" xfId="166"/>
    <cellStyle name="好_2017年预算草案（债务）" xfId="167"/>
    <cellStyle name="差_行政公检法测算_县市旗测算-新科目（含人口规模效应）" xfId="168"/>
    <cellStyle name="计算 4" xfId="169"/>
    <cellStyle name="20% - 着色 2" xfId="170"/>
    <cellStyle name="差_行政(燃修费)_民生政策最低支出需求" xfId="171"/>
    <cellStyle name="好_省级明细_Xl0000068_2017年预算草案（债务）" xfId="172"/>
    <cellStyle name="差_2006年全省财力计算表（中央、决算）" xfId="173"/>
    <cellStyle name="百_NJ18-17" xfId="174"/>
    <cellStyle name="好_2010.10.30" xfId="175"/>
    <cellStyle name="差_缺口县区测算(财政部标准)_2014省级收入12.2（更新后）" xfId="176"/>
    <cellStyle name="好_2007年中央财政与河南省财政年终决算结算单_2014省级收入12.2（更新后）" xfId="177"/>
    <cellStyle name="差_2_财力性转移支付2010年预算参考数" xfId="178"/>
    <cellStyle name="20% - 着色 3" xfId="179"/>
    <cellStyle name="20% - 强调文字颜色 3 3 2" xfId="180"/>
    <cellStyle name="0,0&#13;&#10;NA&#13;&#10;" xfId="181"/>
    <cellStyle name="差_5.2017省本级收入" xfId="182"/>
    <cellStyle name="差_下文（表）_2014省级收入12.2（更新后）" xfId="183"/>
    <cellStyle name="???§??" xfId="184"/>
    <cellStyle name="样式 1_20170103省级2017年预算情况表" xfId="185"/>
    <cellStyle name="Neutral" xfId="186"/>
    <cellStyle name="好_省级明细_副本1.2_基金汇总" xfId="187"/>
    <cellStyle name="差_2007年结算已定项目对账单_基金汇总" xfId="188"/>
    <cellStyle name="差_教育(按照总人口测算）—20080416_不含人员经费系数_2014省级收入12.2（更新后）" xfId="189"/>
    <cellStyle name="60% - 强调文字颜色 4 2" xfId="190"/>
    <cellStyle name="差_2011年预算表格2010.12.9_2013省级预算附表" xfId="191"/>
    <cellStyle name="差_商品交易所2006--2008年税收_2013省级预算附表" xfId="192"/>
    <cellStyle name="好_34青海_2014省级收入及财力12.12（更新后）" xfId="193"/>
    <cellStyle name="差_河南省----2009-05-21（补充数据）_2017年预算草案（债务）" xfId="194"/>
    <cellStyle name="??¨???" xfId="195"/>
    <cellStyle name="??¡" xfId="196"/>
    <cellStyle name="好_河南省----2009-05-21（补充数据）_2017年预算草案（债务）" xfId="197"/>
    <cellStyle name="??¨" xfId="198"/>
    <cellStyle name="好_分县成本差异系数_不含人员经费系数_省级财力12.12" xfId="199"/>
    <cellStyle name="差_1110洱源县_财力性转移支付2010年预算参考数" xfId="200"/>
    <cellStyle name=" " xfId="201"/>
    <cellStyle name="好_27重庆" xfId="202"/>
    <cellStyle name="??" xfId="203"/>
    <cellStyle name="好_省级明细_Book1 2" xfId="204"/>
    <cellStyle name="差_分县成本差异系数_不含人员经费系数_省级财力12.12" xfId="205"/>
    <cellStyle name="Accent3 - 60%" xfId="206"/>
    <cellStyle name="差_市辖区测算20080510_不含人员经费系数_省级财力12.12" xfId="207"/>
    <cellStyle name="差_县市旗测算-新科目（20080627）" xfId="208"/>
    <cellStyle name="???" xfId="209"/>
    <cellStyle name="差_Xl0000071" xfId="210"/>
    <cellStyle name="差_省级明细_全省预算代编_基金汇总" xfId="211"/>
    <cellStyle name="差_12滨州_2014省级收入12.2（更新后）" xfId="212"/>
    <cellStyle name="???¨" xfId="213"/>
    <cellStyle name="百_NJ18-19" xfId="214"/>
    <cellStyle name="差_省级明细_政府性基金人大会表格1稿_2017年预算草案（债务）" xfId="215"/>
    <cellStyle name="差_市辖区测算-新科目（20080626）_2014省级收入及财力12.12（更新后）" xfId="216"/>
    <cellStyle name="差_城建部门" xfId="217"/>
    <cellStyle name="???¨¤" xfId="218"/>
    <cellStyle name="差_省级明细_基金最新 2" xfId="219"/>
    <cellStyle name="好_省级明细_2016年预算草案1.13_支出汇总" xfId="220"/>
    <cellStyle name="百_03-17" xfId="221"/>
    <cellStyle name="???à¨" xfId="222"/>
    <cellStyle name="差_M01-2(州市补助收入)" xfId="223"/>
    <cellStyle name="??_NJ02-44" xfId="224"/>
    <cellStyle name="3_05" xfId="225"/>
    <cellStyle name="??¡à¨" xfId="226"/>
    <cellStyle name="差_20河南(财政部2010年县级基本财力测算数据)_2014省级收入12.2（更新后）" xfId="227"/>
    <cellStyle name="差_2016-2017全省国资预算" xfId="228"/>
    <cellStyle name="??¨¬" xfId="229"/>
    <cellStyle name="好_Book1_支出汇总" xfId="230"/>
    <cellStyle name="差_县区合并测算20080423(按照各省比重）_县市旗测算-新科目（含人口规模效应）_2014省级收入12.2（更新后）" xfId="231"/>
    <cellStyle name="差_20160105省级2016年预算情况表（最新）_基金汇总" xfId="232"/>
    <cellStyle name="_2005-17" xfId="233"/>
    <cellStyle name="??¨¬???" xfId="234"/>
    <cellStyle name="差_云南 缺口县区测算(地方填报)_省级财力12.12" xfId="235"/>
    <cellStyle name="差_河南省农村义务教育教师绩效工资测算表8-12" xfId="236"/>
    <cellStyle name="??±" xfId="237"/>
    <cellStyle name="Linked Cell" xfId="238"/>
    <cellStyle name="归盒啦_95" xfId="239"/>
    <cellStyle name="40% - 强调文字颜色 4 2 2" xfId="240"/>
    <cellStyle name="差_基金安排表" xfId="241"/>
    <cellStyle name="差_09黑龙江_财力性转移支付2010年预算参考数" xfId="242"/>
    <cellStyle name="千位分隔 5" xfId="243"/>
    <cellStyle name="标题 4 4" xfId="244"/>
    <cellStyle name="??±ò[" xfId="245"/>
    <cellStyle name="差_河南省----2009-05-21（补充数据） 2" xfId="246"/>
    <cellStyle name="差_基金汇总" xfId="247"/>
    <cellStyle name="好_汇总表_省级财力12.12" xfId="248"/>
    <cellStyle name="百_NJ17-22" xfId="249"/>
    <cellStyle name="好_商品交易所2006--2008年税收" xfId="250"/>
    <cellStyle name="好_2011年预算表格2010.12.9" xfId="251"/>
    <cellStyle name="??ì" xfId="252"/>
    <cellStyle name="ColLevel_1" xfId="253"/>
    <cellStyle name="千分位[0]" xfId="254"/>
    <cellStyle name="差_省级国有资本经营预算表" xfId="255"/>
    <cellStyle name="Title" xfId="256"/>
    <cellStyle name="??ì???" xfId="257"/>
    <cellStyle name="??ì??[" xfId="258"/>
    <cellStyle name="20% - 强调文字颜色 4 2_3.2017全省支出" xfId="259"/>
    <cellStyle name="差_县市旗测算-新科目（20080626）_县市旗测算-新科目（含人口规模效应）" xfId="260"/>
    <cellStyle name="?¡ì??¡¤" xfId="261"/>
    <cellStyle name="40% - 强调文字颜色 4 4" xfId="262"/>
    <cellStyle name="好_文体广播事业(按照总人口测算）—20080416" xfId="263"/>
    <cellStyle name="好_财力差异计算表(不含非农业区)_2014省级收入12.2（更新后）" xfId="264"/>
    <cellStyle name="20% - 强调文字颜色 6 2 2" xfId="265"/>
    <cellStyle name="_2010.10.30" xfId="266"/>
    <cellStyle name="?§" xfId="267"/>
    <cellStyle name="差_Xl0000068_支出汇总" xfId="268"/>
    <cellStyle name="20% - 强调文字颜色 2 2 4" xfId="269"/>
    <cellStyle name="好_分析缺口率_2014省级收入12.2（更新后）" xfId="270"/>
    <cellStyle name="?§?" xfId="271"/>
    <cellStyle name="强调文字颜色 5 2" xfId="272"/>
    <cellStyle name="差_河南 缺口县区测算(地方填报)_2014省级收入12.2（更新后）" xfId="273"/>
    <cellStyle name="?§??" xfId="274"/>
    <cellStyle name="20% - 强调文字颜色 4 2 5" xfId="275"/>
    <cellStyle name="»õ±ò" xfId="276"/>
    <cellStyle name="常规 4 2_2.2017全省收入" xfId="277"/>
    <cellStyle name="差_Xl0000068" xfId="278"/>
    <cellStyle name="?§??[0" xfId="279"/>
    <cellStyle name="40% - 强调文字颜色 3 2 3" xfId="280"/>
    <cellStyle name="差_表一_2014省级收入12.2（更新后）" xfId="281"/>
    <cellStyle name="40% - 强调文字颜色 3 2_3.2017全省支出" xfId="282"/>
    <cellStyle name="好_卫生(按照总人口测算）—20080416_民生政策最低支出需求" xfId="283"/>
    <cellStyle name="差_县区合并测算20080423(按照各省比重）_2014省级收入及财力12.12（更新后）" xfId="284"/>
    <cellStyle name="差_云南省2008年转移支付测算——州市本级考核部分及政策性测算_2014省级收入12.2（更新后）" xfId="285"/>
    <cellStyle name="?鹎%U龡&amp;H齲_x0001_C铣_x0014__x0007__x0001__x0001_" xfId="286"/>
    <cellStyle name="_NJ17-25" xfId="287"/>
    <cellStyle name="差_Sheet1_省级支出" xfId="288"/>
    <cellStyle name="差_14安徽_2014省级收入12.2（更新后）" xfId="289"/>
    <cellStyle name="60% - 强调文字颜色 3 4" xfId="290"/>
    <cellStyle name="_05" xfId="291"/>
    <cellStyle name="差_测算结果汇总_省级财力12.12" xfId="292"/>
    <cellStyle name="差_34青海_2014省级收入12.2（更新后）" xfId="293"/>
    <cellStyle name="_1" xfId="294"/>
    <cellStyle name="60% - Accent1" xfId="295"/>
    <cellStyle name="_13" xfId="296"/>
    <cellStyle name="40% - 强调文字颜色 6 2_3.2017全省支出" xfId="297"/>
    <cellStyle name="差_行政（人员）_2014省级收入12.2（更新后）" xfId="298"/>
    <cellStyle name="_13-19" xfId="299"/>
    <cellStyle name="标题 1 2" xfId="300"/>
    <cellStyle name="60% - 着色 4" xfId="301"/>
    <cellStyle name="好_省级明细_23_基金汇总" xfId="302"/>
    <cellStyle name="_13-19(1)" xfId="303"/>
    <cellStyle name="差_省级明细_副本1.2_基金汇总" xfId="304"/>
    <cellStyle name="差_县区合并测算20080421_县市旗测算-新科目（含人口规模效应）_财力性转移支付2010年预算参考数" xfId="305"/>
    <cellStyle name="60% - Accent4" xfId="306"/>
    <cellStyle name="差_县市旗测算-新科目（20080626）_县市旗测算-新科目（含人口规模效应）_2014省级收入及财力12.12（更新后）" xfId="307"/>
    <cellStyle name="常规 2 4" xfId="308"/>
    <cellStyle name="差_2010年收入预测表（20091219)）_支出汇总" xfId="309"/>
    <cellStyle name="_16" xfId="310"/>
    <cellStyle name="强调文字颜色 4 2" xfId="311"/>
    <cellStyle name="差_Material reprot In Mar" xfId="312"/>
    <cellStyle name="60% - Accent5" xfId="313"/>
    <cellStyle name="_17" xfId="314"/>
    <cellStyle name="常规_4268D4A09C5B01B0E0530A0804CB4AF3" xfId="315"/>
    <cellStyle name="差_财政厅编制用表（2011年报省人大）_收入汇总" xfId="316"/>
    <cellStyle name="差_(财政总决算简表-2016年)收入导出数据" xfId="317"/>
    <cellStyle name="Comma" xfId="318"/>
    <cellStyle name="解释性文本 2" xfId="319"/>
    <cellStyle name="差_表一_省级财力12.12" xfId="320"/>
    <cellStyle name="_2003-17" xfId="321"/>
    <cellStyle name="差_省级明细" xfId="322"/>
    <cellStyle name="差_省级明细_Xl0000071_2017年预算草案（债务）" xfId="323"/>
    <cellStyle name="20% - 强调文字颜色 1 2" xfId="324"/>
    <cellStyle name="好_2006年22湖南_2014省级收入及财力12.12（更新后）" xfId="325"/>
    <cellStyle name="差_0605石屏县_2014省级收入及财力12.12（更新后）" xfId="326"/>
    <cellStyle name="_2005-09" xfId="327"/>
    <cellStyle name="_2005-18" xfId="328"/>
    <cellStyle name="差_青海 缺口县区测算(地方填报)_省级财力12.12" xfId="329"/>
    <cellStyle name="_NJ18-13" xfId="330"/>
    <cellStyle name="差_分县成本差异系数_不含人员经费系数_财力性转移支付2010年预算参考数" xfId="331"/>
    <cellStyle name="差_市辖区测算20080510_不含人员经费系数_财力性转移支付2010年预算参考数" xfId="332"/>
    <cellStyle name="_2005-19" xfId="333"/>
    <cellStyle name="_2006-2" xfId="334"/>
    <cellStyle name="20% - 强调文字颜色 2 2 5" xfId="335"/>
    <cellStyle name="好_2007年中央财政与河南省财政年终决算结算单 2" xfId="336"/>
    <cellStyle name="差_行政（人员）" xfId="337"/>
    <cellStyle name="_2010省对市县转移支付测算表(10-21）" xfId="338"/>
    <cellStyle name="好_测算结果汇总_2014省级收入12.2（更新后）" xfId="339"/>
    <cellStyle name="_29" xfId="340"/>
    <cellStyle name="差_成本差异系数（含人口规模）" xfId="341"/>
    <cellStyle name="差_财政厅编制用表（2011年报省人大）_2014省级收入12.2（更新后）" xfId="342"/>
    <cellStyle name="_Book3" xfId="343"/>
    <cellStyle name="好_县市旗测算20080508_不含人员经费系数" xfId="344"/>
    <cellStyle name="差_34青海" xfId="345"/>
    <cellStyle name="_ET_STYLE_NoName_00_" xfId="346"/>
    <cellStyle name="_ET_STYLE_NoName_00__20161017---核定基数定表" xfId="347"/>
    <cellStyle name="汇总 2 2" xfId="348"/>
    <cellStyle name="差_复件 2012年地方财政公共预算分级平衡情况表" xfId="349"/>
    <cellStyle name="千位分" xfId="350"/>
    <cellStyle name="_NJ18-27" xfId="351"/>
    <cellStyle name="差_33甘肃" xfId="352"/>
    <cellStyle name="差_农林水和城市维护标准支出20080505－县区合计_民生政策最低支出需求_省级财力12.12" xfId="353"/>
    <cellStyle name="千位分隔 4" xfId="354"/>
    <cellStyle name="差_2008年支出调整_2014省级收入12.2（更新后）" xfId="355"/>
    <cellStyle name="标题 4 3" xfId="356"/>
    <cellStyle name="_NJ09-05" xfId="357"/>
    <cellStyle name="差_人员工资和公用经费2_省级财力12.12" xfId="358"/>
    <cellStyle name="好_2006年28四川" xfId="359"/>
    <cellStyle name="注释 2 6" xfId="360"/>
    <cellStyle name="_NJ17-06" xfId="361"/>
    <cellStyle name="_NJ17-24" xfId="362"/>
    <cellStyle name="百分比 2 2" xfId="363"/>
    <cellStyle name="_NJ17-26" xfId="364"/>
    <cellStyle name="差_县市旗测算-新科目（20080627）_县市旗测算-新科目（含人口规模效应）_省级财力12.12" xfId="365"/>
    <cellStyle name="差_县区合并测算20080421_民生政策最低支出需求_省级财力12.12" xfId="366"/>
    <cellStyle name="好_省级明细_副本最新_支出汇总" xfId="367"/>
    <cellStyle name="_定稿" xfId="368"/>
    <cellStyle name="差_缺口县区测算(财政部标准)_省级财力12.12" xfId="369"/>
    <cellStyle name="差_34青海_省级财力12.12" xfId="370"/>
    <cellStyle name="_分市分省GDP" xfId="371"/>
    <cellStyle name="差_Book2_2014省级收入12.2（更新后）" xfId="372"/>
    <cellStyle name="_副本2006-2" xfId="373"/>
    <cellStyle name="差_2010省对市县转移支付测算表(10-21）" xfId="374"/>
    <cellStyle name="差_20 2007年河南结算单_省级财力12.12" xfId="375"/>
    <cellStyle name="差_人员工资和公用经费2_2014省级收入12.2（更新后）" xfId="376"/>
    <cellStyle name="_副本2006-2新" xfId="377"/>
    <cellStyle name="差_农林水和城市维护标准支出20080505－县区合计_民生政策最低支出需求_2014省级收入12.2（更新后）" xfId="378"/>
    <cellStyle name="40% - 强调文字颜色 4 2 4" xfId="379"/>
    <cellStyle name="差_自行调整差异系数顺序_2014省级收入12.2（更新后）" xfId="380"/>
    <cellStyle name="好_2008计算资料（8月5）" xfId="381"/>
    <cellStyle name="_转移支付" xfId="382"/>
    <cellStyle name="常规_河南省2011年度财政总决算生成表20120425" xfId="383"/>
    <cellStyle name="差_其他部门(按照总人口测算）—20080416_不含人员经费系数_省级财力12.12" xfId="384"/>
    <cellStyle name="差_2006年34青海_省级财力12.12" xfId="385"/>
    <cellStyle name="差_行政公检法测算_县市旗测算-新科目（含人口规模效应）_2014省级收入及财力12.12（更新后）" xfId="386"/>
    <cellStyle name="_综合数据" xfId="387"/>
    <cellStyle name="_纵横对比" xfId="388"/>
    <cellStyle name="40% - 强调文字颜色 2 2_3.2017全省支出" xfId="389"/>
    <cellStyle name="差_卫生(按照总人口测算）—20080416_不含人员经费系数_财力性转移支付2010年预算参考数" xfId="390"/>
    <cellStyle name="差_汇总" xfId="391"/>
    <cellStyle name="好_一般预算支出口径剔除表" xfId="392"/>
    <cellStyle name="20% - 强调文字颜色 3 2 5" xfId="393"/>
    <cellStyle name="差_汇总_财力性转移支付2010年预算参考数" xfId="394"/>
    <cellStyle name="差_农林水和城市维护标准支出20080505－县区合计_2014省级收入12.2（更新后）" xfId="395"/>
    <cellStyle name="好_27重庆_省级财力12.12" xfId="396"/>
    <cellStyle name="百_NJ18-27" xfId="397"/>
    <cellStyle name="百_NJ18-32" xfId="398"/>
    <cellStyle name="好_20 2007年河南结算单_省级财力12.12" xfId="399"/>
    <cellStyle name="差_34青海_2014省级收入及财力12.12（更新后）" xfId="400"/>
    <cellStyle name="Accent6_2006年33甘肃" xfId="401"/>
    <cellStyle name="百_NJ09-05" xfId="402"/>
    <cellStyle name="¡ã¨" xfId="403"/>
    <cellStyle name="好_Book2_2014省级收入12.2（更新后）" xfId="404"/>
    <cellStyle name="差_省级基金收出" xfId="405"/>
    <cellStyle name="好_1604月报" xfId="406"/>
    <cellStyle name="好_分县成本差异系数_民生政策最低支出需求_2014省级收入12.2（更新后）" xfId="407"/>
    <cellStyle name="60% - 强调文字颜色 5 2" xfId="408"/>
    <cellStyle name="好_2011年全省及省级预计2011-12-12_基金汇总" xfId="409"/>
    <cellStyle name="差_2008经常性收入" xfId="410"/>
    <cellStyle name="»õ" xfId="411"/>
    <cellStyle name="好_县区合并测算20080421_财力性转移支付2010年预算参考数" xfId="412"/>
    <cellStyle name="20% - 强调文字颜色 4 2 3" xfId="413"/>
    <cellStyle name="Accent6 - 40%" xfId="414"/>
    <cellStyle name="差_2007年结算已定项目对账单_2014省级收入12.2（更新后）" xfId="415"/>
    <cellStyle name="差_07临沂" xfId="416"/>
    <cellStyle name="好_2012年省级平衡简表（用）" xfId="417"/>
    <cellStyle name="差_2010省级行政性收费专项收入批复" xfId="418"/>
    <cellStyle name="好_县区合并测算20080421_不含人员经费系数" xfId="419"/>
    <cellStyle name="常规 3 3" xfId="420"/>
    <cellStyle name="»õ±ò[" xfId="421"/>
    <cellStyle name="差_教育(按照总人口测算）—20080416" xfId="422"/>
    <cellStyle name="差_省级明细_2016年预算草案1.13_收入汇总" xfId="423"/>
    <cellStyle name="好_22湖南_2014省级收入及财力12.12（更新后）" xfId="424"/>
    <cellStyle name="差_27重庆_2014省级收入12.2（更新后）" xfId="425"/>
    <cellStyle name="°" xfId="426"/>
    <cellStyle name="好_2007一般预算支出口径剔除表_财力性转移支付2010年预算参考数" xfId="427"/>
    <cellStyle name="好_2011年全省及省级预计2011-12-12_收入汇总" xfId="428"/>
    <cellStyle name="°_05" xfId="429"/>
    <cellStyle name="好_Book1_财力性转移支付2010年预算参考数" xfId="430"/>
    <cellStyle name="好_不含人员经费系数_2014省级收入12.2（更新后）" xfId="431"/>
    <cellStyle name="°_1" xfId="432"/>
    <cellStyle name="Normal_#10-Headcount" xfId="433"/>
    <cellStyle name="差_县区合并测算20080423(按照各省比重）_不含人员经费系数" xfId="434"/>
    <cellStyle name="差_平邑_2014省级收入及财力12.12（更新后）" xfId="435"/>
    <cellStyle name="60% - 强调文字颜色 1 3 2" xfId="436"/>
    <cellStyle name="Filter Input Text" xfId="437"/>
    <cellStyle name="°_17" xfId="438"/>
    <cellStyle name="常规 27" xfId="439"/>
    <cellStyle name="差_Xl0000068 2" xfId="440"/>
    <cellStyle name="差_县区合并测算20080423(按照各省比重）_民生政策最低支出需求" xfId="441"/>
    <cellStyle name="好_测算总表" xfId="442"/>
    <cellStyle name="°_2003-17" xfId="443"/>
    <cellStyle name="常规_2010年收入财力预测（20101011） 2" xfId="444"/>
    <cellStyle name="差_2010省级行政性收费专项收入批复_基金汇总" xfId="445"/>
    <cellStyle name="差_核定人数对比_财力性转移支付2010年预算参考数" xfId="446"/>
    <cellStyle name="°_2006-2" xfId="447"/>
    <cellStyle name="°_Book3" xfId="448"/>
    <cellStyle name="差_缺口县区测算（11.13）_2014省级收入12.2（更新后）" xfId="449"/>
    <cellStyle name="60% - Accent3" xfId="450"/>
    <cellStyle name="好_省级明细_冬梅3 2" xfId="451"/>
    <cellStyle name="差_省电力2008年 工作表_省级财力12.12" xfId="452"/>
    <cellStyle name="°_NJ17-14" xfId="453"/>
    <cellStyle name="°_定稿" xfId="454"/>
    <cellStyle name="差_复件 复件 2010年预算表格－2010-03-26-（含表间 公式）_2014省级收入及财力12.12（更新后）" xfId="455"/>
    <cellStyle name="°_副本2006-2" xfId="456"/>
    <cellStyle name="60% - 强调文字颜色 2 2" xfId="457"/>
    <cellStyle name="差_省级明细_全省预算代编" xfId="458"/>
    <cellStyle name="百_NJ17-25" xfId="459"/>
    <cellStyle name="好_县市旗测算20080508_不含人员经费系数_财力性转移支付2010年预算参考数" xfId="460"/>
    <cellStyle name="差_34青海_财力性转移支付2010年预算参考数" xfId="461"/>
    <cellStyle name="常规 5" xfId="462"/>
    <cellStyle name="差_文体广播事业(按照总人口测算）—20080416_民生政策最低支出需求_财力性转移支付2010年预算参考数" xfId="463"/>
    <cellStyle name="20% - 强调文字颜色 4 4" xfId="464"/>
    <cellStyle name="40% - 强调文字颜色 4 2_3.2017全省支出" xfId="465"/>
    <cellStyle name="HEADING1" xfId="466"/>
    <cellStyle name="60% - 强调文字颜色 3 3 2" xfId="467"/>
    <cellStyle name="差_2010年收入预测表（20091218)）_支出汇总" xfId="468"/>
    <cellStyle name="°_副本2006-2新" xfId="469"/>
    <cellStyle name="好_汇总表_2014省级收入12.2（更新后）" xfId="470"/>
    <cellStyle name="百_NJ18-33" xfId="471"/>
    <cellStyle name="差_2007一般预算支出口径剔除表_省级财力12.12" xfId="472"/>
    <cellStyle name="差_河南 缺口县区测算(地方填报)_财力性转移支付2010年预算参考数" xfId="473"/>
    <cellStyle name="°_综合数据" xfId="474"/>
    <cellStyle name="Percent_laroux" xfId="475"/>
    <cellStyle name="常规 3 4" xfId="476"/>
    <cellStyle name="20% - 强调文字颜色 4 2 4" xfId="477"/>
    <cellStyle name="差_2006年28四川_省级财力12.12" xfId="478"/>
    <cellStyle name="差_缺口县区测算(按核定人数)_财力性转移支付2010年预算参考数" xfId="479"/>
    <cellStyle name="°_纵横对比" xfId="480"/>
    <cellStyle name="差_11大理_省级财力12.12" xfId="481"/>
    <cellStyle name="百_NJ18-05" xfId="482"/>
    <cellStyle name="百_NJ18-10" xfId="483"/>
    <cellStyle name="°ù·" xfId="484"/>
    <cellStyle name="°ù·ö±è" xfId="485"/>
    <cellStyle name="40% - 强调文字颜色 5 3" xfId="486"/>
    <cellStyle name="好 2 4" xfId="487"/>
    <cellStyle name="好_分县成本差异系数_2014省级收入12.2（更新后）" xfId="488"/>
    <cellStyle name="差_省级支出_2" xfId="489"/>
    <cellStyle name="差_5334_2006年迪庆县级财政报表附表" xfId="490"/>
    <cellStyle name="差_一般预算支出口径剔除表_2014省级收入及财力12.12（更新后）" xfId="491"/>
    <cellStyle name="0,0&#10;&#10;NA&#10;&#10;" xfId="492"/>
    <cellStyle name="强调文字颜色 2 2 2" xfId="493"/>
    <cellStyle name="20% - Accent1" xfId="494"/>
    <cellStyle name="Accent1 - 20%" xfId="495"/>
    <cellStyle name="60% - 强调文字颜色 3 2 2" xfId="496"/>
    <cellStyle name="Ç§·öî»[0]" xfId="497"/>
    <cellStyle name="强调文字颜色 2 2 3" xfId="498"/>
    <cellStyle name="差_2016年中原银行税收基数短收市县负担情况表" xfId="499"/>
    <cellStyle name="20% - Accent2" xfId="500"/>
    <cellStyle name="差_县区合并测算20080423(按照各省比重）_民生政策最低支出需求_2014省级收入及财力12.12（更新后）" xfId="501"/>
    <cellStyle name="差_县市旗测算-新科目（20080626）_民生政策最低支出需求" xfId="502"/>
    <cellStyle name="好_电力公司增值税划转_2014省级收入及财力12.12（更新后）" xfId="503"/>
    <cellStyle name="差_分县成本差异系数_省级财力12.12" xfId="504"/>
    <cellStyle name="差_市辖区测算20080510_省级财力12.12" xfId="505"/>
    <cellStyle name="60% - 强调文字颜色 3 2 3" xfId="506"/>
    <cellStyle name="差_行政公检法测算_县市旗测算-新科目（含人口规模效应）_2014省级收入12.2（更新后）" xfId="507"/>
    <cellStyle name="强调文字颜色 2 2 4" xfId="508"/>
    <cellStyle name="20% - Accent3" xfId="509"/>
    <cellStyle name="20% - Accent4" xfId="510"/>
    <cellStyle name="好_汇总_省级财力12.12" xfId="511"/>
    <cellStyle name="60% - 强调文字颜色 3 2 4" xfId="512"/>
    <cellStyle name="差_1110洱源县_2014省级收入及财力12.12（更新后）" xfId="513"/>
    <cellStyle name="好_2009年省对市县转移支付测算表(9.27)" xfId="514"/>
    <cellStyle name="货币[" xfId="515"/>
    <cellStyle name="20% - Accent5" xfId="516"/>
    <cellStyle name="好_11大理_财力性转移支付2010年预算参考数" xfId="517"/>
    <cellStyle name="20% - Accent6" xfId="518"/>
    <cellStyle name="解释性文本 3 2" xfId="519"/>
    <cellStyle name="差_2006年30云南" xfId="520"/>
    <cellStyle name="标题 3 2_1.3日 2017年预算草案 - 副本" xfId="521"/>
    <cellStyle name="差_省级明细_Xl0000071_收入汇总" xfId="522"/>
    <cellStyle name="差_县市旗测算-新科目（20080627）_2014省级收入及财力12.12（更新后）" xfId="523"/>
    <cellStyle name="差_2008年全省人员信息" xfId="524"/>
    <cellStyle name="Note" xfId="525"/>
    <cellStyle name="差_行政（人员）_不含人员经费系数_2014省级收入及财力12.12（更新后）" xfId="526"/>
    <cellStyle name="好_电力公司增值税划转_省级财力12.12" xfId="527"/>
    <cellStyle name="20% - 强调文字颜色 1 2 2" xfId="528"/>
    <cellStyle name="40% - 强调文字颜色 2 2" xfId="529"/>
    <cellStyle name="20% - 强调文字颜色 1 2 3" xfId="530"/>
    <cellStyle name="好_05潍坊" xfId="531"/>
    <cellStyle name="差_2007一般预算支出口径剔除表_2014省级收入及财力12.12（更新后）" xfId="532"/>
    <cellStyle name="好_省电力2008年 工作表_基金汇总" xfId="533"/>
    <cellStyle name="40% - 强调文字颜色 2 3" xfId="534"/>
    <cellStyle name="20% - 强调文字颜色 1 2 4" xfId="535"/>
    <cellStyle name="好_2007一般预算支出口径剔除表" xfId="536"/>
    <cellStyle name="20% - 强调文字颜色 1 2 5" xfId="537"/>
    <cellStyle name="20% - 强调文字颜色 1 3" xfId="538"/>
    <cellStyle name="好_Xl0000068_2017年预算草案（债务）" xfId="539"/>
    <cellStyle name="Accent5 - 20%" xfId="540"/>
    <cellStyle name="20% - 强调文字颜色 1 3 2" xfId="541"/>
    <cellStyle name="好_20171126--2018年省级收入预算（打印）" xfId="542"/>
    <cellStyle name="差_22湖南_省级财力12.12" xfId="543"/>
    <cellStyle name="20% - 强调文字颜色 1 4" xfId="544"/>
    <cellStyle name="差_Xl0000071_收入汇总" xfId="545"/>
    <cellStyle name="20% - 强调文字颜色 2 2" xfId="546"/>
    <cellStyle name="差_2010年全省供养人员" xfId="547"/>
    <cellStyle name="差_Material reprot In Apr (2)" xfId="548"/>
    <cellStyle name="好_Sheet1_2" xfId="549"/>
    <cellStyle name="差_行政(燃修费)_不含人员经费系数" xfId="550"/>
    <cellStyle name="20% - 强调文字颜色 2 2 2" xfId="551"/>
    <cellStyle name="差_下文（表）" xfId="552"/>
    <cellStyle name="20% - 强调文字颜色 2 2 3" xfId="553"/>
    <cellStyle name="差_其他部门(按照总人口测算）—20080416_县市旗测算-新科目（含人口规模效应）_省级财力12.12" xfId="554"/>
    <cellStyle name="20% - 强调文字颜色 2 2_3.2017全省支出" xfId="555"/>
    <cellStyle name="3_03-17" xfId="556"/>
    <cellStyle name="20% - 强调文字颜色 2 3" xfId="557"/>
    <cellStyle name="差_0502通海县" xfId="558"/>
    <cellStyle name="好_河南 缺口县区测算(地方填报)_省级财力12.12" xfId="559"/>
    <cellStyle name="20% - 强调文字颜色 2 3 2" xfId="560"/>
    <cellStyle name="20% - 强调文字颜色 2 4" xfId="561"/>
    <cellStyle name="Currency_04" xfId="562"/>
    <cellStyle name="20% - 强调文字颜色 3 2" xfId="563"/>
    <cellStyle name="Heading 2" xfId="564"/>
    <cellStyle name="20% - 强调文字颜色 3 2 2" xfId="565"/>
    <cellStyle name="20% - 强调文字颜色 3 2 3" xfId="566"/>
    <cellStyle name="好_省电力2008年 工作表_支出汇总" xfId="567"/>
    <cellStyle name="差_28四川_2014省级收入及财力12.12（更新后）" xfId="568"/>
    <cellStyle name="差_2011年预算表格2010.12.9_2014省级收入及财力12.12（更新后）" xfId="569"/>
    <cellStyle name="差_商品交易所2006--2008年税收_2014省级收入及财力12.12（更新后）" xfId="570"/>
    <cellStyle name="链接单元格 3_1.3日 2017年预算草案 - 副本" xfId="571"/>
    <cellStyle name="20% - 强调文字颜色 3 2 4" xfId="572"/>
    <cellStyle name="常规 3 2_2020年预算草案市本级表格预算部分" xfId="573"/>
    <cellStyle name="差_行政(燃修费)_县市旗测算-新科目（含人口规模效应）_财力性转移支付2010年预算参考数" xfId="574"/>
    <cellStyle name="20% - 强调文字颜色 3 2_3.2017全省支出" xfId="575"/>
    <cellStyle name="差_财力差异计算表(不含非农业区)_2014省级收入及财力12.12（更新后）" xfId="576"/>
    <cellStyle name="20% - 强调文字颜色 3 4" xfId="577"/>
    <cellStyle name="Heading 4" xfId="578"/>
    <cellStyle name="60% - 强调文字颜色 1 2" xfId="579"/>
    <cellStyle name="差_2010年收入预测表（20091218)）" xfId="580"/>
    <cellStyle name="百_NJ17-18" xfId="581"/>
    <cellStyle name="百_NJ17-23" xfId="582"/>
    <cellStyle name="差_410927000_台前县_省级财力12.12" xfId="583"/>
    <cellStyle name="20% - 强调文字颜色 4 2" xfId="584"/>
    <cellStyle name="差_财政供养人员_2014省级收入及财力12.12（更新后）" xfId="585"/>
    <cellStyle name="差_2010省对市县转移支付测算表(10-21）_省级财力12.12" xfId="586"/>
    <cellStyle name="差_其他部门(按照总人口测算）—20080416_民生政策最低支出需求_2014省级收入及财力12.12（更新后）" xfId="587"/>
    <cellStyle name="差_市辖区测算-新科目（20080626）_不含人员经费系数_2014省级收入12.2（更新后）" xfId="588"/>
    <cellStyle name="20% - 强调文字颜色 4 2 2" xfId="589"/>
    <cellStyle name="百_NJ17-19" xfId="590"/>
    <cellStyle name="差_20河南_2014省级收入12.2（更新后）" xfId="591"/>
    <cellStyle name="20% - 强调文字颜色 4 3" xfId="592"/>
    <cellStyle name="20% - 强调文字颜色 4 3 2" xfId="593"/>
    <cellStyle name="20% - 强调文字颜色 5 2" xfId="594"/>
    <cellStyle name="20% - 强调文字颜色 5 2 2" xfId="595"/>
    <cellStyle name="40% - 着色 2" xfId="596"/>
    <cellStyle name="差_卫生(按照总人口测算）—20080416_不含人员经费系数_2014省级收入及财力12.12（更新后）" xfId="597"/>
    <cellStyle name="40% - 着色 3" xfId="598"/>
    <cellStyle name="差_行政(燃修费)" xfId="599"/>
    <cellStyle name="20% - 强调文字颜色 5 2 3" xfId="600"/>
    <cellStyle name="20% - 强调文字颜色 5 2 4" xfId="601"/>
    <cellStyle name="40% - 着色 4" xfId="602"/>
    <cellStyle name="差_县市旗测算20080508_县市旗测算-新科目（含人口规模效应）_省级财力12.12" xfId="603"/>
    <cellStyle name="差_不含人员经费系数_2014省级收入及财力12.12（更新后）" xfId="604"/>
    <cellStyle name="20% - 强调文字颜色 5 2 5" xfId="605"/>
    <cellStyle name="40% - 着色 5" xfId="606"/>
    <cellStyle name="20% - 强调文字颜色 6 2_3.2017全省支出" xfId="607"/>
    <cellStyle name="差_22湖南_2014省级收入及财力12.12（更新后）" xfId="608"/>
    <cellStyle name="差_2012年结余使用" xfId="609"/>
    <cellStyle name="20% - 强调文字颜色 5 2_3.2017全省支出" xfId="610"/>
    <cellStyle name="20% - 强调文字颜色 5 3" xfId="611"/>
    <cellStyle name="差_28四川_省级财力12.12" xfId="612"/>
    <cellStyle name="差_2011年预算表格2010.12.9_省级财力12.12" xfId="613"/>
    <cellStyle name="差_商品交易所2006--2008年税收_省级财力12.12" xfId="614"/>
    <cellStyle name="差_县市旗测算-新科目（20080626）_县市旗测算-新科目（含人口规模效应）_财力性转移支付2010年预算参考数" xfId="615"/>
    <cellStyle name="百分比 3" xfId="616"/>
    <cellStyle name="好_27重庆_2014省级收入12.2（更新后）" xfId="617"/>
    <cellStyle name="20% - 强调文字颜色 5 3 2" xfId="618"/>
    <cellStyle name="60% - 强调文字颜色 6 2 4" xfId="619"/>
    <cellStyle name="20% - 强调文字颜色 6 2" xfId="620"/>
    <cellStyle name="20% - 强调文字颜色 6 2 3" xfId="621"/>
    <cellStyle name="差_县区合并测算20080423(按照各省比重）" xfId="622"/>
    <cellStyle name="20% - 强调文字颜色 6 2 4" xfId="623"/>
    <cellStyle name="差_00省级(打印)" xfId="624"/>
    <cellStyle name="20% - 强调文字颜色 6 2 5" xfId="625"/>
    <cellStyle name="20% - 强调文字颜色 6 3" xfId="626"/>
    <cellStyle name="20% - 强调文字颜色 6 3 2" xfId="627"/>
    <cellStyle name="20% - 着色 4" xfId="628"/>
    <cellStyle name="着色 1" xfId="629"/>
    <cellStyle name="差_人员工资和公用经费3_财力性转移支付2010年预算参考数" xfId="630"/>
    <cellStyle name="20% - 着色 5" xfId="631"/>
    <cellStyle name="3" xfId="632"/>
    <cellStyle name="着色 2" xfId="633"/>
    <cellStyle name="百_封面" xfId="634"/>
    <cellStyle name="差_省电力2008年 工作表_附表1-6" xfId="635"/>
    <cellStyle name="20% - 着色 6" xfId="636"/>
    <cellStyle name="Accent2 - 20%" xfId="637"/>
    <cellStyle name="好_2007年结算已定项目对账单 2" xfId="638"/>
    <cellStyle name="差_2007年收支情况及2008年收支预计表(汇总表)" xfId="639"/>
    <cellStyle name="3?" xfId="640"/>
    <cellStyle name="好_Xl0000071_基金汇总" xfId="641"/>
    <cellStyle name="差_2009全省决算表（批复后）" xfId="642"/>
    <cellStyle name="差_省级明细_冬梅3_基金汇总" xfId="643"/>
    <cellStyle name="差_税负测算" xfId="644"/>
    <cellStyle name="Accent2" xfId="645"/>
    <cellStyle name="40% - 强调文字颜色 1 4" xfId="646"/>
    <cellStyle name="3?ê" xfId="647"/>
    <cellStyle name="好_河南 缺口县区测算(地方填报白)" xfId="648"/>
    <cellStyle name="差_05潍坊" xfId="649"/>
    <cellStyle name="60% - 强调文字颜色 5 3" xfId="650"/>
    <cellStyle name="3_04-19" xfId="651"/>
    <cellStyle name="40% - 强调文字颜色 5 3 2" xfId="652"/>
    <cellStyle name="差_1110洱源县_2014省级收入12.2（更新后）" xfId="653"/>
    <cellStyle name="Bad" xfId="654"/>
    <cellStyle name="3_2005-18" xfId="655"/>
    <cellStyle name="3_2005-19" xfId="656"/>
    <cellStyle name="3_封面" xfId="657"/>
    <cellStyle name="差_县市旗测算-新科目（20080627）_不含人员经费系数_财力性转移支付2010年预算参考数" xfId="658"/>
    <cellStyle name="差_财政厅编制用表（2011年报省人大）_支出汇总" xfId="659"/>
    <cellStyle name="3¡" xfId="660"/>
    <cellStyle name="差_20160105省级2016年预算情况表（最新）_2017年预算草案（债务）" xfId="661"/>
    <cellStyle name="好_Xl0000071_收入汇总" xfId="662"/>
    <cellStyle name="3￡" xfId="663"/>
    <cellStyle name="差_省级明细_冬梅3_收入汇总" xfId="664"/>
    <cellStyle name="差_2007结算与财力(6.2)" xfId="665"/>
    <cellStyle name="³£" xfId="666"/>
    <cellStyle name="好_2008年支出调整_2014省级收入12.2（更新后）" xfId="667"/>
    <cellStyle name="3￡1" xfId="668"/>
    <cellStyle name="差_其他部门(按照总人口测算）—20080416_财力性转移支付2010年预算参考数" xfId="669"/>
    <cellStyle name="差_财政供养人员_2014省级收入12.2（更新后）" xfId="670"/>
    <cellStyle name="³£¹æ" xfId="671"/>
    <cellStyle name="差_0605石屏县" xfId="672"/>
    <cellStyle name="差_其他部门(按照总人口测算）—20080416_民生政策最低支出需求_2014省级收入12.2（更新后）" xfId="673"/>
    <cellStyle name="好_省级明细_全省收入代编最新_2017年预算草案（债务）" xfId="674"/>
    <cellStyle name="差_2008年财政收支预算草案(1.4)_基金汇总" xfId="675"/>
    <cellStyle name="40% - Accent1" xfId="676"/>
    <cellStyle name="差_不含人员经费系数_财力性转移支付2010年预算参考数" xfId="677"/>
    <cellStyle name="40% - Accent2" xfId="678"/>
    <cellStyle name="好_1110洱源县_省级财力12.12" xfId="679"/>
    <cellStyle name="40% - Accent3" xfId="680"/>
    <cellStyle name="标题 1 3_1.3日 2017年预算草案 - 副本" xfId="681"/>
    <cellStyle name="差_分县成本差异系数_2014省级收入12.2（更新后）" xfId="682"/>
    <cellStyle name="好_山东省民生支出标准" xfId="683"/>
    <cellStyle name="40% - Accent4" xfId="684"/>
    <cellStyle name="Normal - Style1" xfId="685"/>
    <cellStyle name="差_市辖区测算20080510_2014省级收入12.2（更新后）" xfId="686"/>
    <cellStyle name="好_20河南(财政部2010年县级基本财力测算数据)_2014省级收入12.2（更新后）" xfId="687"/>
    <cellStyle name="警告文本 2" xfId="688"/>
    <cellStyle name="40% - Accent5" xfId="689"/>
    <cellStyle name="好_2008计算资料（8月11日终稿）" xfId="690"/>
    <cellStyle name="警告文本 3" xfId="691"/>
    <cellStyle name="差_财政供养人员_省级财力12.12" xfId="692"/>
    <cellStyle name="40% - Accent6" xfId="693"/>
    <cellStyle name="差_省级明细_2016年预算草案1.13_支出汇总" xfId="694"/>
    <cellStyle name="40% - 强调文字颜色 1 2" xfId="695"/>
    <cellStyle name="40% - 强调文字颜色 1 2 2" xfId="696"/>
    <cellStyle name="百_NJ18-01" xfId="697"/>
    <cellStyle name="好_20河南" xfId="698"/>
    <cellStyle name="好_410927000_台前县_2014省级收入12.2（更新后）" xfId="699"/>
    <cellStyle name="40% - 强调文字颜色 1 2 3" xfId="700"/>
    <cellStyle name="百_NJ18-02" xfId="701"/>
    <cellStyle name="40% - 强调文字颜色 1 2 4" xfId="702"/>
    <cellStyle name="百_NJ18-03" xfId="703"/>
    <cellStyle name="40% - 强调文字颜色 1 2 5" xfId="704"/>
    <cellStyle name="百_NJ18-04" xfId="705"/>
    <cellStyle name="差_Sheet1_全省基金收支" xfId="706"/>
    <cellStyle name="Percent [2]" xfId="707"/>
    <cellStyle name="差_不含人员经费系数" xfId="708"/>
    <cellStyle name="40% - 强调文字颜色 1 2_3.2017全省支出" xfId="709"/>
    <cellStyle name="差_2_2014省级收入12.2（更新后）" xfId="710"/>
    <cellStyle name="40% - 强调文字颜色 5 2 4" xfId="711"/>
    <cellStyle name="Ç§î»[0]" xfId="712"/>
    <cellStyle name="差_行政(燃修费)_不含人员经费系数_省级财力12.12" xfId="713"/>
    <cellStyle name="40% - 强调文字颜色 1 3" xfId="714"/>
    <cellStyle name="常规 9 2" xfId="715"/>
    <cellStyle name="好_缺口县区测算(财政部标准)_财力性转移支付2010年预算参考数" xfId="716"/>
    <cellStyle name="差_缺口县区测算(财政部标准)_2014省级收入及财力12.12（更新后）" xfId="717"/>
    <cellStyle name="差_复件 2012年地方财政公共预算分级平衡情况表（5" xfId="718"/>
    <cellStyle name="好_2007年中央财政与河南省财政年终决算结算单_2014省级收入及财力12.12（更新后）" xfId="719"/>
    <cellStyle name="Accent1" xfId="720"/>
    <cellStyle name="好_附表_2014省级收入12.2（更新后）" xfId="721"/>
    <cellStyle name="差_电力公司增值税划转" xfId="722"/>
    <cellStyle name="40% - 强调文字颜色 1 3 2" xfId="723"/>
    <cellStyle name="40% - 强调文字颜色 2 2 2" xfId="724"/>
    <cellStyle name="好_2008年全省汇总收支计算表_2014省级收入12.2（更新后）" xfId="725"/>
    <cellStyle name="40% - 强调文字颜色 2 2 3" xfId="726"/>
    <cellStyle name="40% - 强调文字颜色 2 2 4" xfId="727"/>
    <cellStyle name="差_2007年中央财政与河南省财政年终决算结算单_附表1-6" xfId="728"/>
    <cellStyle name="常规 11 2" xfId="729"/>
    <cellStyle name="好_县区合并测算20080423(按照各省比重）_民生政策最低支出需求" xfId="730"/>
    <cellStyle name="40% - 强调文字颜色 2 2 5" xfId="731"/>
    <cellStyle name="好_20 2007年河南结算单_2013省级预算附表" xfId="732"/>
    <cellStyle name="40% - 强调文字颜色 2 3 2" xfId="733"/>
    <cellStyle name="差_2006年33甘肃" xfId="734"/>
    <cellStyle name="差_2010年收入预测表（20091219)）_收入汇总" xfId="735"/>
    <cellStyle name="差_云南省2008年转移支付测算——州市本级考核部分及政策性测算_省级财力12.12" xfId="736"/>
    <cellStyle name="好_20160105省级2016年预算情况表（最新）_支出汇总" xfId="737"/>
    <cellStyle name="差_河南 缺口县区测算(地方填报)_2014省级收入及财力12.12（更新后）" xfId="738"/>
    <cellStyle name="40% - 强调文字颜色 3 2" xfId="739"/>
    <cellStyle name="差_14安徽_省级财力12.12" xfId="740"/>
    <cellStyle name="40% - 强调文字颜色 3 2 2" xfId="741"/>
    <cellStyle name="差_成本差异系数（含人口规模）_财力性转移支付2010年预算参考数" xfId="742"/>
    <cellStyle name="40% - 强调文字颜色 3 2 4" xfId="743"/>
    <cellStyle name="差_分县成本差异系数" xfId="744"/>
    <cellStyle name="40% - 强调文字颜色 3 2 5" xfId="745"/>
    <cellStyle name="差_市辖区测算20080510" xfId="746"/>
    <cellStyle name="好_测算结果_省级财力12.12" xfId="747"/>
    <cellStyle name="好_1_财力性转移支付2010年预算参考数" xfId="748"/>
    <cellStyle name="差_2008年财政收支预算草案(1.4)" xfId="749"/>
    <cellStyle name="40% - 强调文字颜色 3 3" xfId="750"/>
    <cellStyle name="差_2008年财政收支预算草案(1.4) 2" xfId="751"/>
    <cellStyle name="40% - 强调文字颜色 3 3 2" xfId="752"/>
    <cellStyle name="常规 25" xfId="753"/>
    <cellStyle name="好_2010年收入预测表（20091230)）_支出汇总" xfId="754"/>
    <cellStyle name="40% - 强调文字颜色 3 4" xfId="755"/>
    <cellStyle name="40% - 强调文字颜色 4 2 3" xfId="756"/>
    <cellStyle name="差_县区合并测算20080423(按照各省比重）_不含人员经费系数_财力性转移支付2010年预算参考数" xfId="757"/>
    <cellStyle name="好_2010年收入预测表（20091218)）_基金汇总" xfId="758"/>
    <cellStyle name="差_410927000_台前县_2014省级收入及财力12.12（更新后）" xfId="759"/>
    <cellStyle name="好_省级明细_社保2017年预算草案1.3" xfId="760"/>
    <cellStyle name="差_3.2017全省支出" xfId="761"/>
    <cellStyle name="40% - 强调文字颜色 4 2 5" xfId="762"/>
    <cellStyle name="40% - 强调文字颜色 4 3" xfId="763"/>
    <cellStyle name="差_12滨州" xfId="764"/>
    <cellStyle name="40% - 强调文字颜色 5 2" xfId="765"/>
    <cellStyle name="好 2 3" xfId="766"/>
    <cellStyle name="差_行政(燃修费)_不含人员经费系数_2014省级收入12.2（更新后）" xfId="767"/>
    <cellStyle name="差_省级支出_1" xfId="768"/>
    <cellStyle name="差_县区合并测算20080423(按照各省比重）_县市旗测算-新科目（含人口规模效应）_2014省级收入及财力12.12（更新后）" xfId="769"/>
    <cellStyle name="差_20河南(财政部2010年县级基本财力测算数据)_2014省级收入及财力12.12（更新后）" xfId="770"/>
    <cellStyle name="60% - 强调文字颜色 4 3" xfId="771"/>
    <cellStyle name="差_其他部门(按照总人口测算）—20080416_不含人员经费系数_2014省级收入12.2（更新后）" xfId="772"/>
    <cellStyle name="好_省级明细_Book1_2017年预算草案（债务）" xfId="773"/>
    <cellStyle name="差_2006年34青海_2014省级收入12.2（更新后）" xfId="774"/>
    <cellStyle name="40% - 强调文字颜色 5 2 2" xfId="775"/>
    <cellStyle name="差_表一" xfId="776"/>
    <cellStyle name="好_2007年收支情况及2008年收支预计表(汇总表)_财力性转移支付2010年预算参考数" xfId="777"/>
    <cellStyle name="60% - 强调文字颜色 4 4" xfId="778"/>
    <cellStyle name="40% - 强调文字颜色 5 2 3" xfId="779"/>
    <cellStyle name="差_县区合并测算20080423(按照各省比重）_民生政策最低支出需求_省级财力12.12" xfId="780"/>
    <cellStyle name="差_省级明细_2016年预算草案" xfId="781"/>
    <cellStyle name="差_Xl0000068_收入汇总" xfId="782"/>
    <cellStyle name="40% - 强调文字颜色 5 2 5" xfId="783"/>
    <cellStyle name="差_省级明细_代编全省支出预算修改 2" xfId="784"/>
    <cellStyle name="差_文体广播事业(按照总人口测算）—20080416_县市旗测算-新科目（含人口规模效应）_财力性转移支付2010年预算参考数" xfId="785"/>
    <cellStyle name="差_11大理_2014省级收入12.2（更新后）" xfId="786"/>
    <cellStyle name="差_人员工资和公用经费_2014省级收入及财力12.12（更新后）" xfId="787"/>
    <cellStyle name="40% - 强调文字颜色 5 2_3.2017全省支出" xfId="788"/>
    <cellStyle name="差_省级明细_2017年预算草案（债务）" xfId="789"/>
    <cellStyle name="差_行政(燃修费)_2014省级收入及财力12.12（更新后）" xfId="790"/>
    <cellStyle name="40% - 强调文字颜色 6 2" xfId="791"/>
    <cellStyle name="好 3 3" xfId="792"/>
    <cellStyle name="常规 4_2008年横排表0721" xfId="793"/>
    <cellStyle name="40% - 强调文字颜色 6 2 2" xfId="794"/>
    <cellStyle name="差_28四川_2014省级收入12.2（更新后）" xfId="795"/>
    <cellStyle name="差_2011年预算表格2010.12.9_2014省级收入12.2（更新后）" xfId="796"/>
    <cellStyle name="差_商品交易所2006--2008年税收_2014省级收入12.2（更新后）" xfId="797"/>
    <cellStyle name="Date" xfId="798"/>
    <cellStyle name="40% - 强调文字颜色 6 2 3" xfId="799"/>
    <cellStyle name="差_转移支付_2014省级收入及财力12.12（更新后）" xfId="800"/>
    <cellStyle name="40% - 强调文字颜色 6 2 4" xfId="801"/>
    <cellStyle name="差_20171126--2018年省级收入预算（打印）" xfId="802"/>
    <cellStyle name="40% - 强调文字颜色 6 2 5" xfId="803"/>
    <cellStyle name="差_人员工资和公用经费_财力性转移支付2010年预算参考数" xfId="804"/>
    <cellStyle name="差_县市旗测算-新科目（20080627）_县市旗测算-新科目（含人口规模效应）_财力性转移支付2010年预算参考数" xfId="805"/>
    <cellStyle name="差_2011年预算大表11-26_支出汇总" xfId="806"/>
    <cellStyle name="差_县区合并测算20080421_民生政策最低支出需求_财力性转移支付2010年预算参考数" xfId="807"/>
    <cellStyle name="千位" xfId="808"/>
    <cellStyle name="40% - 强调文字颜色 6 3" xfId="809"/>
    <cellStyle name="好_下文" xfId="810"/>
    <cellStyle name="40% - 强调文字颜色 6 3 2" xfId="811"/>
    <cellStyle name="40% - 强调文字颜色 6 4" xfId="812"/>
    <cellStyle name="60% - 强调文字颜色 4 2 2" xfId="813"/>
    <cellStyle name="40% - 着色 1" xfId="814"/>
    <cellStyle name="40% - 着色 6" xfId="815"/>
    <cellStyle name="强调 3" xfId="816"/>
    <cellStyle name="差_2010省对市县转移支付测算表(10-21）_2014省级收入及财力12.12（更新后）" xfId="817"/>
    <cellStyle name="好_5.2017省本级收入" xfId="818"/>
    <cellStyle name="好_商品交易所2006--2008年税收 2" xfId="819"/>
    <cellStyle name="60% - Accent2" xfId="820"/>
    <cellStyle name="好_2011年预算表格2010.12.9 2" xfId="821"/>
    <cellStyle name="好_20河南_省级财力12.12" xfId="822"/>
    <cellStyle name="好_省电力2008年 工作表" xfId="823"/>
    <cellStyle name="差_市辖区测算20080510_县市旗测算-新科目（含人口规模效应）_财力性转移支付2010年预算参考数" xfId="824"/>
    <cellStyle name="好_2010年收入预测表（20091230)）_基金汇总" xfId="825"/>
    <cellStyle name="强调文字颜色 4 3" xfId="826"/>
    <cellStyle name="60% - Accent6" xfId="827"/>
    <cellStyle name="差_1" xfId="828"/>
    <cellStyle name="百_NJ17-08" xfId="829"/>
    <cellStyle name="60% - 强调文字颜色 1 2 2" xfId="830"/>
    <cellStyle name="60% - 强调文字颜色 1 2 3" xfId="831"/>
    <cellStyle name="60% - 强调文字颜色 5 2_3.2017全省支出" xfId="832"/>
    <cellStyle name="60% - 强调文字颜色 1 2 4" xfId="833"/>
    <cellStyle name="60% - 强调文字颜色 1 2_3.2017全省支出" xfId="834"/>
    <cellStyle name="标题 3 2" xfId="835"/>
    <cellStyle name="差_农林水和城市维护标准支出20080505－县区合计_县市旗测算-新科目（含人口规模效应）" xfId="836"/>
    <cellStyle name="差_附表" xfId="837"/>
    <cellStyle name="60% - 强调文字颜色 1 3" xfId="838"/>
    <cellStyle name="差_电力公司增值税划转_2014省级收入12.2（更新后）" xfId="839"/>
    <cellStyle name="60% - 强调文字颜色 1 4" xfId="840"/>
    <cellStyle name="Accent6 - 60%" xfId="841"/>
    <cellStyle name="60% - 强调文字颜色 2 2 3" xfId="842"/>
    <cellStyle name="好_行政（人员）_不含人员经费系数_2014省级收入及财力12.12（更新后）" xfId="843"/>
    <cellStyle name="60% - 强调文字颜色 2 2 4" xfId="844"/>
    <cellStyle name="好_河南省----2009-05-21（补充数据）" xfId="845"/>
    <cellStyle name="差_2006年27重庆" xfId="846"/>
    <cellStyle name="60% - 强调文字颜色 2 2_3.2017全省支出" xfId="847"/>
    <cellStyle name="注释 2" xfId="848"/>
    <cellStyle name="差_20河南_2014省级收入及财力12.12（更新后）" xfId="849"/>
    <cellStyle name="60% - 强调文字颜色 2 3 2" xfId="850"/>
    <cellStyle name="差_30云南_1_省级财力12.12" xfId="851"/>
    <cellStyle name="差_省属监狱人员级别表(驻外)_支出汇总" xfId="852"/>
    <cellStyle name="好_河南省农村义务教育教师绩效工资测算表8-12" xfId="853"/>
    <cellStyle name="60% - 强调文字颜色 3 2" xfId="854"/>
    <cellStyle name="Filter Label" xfId="855"/>
    <cellStyle name="差_测算总表" xfId="856"/>
    <cellStyle name="60% - 强调文字颜色 3 2_3.2017全省支出" xfId="857"/>
    <cellStyle name="Accent4" xfId="858"/>
    <cellStyle name="差_2009年财力测算情况11.19" xfId="859"/>
    <cellStyle name="60% - 强调文字颜色 3 3" xfId="860"/>
    <cellStyle name="注释 3 2" xfId="861"/>
    <cellStyle name="60% - 强调文字颜色 4 2 4" xfId="862"/>
    <cellStyle name="好_国有资本经营预算（2011年报省人大） 2" xfId="863"/>
    <cellStyle name="差_2010年收入预测表（20091230)）_支出汇总" xfId="864"/>
    <cellStyle name="60% - 强调文字颜色 6 4" xfId="865"/>
    <cellStyle name="差_2008年支出调整" xfId="866"/>
    <cellStyle name="60% - 强调文字颜色 4 2_3.2017全省支出" xfId="867"/>
    <cellStyle name="60% - 强调文字颜色 4 3 2" xfId="868"/>
    <cellStyle name="常规 15" xfId="869"/>
    <cellStyle name="常规 20" xfId="870"/>
    <cellStyle name="Check Cell" xfId="871"/>
    <cellStyle name="60% - 强调文字颜色 5 2 2" xfId="872"/>
    <cellStyle name="差_河南省----2009-05-21（补充数据）_省级财力12.12" xfId="873"/>
    <cellStyle name="60% - 强调文字颜色 5 2 3" xfId="874"/>
    <cellStyle name="60% - 强调文字颜色 5 2 4" xfId="875"/>
    <cellStyle name="好_2008年一般预算支出预计" xfId="876"/>
    <cellStyle name="60% - 强调文字颜色 5 3 2" xfId="877"/>
    <cellStyle name="差_汇总表_省级财力12.12" xfId="878"/>
    <cellStyle name="RowLevel_0" xfId="879"/>
    <cellStyle name="60% - 强调文字颜色 6 2" xfId="880"/>
    <cellStyle name="差_市辖区测算20080510_县市旗测算-新科目（含人口规模效应）_2014省级收入及财力12.12（更新后）" xfId="881"/>
    <cellStyle name="强调文字颜色 5 2 3" xfId="882"/>
    <cellStyle name="Header2" xfId="883"/>
    <cellStyle name="差_河南省农村义务教育教师绩效工资测算表8-12_省级财力12.12" xfId="884"/>
    <cellStyle name="差_县区合并测算20080423(按照各省比重）_2014省级收入12.2（更新后）" xfId="885"/>
    <cellStyle name="60% - 强调文字颜色 6 2 2" xfId="886"/>
    <cellStyle name="60% - 强调文字颜色 6 2 3" xfId="887"/>
    <cellStyle name="差_行政（人员）_民生政策最低支出需求" xfId="888"/>
    <cellStyle name="差_0605石屏县_2014省级收入12.2（更新后）" xfId="889"/>
    <cellStyle name="标题 2 4" xfId="890"/>
    <cellStyle name="好_国有资本经营预算（2011年报省人大）_收入汇总" xfId="891"/>
    <cellStyle name="差_1_2014省级收入及财力12.12（更新后）" xfId="892"/>
    <cellStyle name="60% - 强调文字颜色 6 2_3.2017全省支出" xfId="893"/>
    <cellStyle name="60% - 强调文字颜色 6 3" xfId="894"/>
    <cellStyle name="60% - 着色 1" xfId="895"/>
    <cellStyle name="差_测算总表_2014省级收入12.2（更新后）" xfId="896"/>
    <cellStyle name="60% - 着色 3" xfId="897"/>
    <cellStyle name="好_县市旗测算-新科目（20080627）_县市旗测算-新科目（含人口规模效应）_财力性转移支付2010年预算参考数" xfId="898"/>
    <cellStyle name="差_2012年省级平衡简表（用）" xfId="899"/>
    <cellStyle name="标题 1 3" xfId="900"/>
    <cellStyle name="好_Book1_5.2017省本级收入" xfId="901"/>
    <cellStyle name="差_20160105省级2016年预算情况表（最新）_收入汇总" xfId="902"/>
    <cellStyle name="60% - 着色 5" xfId="903"/>
    <cellStyle name="标题 1 4" xfId="904"/>
    <cellStyle name="差_缺口县区测算_2014省级收入12.2（更新后）" xfId="905"/>
    <cellStyle name="60% - 着色 6" xfId="906"/>
    <cellStyle name="Accent1 - 40%" xfId="907"/>
    <cellStyle name="好_2007年中央财政与河南省财政年终决算结算单_2017年预算草案（债务）" xfId="908"/>
    <cellStyle name="差_成本差异系数（含人口规模）_2014省级收入12.2（更新后）" xfId="909"/>
    <cellStyle name="Accent1 - 60%" xfId="910"/>
    <cellStyle name="差_卫生(按照总人口测算）—20080416_不含人员经费系数_省级财力12.12" xfId="911"/>
    <cellStyle name="差_2009年省对市县转移支付测算表(9.27)_2014省级收入及财力12.12（更新后）" xfId="912"/>
    <cellStyle name="Accent1_2006年33甘肃" xfId="913"/>
    <cellStyle name="差_2011年预算大表11-26 2" xfId="914"/>
    <cellStyle name="Accent2_2006年33甘肃" xfId="915"/>
    <cellStyle name="Accent3" xfId="916"/>
    <cellStyle name="差_县市旗测算20080508_不含人员经费系数_2014省级收入12.2（更新后）" xfId="917"/>
    <cellStyle name="好_2006年28四川_2014省级收入及财力12.12（更新后）" xfId="918"/>
    <cellStyle name="好_2012年省级平衡表" xfId="919"/>
    <cellStyle name="Accent3 - 20%" xfId="920"/>
    <cellStyle name="Accent3 - 40%" xfId="921"/>
    <cellStyle name="Accent3_2006年33甘肃" xfId="922"/>
    <cellStyle name="Accent4 - 20%" xfId="923"/>
    <cellStyle name="Accent4 - 40%" xfId="924"/>
    <cellStyle name="好_行政(燃修费)" xfId="925"/>
    <cellStyle name="Accent4 - 60%" xfId="926"/>
    <cellStyle name="Accent4_Sheet2" xfId="927"/>
    <cellStyle name="差_2006年水利统计指标统计表_2014省级收入及财力12.12（更新后）" xfId="928"/>
    <cellStyle name="差_教育(按照总人口测算）—20080416_2014省级收入12.2（更新后）" xfId="929"/>
    <cellStyle name="差_县区合并测算20080423(按照各省比重）_县市旗测算-新科目（含人口规模效应）_财力性转移支付2010年预算参考数" xfId="930"/>
    <cellStyle name="Accent5" xfId="931"/>
    <cellStyle name="好_县市旗测算-新科目（20080627）_民生政策最低支出需求" xfId="932"/>
    <cellStyle name="差_2007年收支情况及2008年收支预计表(汇总表)_2014省级收入12.2（更新后）" xfId="933"/>
    <cellStyle name="好 2 2" xfId="934"/>
    <cellStyle name="好_不含人员经费系数_财力性转移支付2010年预算参考数" xfId="935"/>
    <cellStyle name="Accent5 - 40%" xfId="936"/>
    <cellStyle name="差_2006年28四川_财力性转移支付2010年预算参考数" xfId="937"/>
    <cellStyle name="Accent5 - 60%" xfId="938"/>
    <cellStyle name="Accent6" xfId="939"/>
    <cellStyle name="差_国有资本经营预算（2011年报省人大） 2" xfId="940"/>
    <cellStyle name="差_2010.10.30" xfId="941"/>
    <cellStyle name="输入 2 2" xfId="942"/>
    <cellStyle name="百_NJ17-37" xfId="943"/>
    <cellStyle name="百_NJ17-42" xfId="944"/>
    <cellStyle name="Accent6 - 20%" xfId="945"/>
    <cellStyle name="差_20161017---核定基数定表" xfId="946"/>
    <cellStyle name="差_09黑龙江" xfId="947"/>
    <cellStyle name="百_NJ09-08" xfId="948"/>
    <cellStyle name="Æõ" xfId="949"/>
    <cellStyle name="Æõí¨" xfId="950"/>
    <cellStyle name="Ç§·öî»" xfId="951"/>
    <cellStyle name="好_34青海_省级财力12.12" xfId="952"/>
    <cellStyle name="差_2010省对市县转移支付测算表(10-21）_2014省级收入12.2（更新后）" xfId="953"/>
    <cellStyle name="Ç§î»" xfId="954"/>
    <cellStyle name="百_NJ17-28" xfId="955"/>
    <cellStyle name="百_NJ17-33" xfId="956"/>
    <cellStyle name="警告文本 3 2" xfId="957"/>
    <cellStyle name="Ç§î»·ö¸" xfId="958"/>
    <cellStyle name="好_核定人数下发表_省级财力12.12" xfId="959"/>
    <cellStyle name="差_分县成本差异系数_2014省级收入及财力12.12（更新后）" xfId="960"/>
    <cellStyle name="好_缺口县区测算(按2007支出增长25%测算)" xfId="961"/>
    <cellStyle name="差_财政厅编制用表（2011年报省人大）_基金汇总" xfId="962"/>
    <cellStyle name="Calc Currency (0)" xfId="963"/>
    <cellStyle name="差_人员工资和公用经费_2014省级收入12.2（更新后）" xfId="964"/>
    <cellStyle name="Calculation" xfId="965"/>
    <cellStyle name="Comma [0]" xfId="966"/>
    <cellStyle name="差_市辖区测算-新科目（20080626）_民生政策最低支出需求_财力性转移支付2010年预算参考数" xfId="967"/>
    <cellStyle name="Comma [0] 2" xfId="968"/>
    <cellStyle name="好_第一部分：综合全" xfId="969"/>
    <cellStyle name="差_20 2007年河南结算单_附表1-6" xfId="970"/>
    <cellStyle name="标题 5" xfId="971"/>
    <cellStyle name="解释性文本 2 3" xfId="972"/>
    <cellStyle name="差_青海 缺口县区测算(地方填报)" xfId="973"/>
    <cellStyle name="Comma 3" xfId="974"/>
    <cellStyle name="통화_BOILER-CO1" xfId="975"/>
    <cellStyle name="comma zerodec" xfId="976"/>
    <cellStyle name="Currency" xfId="977"/>
    <cellStyle name="Currency1" xfId="978"/>
    <cellStyle name="差_一般预算支出口径剔除表_财力性转移支付2010年预算参考数" xfId="979"/>
    <cellStyle name="Dollar (zero dec)" xfId="980"/>
    <cellStyle name="好_测算总表_2014省级收入12.2（更新后）" xfId="981"/>
    <cellStyle name="Explanatory Text" xfId="982"/>
    <cellStyle name="Fixed" xfId="983"/>
    <cellStyle name="百_NJ17-60" xfId="984"/>
    <cellStyle name="Good" xfId="985"/>
    <cellStyle name="常规 10" xfId="986"/>
    <cellStyle name="差_2009年结算（最终）_基金汇总" xfId="987"/>
    <cellStyle name="标题 2 2" xfId="988"/>
    <cellStyle name="Grey" xfId="989"/>
    <cellStyle name="强调文字颜色 5 2 2" xfId="990"/>
    <cellStyle name="Header1" xfId="991"/>
    <cellStyle name="百" xfId="992"/>
    <cellStyle name="好_410927000_台前县" xfId="993"/>
    <cellStyle name="Heading 1" xfId="994"/>
    <cellStyle name="差_省级明细_1.3日 2017年预算草案 - 副本" xfId="995"/>
    <cellStyle name="HEADING2" xfId="996"/>
    <cellStyle name="差_2006年22湖南" xfId="997"/>
    <cellStyle name="差_省级明细_全省预算代编_2017年预算草案（债务）" xfId="998"/>
    <cellStyle name="好_行政(燃修费)_民生政策最低支出需求_2014省级收入12.2（更新后）" xfId="999"/>
    <cellStyle name="Input_Sheet2" xfId="1000"/>
    <cellStyle name="差_河南省----2009-05-21（补充数据）_2014省级收入及财力12.12（更新后）" xfId="1001"/>
    <cellStyle name="no dec" xfId="1002"/>
    <cellStyle name="Norma,_laroux_4_营业在建 (2)_E21" xfId="1003"/>
    <cellStyle name="Normal" xfId="1004"/>
    <cellStyle name="差_34青海_1" xfId="1005"/>
    <cellStyle name="Normal 12" xfId="1006"/>
    <cellStyle name="好_省级明细_21.2017年全省基金收入" xfId="1007"/>
    <cellStyle name="Normal 13" xfId="1008"/>
    <cellStyle name="标题 2 2 2" xfId="1009"/>
    <cellStyle name="Normal 2" xfId="1010"/>
    <cellStyle name="差_下文（表）_2014省级收入及财力12.12（更新后）" xfId="1011"/>
    <cellStyle name="Output" xfId="1012"/>
    <cellStyle name="Percent" xfId="1013"/>
    <cellStyle name="差_国有资本经营预算（2011年报省人大）_2014省级收入12.2（更新后）" xfId="1014"/>
    <cellStyle name="Percent 2" xfId="1015"/>
    <cellStyle name="好_农林水和城市维护标准支出20080505－县区合计_不含人员经费系数" xfId="1016"/>
    <cellStyle name="Total" xfId="1017"/>
    <cellStyle name="Warning Text" xfId="1018"/>
    <cellStyle name="百_NJ09-04" xfId="1019"/>
    <cellStyle name="百_05" xfId="1020"/>
    <cellStyle name="百_NJ09-03" xfId="1021"/>
    <cellStyle name="好_行政(燃修费)_不含人员经费系数_省级财力12.12" xfId="1022"/>
    <cellStyle name="差_2007结算与财力(6.2)_收入汇总" xfId="1023"/>
    <cellStyle name="百_NJ18-34" xfId="1024"/>
    <cellStyle name="百_NJ09-07" xfId="1025"/>
    <cellStyle name="好_财政厅编制用表（2011年报省人大）_2014省级收入及财力12.12（更新后）" xfId="1026"/>
    <cellStyle name="百_NJ17-07" xfId="1027"/>
    <cellStyle name="好_省级明细_副本最新 2" xfId="1028"/>
    <cellStyle name="百_NJ17-11" xfId="1029"/>
    <cellStyle name="好_市辖区测算20080510_民生政策最低支出需求_财力性转移支付2010年预算参考数" xfId="1030"/>
    <cellStyle name="标题 4 2_3.2017全省支出" xfId="1031"/>
    <cellStyle name="百_NJ17-16" xfId="1032"/>
    <cellStyle name="百_NJ17-21" xfId="1033"/>
    <cellStyle name="百_NJ17-27" xfId="1034"/>
    <cellStyle name="百_NJ17-34" xfId="1035"/>
    <cellStyle name="百_NJ17-35" xfId="1036"/>
    <cellStyle name="百_NJ17-36" xfId="1037"/>
    <cellStyle name="差_410927000_台前县" xfId="1038"/>
    <cellStyle name="差_2008年支出调整_财力性转移支付2010年预算参考数" xfId="1039"/>
    <cellStyle name="差_省级明细_Xl0000071 2" xfId="1040"/>
    <cellStyle name="输入 2 4" xfId="1041"/>
    <cellStyle name="差_2010省级行政性收费专项收入批复_收入汇总" xfId="1042"/>
    <cellStyle name="百_NJ17-39" xfId="1043"/>
    <cellStyle name="差_农林水和城市维护标准支出20080505－县区合计_民生政策最低支出需求_财力性转移支付2010年预算参考数" xfId="1044"/>
    <cellStyle name="百_NJ17-47" xfId="1045"/>
    <cellStyle name="百_NJ17-54" xfId="1046"/>
    <cellStyle name="差_卫生(按照总人口测算）—20080416" xfId="1047"/>
    <cellStyle name="好_财政厅编制用表（2011年报省人大）_收入汇总" xfId="1048"/>
    <cellStyle name="百_NJ17-62" xfId="1049"/>
    <cellStyle name="百_NJ18-06" xfId="1050"/>
    <cellStyle name="百_NJ18-11" xfId="1051"/>
    <cellStyle name="差_2012年结算与财力5.3" xfId="1052"/>
    <cellStyle name="百_NJ18-18" xfId="1053"/>
    <cellStyle name="百_NJ18-23" xfId="1054"/>
    <cellStyle name="差_缺口县区测算_2014省级收入及财力12.12（更新后）" xfId="1055"/>
    <cellStyle name="百_NJ18-38" xfId="1056"/>
    <cellStyle name="百_NJ18-43" xfId="1057"/>
    <cellStyle name="差_分县成本差异系数_民生政策最低支出需求_省级财力12.12" xfId="1058"/>
    <cellStyle name="差_12滨州_财力性转移支付2010年预算参考数" xfId="1059"/>
    <cellStyle name="差_市辖区测算20080510_民生政策最低支出需求_省级财力12.12" xfId="1060"/>
    <cellStyle name="差_2007结算与财力(6.2)_基金汇总" xfId="1061"/>
    <cellStyle name="百分比 2" xfId="1062"/>
    <cellStyle name="标题 1 2 2" xfId="1063"/>
    <cellStyle name="好_Book1_2013省级预算附表" xfId="1064"/>
    <cellStyle name="好_省级明细_副本1.2 2" xfId="1065"/>
    <cellStyle name="好_河南省----2009-05-21（补充数据）_基金汇总" xfId="1066"/>
    <cellStyle name="差_2007年结算已定项目对账单 2" xfId="1067"/>
    <cellStyle name="标题 1 2 3" xfId="1068"/>
    <cellStyle name="好_行政(燃修费)_2014省级收入及财力12.12（更新后）" xfId="1069"/>
    <cellStyle name="标题 1 3 2" xfId="1070"/>
    <cellStyle name="标题 2 2 3" xfId="1071"/>
    <cellStyle name="差_省级明细_Xl0000068_收入汇总" xfId="1072"/>
    <cellStyle name="标题 2 2_1.3日 2017年预算草案 - 副本" xfId="1073"/>
    <cellStyle name="好_省级明细_冬梅3_2017年预算草案（债务）" xfId="1074"/>
    <cellStyle name="标题 2 3" xfId="1075"/>
    <cellStyle name="常规 11" xfId="1076"/>
    <cellStyle name="差_财政供养人员" xfId="1077"/>
    <cellStyle name="标题 2 3 2" xfId="1078"/>
    <cellStyle name="差_其他部门(按照总人口测算）—20080416_民生政策最低支出需求" xfId="1079"/>
    <cellStyle name="标题 3 2 2" xfId="1080"/>
    <cellStyle name="差_2013省级预算附表" xfId="1081"/>
    <cellStyle name="标题 3 2 3" xfId="1082"/>
    <cellStyle name="差_行政（人员）_财力性转移支付2010年预算参考数" xfId="1083"/>
    <cellStyle name="差_行政(燃修费)_县市旗测算-新科目（含人口规模效应）_2014省级收入12.2（更新后）" xfId="1084"/>
    <cellStyle name="常规_2012年国有资本经营预算收支总表" xfId="1085"/>
    <cellStyle name="差_20 2007年河南结算单" xfId="1086"/>
    <cellStyle name="标题 3 3" xfId="1087"/>
    <cellStyle name="差_2010年收入预测表（20091218)）_收入汇总" xfId="1088"/>
    <cellStyle name="差_20 2007年河南结算单 2" xfId="1089"/>
    <cellStyle name="差_财力（李处长）_2014省级收入12.2（更新后）" xfId="1090"/>
    <cellStyle name="好_省级明细_冬梅3" xfId="1091"/>
    <cellStyle name="标题 3 3 2" xfId="1092"/>
    <cellStyle name="差_2012-2013年经常性收入预测（1.1新口径）" xfId="1093"/>
    <cellStyle name="好_2006年33甘肃" xfId="1094"/>
    <cellStyle name="标题 3 3_1.3日 2017年预算草案 - 副本" xfId="1095"/>
    <cellStyle name="差_material report in Jul" xfId="1096"/>
    <cellStyle name="标题 3 4" xfId="1097"/>
    <cellStyle name="千位分隔 3" xfId="1098"/>
    <cellStyle name="标题 4 2" xfId="1099"/>
    <cellStyle name="标题 4 2 2" xfId="1100"/>
    <cellStyle name="强调文字颜色 5 2_3.2017全省支出" xfId="1101"/>
    <cellStyle name="标题 4 2 3" xfId="1102"/>
    <cellStyle name="差_县市旗测算-新科目（20080626）_不含人员经费系数_省级财力12.12" xfId="1103"/>
    <cellStyle name="标题 4 3 2" xfId="1104"/>
    <cellStyle name="标题 5 2" xfId="1105"/>
    <cellStyle name="好_2010省对市县转移支付测算表(10-21）_2014省级收入及财力12.12（更新后）" xfId="1106"/>
    <cellStyle name="标题 5 3" xfId="1107"/>
    <cellStyle name="好_平邑_财力性转移支付2010年预算参考数" xfId="1108"/>
    <cellStyle name="好_表一" xfId="1109"/>
    <cellStyle name="标题 5_3.2017全省支出" xfId="1110"/>
    <cellStyle name="标题 6" xfId="1111"/>
    <cellStyle name="好_省级明细_副本1.2_收入汇总" xfId="1112"/>
    <cellStyle name="差_2007年结算已定项目对账单_收入汇总" xfId="1113"/>
    <cellStyle name="标题 6 2" xfId="1114"/>
    <cellStyle name="好_14安徽_2014省级收入及财力12.12（更新后）" xfId="1115"/>
    <cellStyle name="差_复件 复件 2010年预算表格－2010-03-26-（含表间 公式）_省级财力12.12" xfId="1116"/>
    <cellStyle name="好_行政(燃修费)_不含人员经费系数_财力性转移支付2010年预算参考数" xfId="1117"/>
    <cellStyle name="标题 7" xfId="1118"/>
    <cellStyle name="表标题" xfId="1119"/>
    <cellStyle name="差_省电力2008年 工作表_支出汇总" xfId="1120"/>
    <cellStyle name="差_文体广播事业(按照总人口测算）—20080416_不含人员经费系数_省级财力12.12" xfId="1121"/>
    <cellStyle name="差 2" xfId="1122"/>
    <cellStyle name="差_Sheet1_2014省级收入12.2（更新后）" xfId="1123"/>
    <cellStyle name="差 2 2" xfId="1124"/>
    <cellStyle name="差 2 3" xfId="1125"/>
    <cellStyle name="差_2007年中央财政与河南省财政年终决算结算单_2014省级收入及财力12.12（更新后）" xfId="1126"/>
    <cellStyle name="差 2 4" xfId="1127"/>
    <cellStyle name="差 2_3.2017全省支出" xfId="1128"/>
    <cellStyle name="差_人员工资和公用经费_省级财力12.12" xfId="1129"/>
    <cellStyle name="常规 2 2" xfId="1130"/>
    <cellStyle name="差 3" xfId="1131"/>
    <cellStyle name="差 3 2" xfId="1132"/>
    <cellStyle name="差 3 3" xfId="1133"/>
    <cellStyle name="好_2008年财政收支预算草案(1.4)_收入汇总" xfId="1134"/>
    <cellStyle name="差_行政公检法测算_不含人员经费系数_财力性转移支付2010年预算参考数" xfId="1135"/>
    <cellStyle name="差_03昭通" xfId="1136"/>
    <cellStyle name="差_0605石屏县_财力性转移支付2010年预算参考数" xfId="1137"/>
    <cellStyle name="差_县市旗测算20080508_2014省级收入及财力12.12（更新后）" xfId="1138"/>
    <cellStyle name="差_Xl0000336" xfId="1139"/>
    <cellStyle name="差_0605石屏县_省级财力12.12" xfId="1140"/>
    <cellStyle name="差_22湖南_财力性转移支付2010年预算参考数" xfId="1141"/>
    <cellStyle name="差_09黑龙江_2014省级收入12.2（更新后）" xfId="1142"/>
    <cellStyle name="差_09黑龙江_2014省级收入及财力12.12（更新后）" xfId="1143"/>
    <cellStyle name="常规 2_B8E94FC40B22457CE05402082096FAEB" xfId="1144"/>
    <cellStyle name="差_行政公检法测算_县市旗测算-新科目（含人口规模效应）_财力性转移支付2010年预算参考数" xfId="1145"/>
    <cellStyle name="差_09黑龙江_省级财力12.12" xfId="1146"/>
    <cellStyle name="好_33甘肃" xfId="1147"/>
    <cellStyle name="差_1_2014省级收入12.2（更新后）" xfId="1148"/>
    <cellStyle name="差_1_财力性转移支付2010年预算参考数" xfId="1149"/>
    <cellStyle name="差_1_省级财力12.12" xfId="1150"/>
    <cellStyle name="好_省级明细_省级国有资本经营预算表" xfId="1151"/>
    <cellStyle name="好_Book1_2016年结算与财力5.17" xfId="1152"/>
    <cellStyle name="差_1110洱源县" xfId="1153"/>
    <cellStyle name="差_11大理" xfId="1154"/>
    <cellStyle name="差_11大理_2014省级收入及财力12.12（更新后）" xfId="1155"/>
    <cellStyle name="差_11大理_财力性转移支付2010年预算参考数" xfId="1156"/>
    <cellStyle name="差_市辖区测算-新科目（20080626）_县市旗测算-新科目（含人口规模效应）_2014省级收入及财力12.12（更新后）" xfId="1157"/>
    <cellStyle name="差_2009年省对市县转移支付测算表(9.27)" xfId="1158"/>
    <cellStyle name="差_2006年22湖南_2014省级收入12.2（更新后）" xfId="1159"/>
    <cellStyle name="差_12滨州_2014省级收入及财力12.12（更新后）" xfId="1160"/>
    <cellStyle name="好_Xl0000071 2" xfId="1161"/>
    <cellStyle name="差_2008计算资料（8月5）" xfId="1162"/>
    <cellStyle name="差_省级明细_冬梅3 2" xfId="1163"/>
    <cellStyle name="差_12滨州_省级财力12.12" xfId="1164"/>
    <cellStyle name="差_14安徽" xfId="1165"/>
    <cellStyle name="差_14安徽_2014省级收入及财力12.12（更新后）" xfId="1166"/>
    <cellStyle name="差_14安徽_财力性转移支付2010年预算参考数" xfId="1167"/>
    <cellStyle name="好_00省级(打印)" xfId="1168"/>
    <cellStyle name="差_1604月报" xfId="1169"/>
    <cellStyle name="差_测算总表_2014省级收入及财力12.12（更新后）" xfId="1170"/>
    <cellStyle name="差_2" xfId="1171"/>
    <cellStyle name="差_省级明细_代编全省支出预算修改_支出汇总" xfId="1172"/>
    <cellStyle name="差_县区合并测算20080421_财力性转移支付2010年预算参考数" xfId="1173"/>
    <cellStyle name="差_2011年预算表格2010.12.9_基金汇总" xfId="1174"/>
    <cellStyle name="差_汇总表4_财力性转移支付2010年预算参考数" xfId="1175"/>
    <cellStyle name="差_商品交易所2006--2008年税收_基金汇总" xfId="1176"/>
    <cellStyle name="差_2.2017全省收入" xfId="1177"/>
    <cellStyle name="差_安徽 缺口县区测算(地方填报)1" xfId="1178"/>
    <cellStyle name="差_2_2014省级收入及财力12.12（更新后）" xfId="1179"/>
    <cellStyle name="好_2009年结算（最终）_收入汇总" xfId="1180"/>
    <cellStyle name="好_云南省2008年转移支付测算——州市本级考核部分及政策性测算" xfId="1181"/>
    <cellStyle name="差_2_省级财力12.12" xfId="1182"/>
    <cellStyle name="差_2017年预算草案（债务）" xfId="1183"/>
    <cellStyle name="差_Book1_基金汇总" xfId="1184"/>
    <cellStyle name="差_22湖南_2014省级收入12.2（更新后）" xfId="1185"/>
    <cellStyle name="差_20 2007年河南结算单_2013省级预算附表" xfId="1186"/>
    <cellStyle name="差_20 2007年河南结算单_2014省级收入12.2（更新后）" xfId="1187"/>
    <cellStyle name="差_20 2007年河南结算单_2014省级收入及财力12.12（更新后）" xfId="1188"/>
    <cellStyle name="差_20 2007年河南结算单_2017年预算草案（债务）" xfId="1189"/>
    <cellStyle name="差_20 2007年河南结算单_基金汇总" xfId="1190"/>
    <cellStyle name="差_检验表" xfId="1191"/>
    <cellStyle name="差_20 2007年河南结算单_收入汇总" xfId="1192"/>
    <cellStyle name="好_20 2007年河南结算单_附表1-6" xfId="1193"/>
    <cellStyle name="好_教育(按照总人口测算）—20080416_不含人员经费系数" xfId="1194"/>
    <cellStyle name="差_20 2007年河南结算单_支出汇总" xfId="1195"/>
    <cellStyle name="差_2006年22湖南_2014省级收入及财力12.12（更新后）" xfId="1196"/>
    <cellStyle name="差_缺口县区测算(按核定人数)_2014省级收入12.2（更新后）" xfId="1197"/>
    <cellStyle name="差_2006年22湖南_财力性转移支付2010年预算参考数" xfId="1198"/>
    <cellStyle name="差_2006年22湖南_省级财力12.12" xfId="1199"/>
    <cellStyle name="好_河南省----2009-05-21（补充数据）_2014省级收入12.2（更新后）" xfId="1200"/>
    <cellStyle name="差_2006年27重庆_2014省级收入12.2（更新后）" xfId="1201"/>
    <cellStyle name="差_2006年27重庆_财力性转移支付2010年预算参考数" xfId="1202"/>
    <cellStyle name="好_河南省----2009-05-21（补充数据）_省级财力12.12" xfId="1203"/>
    <cellStyle name="差_27重庆" xfId="1204"/>
    <cellStyle name="差_2006年27重庆_省级财力12.12" xfId="1205"/>
    <cellStyle name="好_2007年一般预算支出剔除_财力性转移支付2010年预算参考数" xfId="1206"/>
    <cellStyle name="差_2006年28四川_2014省级收入12.2（更新后）" xfId="1207"/>
    <cellStyle name="好_行政（人员）_民生政策最低支出需求_2014省级收入12.2（更新后）" xfId="1208"/>
    <cellStyle name="差_省级明细_政府性基金人大会表格1稿_支出汇总" xfId="1209"/>
    <cellStyle name="差_2006年28四川_2014省级收入及财力12.12（更新后）" xfId="1210"/>
    <cellStyle name="好_分县成本差异系数_民生政策最低支出需求_省级财力12.12" xfId="1211"/>
    <cellStyle name="差_其他部门(按照总人口测算）—20080416_不含人员经费系数" xfId="1212"/>
    <cellStyle name="差_2006年34青海" xfId="1213"/>
    <cellStyle name="差_其他部门(按照总人口测算）—20080416_不含人员经费系数_2014省级收入及财力12.12（更新后）" xfId="1214"/>
    <cellStyle name="好_分县成本差异系数_财力性转移支付2010年预算参考数" xfId="1215"/>
    <cellStyle name="差_2006年34青海_2014省级收入及财力12.12（更新后）" xfId="1216"/>
    <cellStyle name="差_2006年水利统计指标统计表" xfId="1217"/>
    <cellStyle name="差_2006年水利统计指标统计表_2014省级收入12.2（更新后）" xfId="1218"/>
    <cellStyle name="差_2006年水利统计指标统计表_财力性转移支付2010年预算参考数" xfId="1219"/>
    <cellStyle name="差_2006年水利统计指标统计表_省级财力12.12" xfId="1220"/>
    <cellStyle name="差_2007结算与财力(6.2)_支出汇总" xfId="1221"/>
    <cellStyle name="好_省级明细_副本1.2" xfId="1222"/>
    <cellStyle name="差_2007年结算已定项目对账单" xfId="1223"/>
    <cellStyle name="强调文字颜色 4 2_3.2017全省支出" xfId="1224"/>
    <cellStyle name="差_2007年结算已定项目对账单_2013省级预算附表" xfId="1225"/>
    <cellStyle name="差_2007年一般预算支出剔除" xfId="1226"/>
    <cellStyle name="好_20160105省级2016年预算情况表（最新）_基金汇总" xfId="1227"/>
    <cellStyle name="差_2007年结算已定项目对账单_2014省级收入及财力12.12（更新后）" xfId="1228"/>
    <cellStyle name="差_河南省----2009-05-21（补充数据）_收入汇总" xfId="1229"/>
    <cellStyle name="好_省级明细_副本1.2_2017年预算草案（债务）" xfId="1230"/>
    <cellStyle name="差_2007年结算已定项目对账单_2017年预算草案（债务）" xfId="1231"/>
    <cellStyle name="差_省级明细_Xl0000068 2" xfId="1232"/>
    <cellStyle name="差_2007年结算已定项目对账单_附表1-6" xfId="1233"/>
    <cellStyle name="差_2007年结算已定项目对账单_省级财力12.12" xfId="1234"/>
    <cellStyle name="差_其他部门(按照总人口测算）—20080416" xfId="1235"/>
    <cellStyle name="好_省级明细_副本1.2_支出汇总" xfId="1236"/>
    <cellStyle name="差_2016年预算表格（公式）" xfId="1237"/>
    <cellStyle name="差_2007年结算已定项目对账单_支出汇总" xfId="1238"/>
    <cellStyle name="差_2007年收支情况及2008年收支预计表(汇总表)_2014省级收入及财力12.12（更新后）" xfId="1239"/>
    <cellStyle name="差_2007年收支情况及2008年收支预计表(汇总表)_财力性转移支付2010年预算参考数" xfId="1240"/>
    <cellStyle name="差_Sheet1_2014省级收入及财力12.12（更新后）" xfId="1241"/>
    <cellStyle name="差_2007年收支情况及2008年收支预计表(汇总表)_省级财力12.12" xfId="1242"/>
    <cellStyle name="好_2007结算与财力(6.2)_收入汇总" xfId="1243"/>
    <cellStyle name="差_2007年一般预算支出剔除_2014省级收入12.2（更新后）" xfId="1244"/>
    <cellStyle name="好_20 2007年河南结算单_2017年预算草案（债务）" xfId="1245"/>
    <cellStyle name="差_2007年一般预算支出剔除_2014省级收入及财力12.12（更新后）" xfId="1246"/>
    <cellStyle name="好_县市旗测算-新科目（20080626）_县市旗测算-新科目（含人口规模效应）" xfId="1247"/>
    <cellStyle name="差_2008年支出调整_2014省级收入及财力12.12（更新后）" xfId="1248"/>
    <cellStyle name="好_复件 2012年地方财政公共预算分级平衡情况表（5" xfId="1249"/>
    <cellStyle name="差_方案二" xfId="1250"/>
    <cellStyle name="好_省级明细_6.2017省本级支出" xfId="1251"/>
    <cellStyle name="差_2007年一般预算支出剔除_财力性转移支付2010年预算参考数" xfId="1252"/>
    <cellStyle name="检查单元格 2 3" xfId="1253"/>
    <cellStyle name="差_2007年一般预算支出剔除_省级财力12.12" xfId="1254"/>
    <cellStyle name="差_2007年中央财政与河南省财政年终决算结算单" xfId="1255"/>
    <cellStyle name="差_2011年预算表格2010.12.9_收入汇总" xfId="1256"/>
    <cellStyle name="差_商品交易所2006--2008年税收_收入汇总" xfId="1257"/>
    <cellStyle name="差_2007年中央财政与河南省财政年终决算结算单 2" xfId="1258"/>
    <cellStyle name="差_2007年中央财政与河南省财政年终决算结算单_2013省级预算附表" xfId="1259"/>
    <cellStyle name="差_2007年中央财政与河南省财政年终决算结算单_2014省级收入12.2（更新后）" xfId="1260"/>
    <cellStyle name="好_省级明细_1.3日 2017年预算草案 - 副本" xfId="1261"/>
    <cellStyle name="差_财力（李处长）_省级财力12.12" xfId="1262"/>
    <cellStyle name="差_2007年中央财政与河南省财政年终决算结算单_2017年预算草案（债务）" xfId="1263"/>
    <cellStyle name="差_2007年中央财政与河南省财政年终决算结算单_基金汇总" xfId="1264"/>
    <cellStyle name="差_2007年中央财政与河南省财政年终决算结算单_省级财力12.12" xfId="1265"/>
    <cellStyle name="好_20河南省" xfId="1266"/>
    <cellStyle name="差_2009年结算（最终）_支出汇总" xfId="1267"/>
    <cellStyle name="差_2007年中央财政与河南省财政年终决算结算单_收入汇总" xfId="1268"/>
    <cellStyle name="差_20160105省级2016年预算情况表（最新）" xfId="1269"/>
    <cellStyle name="差_2007年中央财政与河南省财政年终决算结算单_支出汇总" xfId="1270"/>
    <cellStyle name="差_县区合并测算20080423(按照各省比重）_不含人员经费系数_2014省级收入及财力12.12（更新后）" xfId="1271"/>
    <cellStyle name="差_2007一般预算支出口径剔除表_2014省级收入12.2（更新后）" xfId="1272"/>
    <cellStyle name="差_省级明细_23_收入汇总" xfId="1273"/>
    <cellStyle name="差_2007一般预算支出口径剔除表_财力性转移支付2010年预算参考数" xfId="1274"/>
    <cellStyle name="差_县区合并测算20080421_不含人员经费系数_财力性转移支付2010年预算参考数" xfId="1275"/>
    <cellStyle name="差_2008计算资料（8月11日终稿）" xfId="1276"/>
    <cellStyle name="差_2008结算与财力(最终)" xfId="1277"/>
    <cellStyle name="差_2008年财政收支预算草案(1.4)_2017年预算草案（债务）" xfId="1278"/>
    <cellStyle name="差_2008年财政收支预算草案(1.4)_收入汇总" xfId="1279"/>
    <cellStyle name="差_成本差异系数_2014省级收入及财力12.12（更新后）" xfId="1280"/>
    <cellStyle name="差_2008年财政收支预算草案(1.4)_支出汇总" xfId="1281"/>
    <cellStyle name="好_核定人数下发表_2014省级收入及财力12.12（更新后）" xfId="1282"/>
    <cellStyle name="差_2008年全省汇总收支计算表" xfId="1283"/>
    <cellStyle name="差_2008年全省汇总收支计算表_2014省级收入12.2（更新后）" xfId="1284"/>
    <cellStyle name="差_2008年全省汇总收支计算表_2014省级收入及财力12.12（更新后）" xfId="1285"/>
    <cellStyle name="差_2008年全省汇总收支计算表_财力性转移支付2010年预算参考数" xfId="1286"/>
    <cellStyle name="好_核定人数对比_2014省级收入12.2（更新后）" xfId="1287"/>
    <cellStyle name="差_2008年一般预算支出预计" xfId="1288"/>
    <cellStyle name="好_河南省农村义务教育教师绩效工资测算表8-12_2014省级收入及财力12.12（更新后）" xfId="1289"/>
    <cellStyle name="差_2008年预计支出与2007年对比" xfId="1290"/>
    <cellStyle name="差_2008年支出核定" xfId="1291"/>
    <cellStyle name="差_2008年支出调整_省级财力12.12" xfId="1292"/>
    <cellStyle name="好_2010年收入预测表（20091219)）" xfId="1293"/>
    <cellStyle name="差_津补贴保障测算(5.21)_支出汇总" xfId="1294"/>
    <cellStyle name="差_云南 缺口县区测算(地方填报)_财力性转移支付2010年预算参考数" xfId="1295"/>
    <cellStyle name="差_2009年财力测算情况11.19_收入汇总" xfId="1296"/>
    <cellStyle name="差_测算结果_2014省级收入12.2（更新后）" xfId="1297"/>
    <cellStyle name="差_2009年财力测算情况11.19_支出汇总" xfId="1298"/>
    <cellStyle name="差_省级明细_梁蕊要预算局报人大2017年预算草案" xfId="1299"/>
    <cellStyle name="差_成本差异系数_2014省级收入12.2（更新后）" xfId="1300"/>
    <cellStyle name="差_2009年结算（最终）" xfId="1301"/>
    <cellStyle name="差_2009年结算（最终）_收入汇总" xfId="1302"/>
    <cellStyle name="差_省级明细_Xl0000068_2017年预算草案（债务）" xfId="1303"/>
    <cellStyle name="好_省级明细_2016年预算草案1.13_基金汇总" xfId="1304"/>
    <cellStyle name="差_2009年省对市县转移支付测算表(9.27)_2014省级收入12.2（更新后）" xfId="1305"/>
    <cellStyle name="差_2009年省对市县转移支付测算表(9.27)_省级财力12.12" xfId="1306"/>
    <cellStyle name="差_2009年省与市县结算（最终）" xfId="1307"/>
    <cellStyle name="好_分县成本差异系数_不含人员经费系数_2014省级收入12.2（更新后）" xfId="1308"/>
    <cellStyle name="差_2010年收入预测表（20091218)）_基金汇总" xfId="1309"/>
    <cellStyle name="差_县区合并测算20080423(按照各省比重）_县市旗测算-新科目（含人口规模效应）" xfId="1310"/>
    <cellStyle name="差_20河南(财政部2010年县级基本财力测算数据)" xfId="1311"/>
    <cellStyle name="差_2010年收入预测表（20091219)）" xfId="1312"/>
    <cellStyle name="差_2010年收入预测表（20091219)）_基金汇总" xfId="1313"/>
    <cellStyle name="差_青海 缺口县区测算(地方填报)_财力性转移支付2010年预算参考数" xfId="1314"/>
    <cellStyle name="差_重点民生支出需求测算表社保（农村低保）081112" xfId="1315"/>
    <cellStyle name="差_2010年收入预测表（20091230)）" xfId="1316"/>
    <cellStyle name="好_安徽 缺口县区测算(地方填报)1_省级财力12.12" xfId="1317"/>
    <cellStyle name="好_2010省级行政性收费专项收入批复_收入汇总" xfId="1318"/>
    <cellStyle name="差_2010年收入预测表（20091230)）_基金汇总" xfId="1319"/>
    <cellStyle name="差_国有资本经营预算（2011年报省人大）_附表1-6" xfId="1320"/>
    <cellStyle name="差_2010年收入预测表（20091230)）_收入汇总" xfId="1321"/>
    <cellStyle name="差_财政厅编制用表（2011年报省人大）_2017年预算草案（债务）" xfId="1322"/>
    <cellStyle name="差_2010省级行政性收费专项收入批复_支出汇总" xfId="1323"/>
    <cellStyle name="差_20111127汇报附表（8张）" xfId="1324"/>
    <cellStyle name="差_20111127汇报附表（8张）_基金汇总" xfId="1325"/>
    <cellStyle name="好_12滨州_财力性转移支付2010年预算参考数" xfId="1326"/>
    <cellStyle name="差_省电力2008年 工作表" xfId="1327"/>
    <cellStyle name="常规 11 3" xfId="1328"/>
    <cellStyle name="差_20111127汇报附表（8张）_收入汇总" xfId="1329"/>
    <cellStyle name="好_分县成本差异系数_2014省级收入及财力12.12（更新后）" xfId="1330"/>
    <cellStyle name="差_分析缺口率_省级财力12.12" xfId="1331"/>
    <cellStyle name="差_Material reprot In Dec (3)" xfId="1332"/>
    <cellStyle name="差_20111127汇报附表（8张）_支出汇总" xfId="1333"/>
    <cellStyle name="差_2011年全省及省级预计12-31" xfId="1334"/>
    <cellStyle name="差_2011年全省及省级预计2011-12-12" xfId="1335"/>
    <cellStyle name="差_2011年全省及省级预计2011-12-12_基金汇总" xfId="1336"/>
    <cellStyle name="输出 2 2" xfId="1337"/>
    <cellStyle name="差_复件 复件 2010年预算表格－2010-03-26-（含表间 公式）_2014省级收入12.2（更新后）" xfId="1338"/>
    <cellStyle name="好_行政公检法测算_不含人员经费系数_2014省级收入及财力12.12（更新后）" xfId="1339"/>
    <cellStyle name="差_Book1_2013省级预算附表" xfId="1340"/>
    <cellStyle name="差_2011年全省及省级预计2011-12-12_收入汇总" xfId="1341"/>
    <cellStyle name="差_2011年全省及省级预计2011-12-12_支出汇总" xfId="1342"/>
    <cellStyle name="差_2012年国有资本经营预算收支总表" xfId="1343"/>
    <cellStyle name="好_34青海_1_2014省级收入12.2（更新后）" xfId="1344"/>
    <cellStyle name="警告文本 2 2" xfId="1345"/>
    <cellStyle name="差_28四川" xfId="1346"/>
    <cellStyle name="差_2011年预算表格2010.12.9" xfId="1347"/>
    <cellStyle name="差_商品交易所2006--2008年税收" xfId="1348"/>
    <cellStyle name="差_20河南_财力性转移支付2010年预算参考数" xfId="1349"/>
    <cellStyle name="差_2011年预算表格2010.12.9 2" xfId="1350"/>
    <cellStyle name="差_商品交易所2006--2008年税收 2" xfId="1351"/>
    <cellStyle name="好_测算结果_2014省级收入及财力12.12（更新后）" xfId="1352"/>
    <cellStyle name="差_2011年预算表格2010.12.9_2017年预算草案（债务）" xfId="1353"/>
    <cellStyle name="差_商品交易所2006--2008年税收_2017年预算草案（债务）" xfId="1354"/>
    <cellStyle name="差_2011年预算表格2010.12.9_附表1-6" xfId="1355"/>
    <cellStyle name="差_商品交易所2006--2008年税收_附表1-6" xfId="1356"/>
    <cellStyle name="差_Sheet1_省级收入" xfId="1357"/>
    <cellStyle name="好_22湖南" xfId="1358"/>
    <cellStyle name="差_附表_省级财力12.12" xfId="1359"/>
    <cellStyle name="差_2011年预算表格2010.12.9_支出汇总" xfId="1360"/>
    <cellStyle name="差_商品交易所2006--2008年税收_支出汇总" xfId="1361"/>
    <cellStyle name="差_省级明细_代编表" xfId="1362"/>
    <cellStyle name="差_行政公检法测算_县市旗测算-新科目（含人口规模效应）_省级财力12.12" xfId="1363"/>
    <cellStyle name="强调文字颜色 1 4" xfId="1364"/>
    <cellStyle name="差_Book1_2012年省级平衡简表（用）" xfId="1365"/>
    <cellStyle name="差_2011年预算大表11-26" xfId="1366"/>
    <cellStyle name="差_2011年预算大表11-26_2017年预算草案（债务）" xfId="1367"/>
    <cellStyle name="差_行政公检法测算_财力性转移支付2010年预算参考数" xfId="1368"/>
    <cellStyle name="强调文字颜色 1 2 2" xfId="1369"/>
    <cellStyle name="好_省级明细_全省预算代编_支出汇总" xfId="1370"/>
    <cellStyle name="差_2011年预算大表11-26_基金汇总" xfId="1371"/>
    <cellStyle name="好_财力（李处长）_2014省级收入12.2（更新后）" xfId="1372"/>
    <cellStyle name="差_2011年预算大表11-26_收入汇总" xfId="1373"/>
    <cellStyle name="差_2012年省级平衡表" xfId="1374"/>
    <cellStyle name="差_河南省----2009-05-21（补充数据）_基金汇总" xfId="1375"/>
    <cellStyle name="好_2006年34青海_2014省级收入及财力12.12（更新后）" xfId="1376"/>
    <cellStyle name="差_2012年省级一般预算收入计划" xfId="1377"/>
    <cellStyle name="差_20160105省级2016年预算情况表（最新） 2" xfId="1378"/>
    <cellStyle name="好_河南省----2009-05-21（补充数据）_收入汇总" xfId="1379"/>
    <cellStyle name="差_20160105省级2016年预算情况表（最新）_支出汇总" xfId="1380"/>
    <cellStyle name="差_2016年财政专项清理表" xfId="1381"/>
    <cellStyle name="差_县区合并测算20080421_不含人员经费系数_2014省级收入12.2（更新后）" xfId="1382"/>
    <cellStyle name="差_2016年财政总决算生成表全套0417 -平衡表" xfId="1383"/>
    <cellStyle name="好_2006年27重庆_2014省级收入及财力12.12（更新后）" xfId="1384"/>
    <cellStyle name="差_行政（人员）_2014省级收入及财力12.12（更新后）" xfId="1385"/>
    <cellStyle name="差_2016年结算与财力5.17" xfId="1386"/>
    <cellStyle name="差_财政厅编制用表（2011年报省人大）_省级财力12.12" xfId="1387"/>
    <cellStyle name="差_2016省级收入1.3" xfId="1388"/>
    <cellStyle name="差_Xl0000302" xfId="1389"/>
    <cellStyle name="差_20170103省级2017年预算情况表" xfId="1390"/>
    <cellStyle name="差_县区合并测算20080421_县市旗测算-新科目（含人口规模效应）" xfId="1391"/>
    <cellStyle name="好_2008年全省汇总收支计算表_2014省级收入及财力12.12（更新后）" xfId="1392"/>
    <cellStyle name="差_20河南" xfId="1393"/>
    <cellStyle name="差_县区合并测算20080423(按照各省比重）_县市旗测算-新科目（含人口规模效应）_省级财力12.12" xfId="1394"/>
    <cellStyle name="差_20河南(财政部2010年县级基本财力测算数据)_省级财力12.12" xfId="1395"/>
    <cellStyle name="差_20河南_省级财力12.12" xfId="1396"/>
    <cellStyle name="好_2011年预算大表11-26_2017年预算草案（债务）" xfId="1397"/>
    <cellStyle name="差_分析缺口率_2014省级收入12.2（更新后）" xfId="1398"/>
    <cellStyle name="差_20河南省" xfId="1399"/>
    <cellStyle name="差_21.2017年全省基金收入" xfId="1400"/>
    <cellStyle name="差_22.2017年全省基金支出" xfId="1401"/>
    <cellStyle name="好_2011年预算表格2010.12.9_2013省级预算附表" xfId="1402"/>
    <cellStyle name="差_22湖南" xfId="1403"/>
    <cellStyle name="好_530623_2006年县级财政报表附表" xfId="1404"/>
    <cellStyle name="差_27重庆_2014省级收入及财力12.12（更新后）" xfId="1405"/>
    <cellStyle name="差_27重庆_财力性转移支付2010年预算参考数" xfId="1406"/>
    <cellStyle name="差_安徽 缺口县区测算(地方填报)1_2014省级收入12.2（更新后）" xfId="1407"/>
    <cellStyle name="差_27重庆_省级财力12.12" xfId="1408"/>
    <cellStyle name="差_缺口县区测算_财力性转移支付2010年预算参考数" xfId="1409"/>
    <cellStyle name="差_Sheet1_1" xfId="1410"/>
    <cellStyle name="差_检验表（调整后）" xfId="1411"/>
    <cellStyle name="好_14安徽" xfId="1412"/>
    <cellStyle name="差_28四川_财力性转移支付2010年预算参考数" xfId="1413"/>
    <cellStyle name="差_30云南" xfId="1414"/>
    <cellStyle name="差_30云南_1" xfId="1415"/>
    <cellStyle name="差_第五部分(才淼、饶永宏）" xfId="1416"/>
    <cellStyle name="差_县区合并测算20080421_省级财力12.12" xfId="1417"/>
    <cellStyle name="差_汇总表4_省级财力12.12" xfId="1418"/>
    <cellStyle name="强调文字颜色 5 3 2" xfId="1419"/>
    <cellStyle name="差_30云南_1_2014省级收入12.2（更新后）" xfId="1420"/>
    <cellStyle name="差_财政厅编制用表（2011年报省人大）_2013省级预算附表" xfId="1421"/>
    <cellStyle name="差_30云南_1_2014省级收入及财力12.12（更新后）" xfId="1422"/>
    <cellStyle name="差_30云南_1_财力性转移支付2010年预算参考数" xfId="1423"/>
    <cellStyle name="好_省级明细_全省预算代编" xfId="1424"/>
    <cellStyle name="好_河南 缺口县区测算(地方填报)" xfId="1425"/>
    <cellStyle name="差_34青海_1_2014省级收入12.2（更新后）" xfId="1426"/>
    <cellStyle name="差_34青海_1_2014省级收入及财力12.12（更新后）" xfId="1427"/>
    <cellStyle name="好_2012年结余使用" xfId="1428"/>
    <cellStyle name="差_34青海_1_财力性转移支付2010年预算参考数" xfId="1429"/>
    <cellStyle name="好_2006年28四川_2014省级收入12.2（更新后）" xfId="1430"/>
    <cellStyle name="差_34青海_1_省级财力12.12" xfId="1431"/>
    <cellStyle name="差_410927000_台前县_2014省级收入12.2（更新后）" xfId="1432"/>
    <cellStyle name="差_530623_2006年县级财政报表附表" xfId="1433"/>
    <cellStyle name="差_530629_2006年县级财政报表附表" xfId="1434"/>
    <cellStyle name="适中 2 3" xfId="1435"/>
    <cellStyle name="差_县市旗测算-新科目（20080626）" xfId="1436"/>
    <cellStyle name="强调文字颜色 3 2 2" xfId="1437"/>
    <cellStyle name="差_6.2017省本级支出" xfId="1438"/>
    <cellStyle name="差_Book1" xfId="1439"/>
    <cellStyle name="好_2007年收支情况及2008年收支预计表(汇总表)_省级财力12.12" xfId="1440"/>
    <cellStyle name="差_Book1_2012-2013年经常性收入预测（1.1新口径）" xfId="1441"/>
    <cellStyle name="差_中原证券2012年补助（上解）核定表" xfId="1442"/>
    <cellStyle name="差_Book1_2016年结算与财力5.17" xfId="1443"/>
    <cellStyle name="差_Book1_5.2017省本级收入" xfId="1444"/>
    <cellStyle name="差_Book1_财力性转移支付2010年预算参考数" xfId="1445"/>
    <cellStyle name="差_Book1_附表1-6" xfId="1446"/>
    <cellStyle name="差_Xl0000335" xfId="1447"/>
    <cellStyle name="差_Book1_收入汇总" xfId="1448"/>
    <cellStyle name="差_国有资本经营预算（2011年报省人大）_2017年预算草案（债务）" xfId="1449"/>
    <cellStyle name="好_2007一般预算支出口径剔除表_2014省级收入12.2（更新后）" xfId="1450"/>
    <cellStyle name="差_卫生(按照总人口测算）—20080416_民生政策最低支出需求_2014省级收入及财力12.12（更新后）" xfId="1451"/>
    <cellStyle name="好_0605石屏县_2014省级收入及财力12.12（更新后）" xfId="1452"/>
    <cellStyle name="差_Book1_支出汇总" xfId="1453"/>
    <cellStyle name="差_省级明细_6.2017省本级支出" xfId="1454"/>
    <cellStyle name="好_人员工资和公用经费2_财力性转移支付2010年预算参考数" xfId="1455"/>
    <cellStyle name="差_Book2_2014省级收入及财力12.12（更新后）" xfId="1456"/>
    <cellStyle name="好_2007年结算已定项目对账单_2014省级收入12.2（更新后）" xfId="1457"/>
    <cellStyle name="好_财政供养人员" xfId="1458"/>
    <cellStyle name="常规 6 3" xfId="1459"/>
    <cellStyle name="好_文体广播事业(按照总人口测算）—20080416_县市旗测算-新科目（含人口规模效应）" xfId="1460"/>
    <cellStyle name="差_Book2_财力性转移支付2010年预算参考数" xfId="1461"/>
    <cellStyle name="差_卫生部门_2014省级收入12.2（更新后）" xfId="1462"/>
    <cellStyle name="差_Book2_省级财力12.12" xfId="1463"/>
    <cellStyle name="差_material report in Jun" xfId="1464"/>
    <cellStyle name="好_Book1_基金汇总" xfId="1465"/>
    <cellStyle name="差_Material reprot In Dec" xfId="1466"/>
    <cellStyle name="差_Material reprot In Feb (2)" xfId="1467"/>
    <cellStyle name="差_人员工资和公用经费3" xfId="1468"/>
    <cellStyle name="差_Sheet1" xfId="1469"/>
    <cellStyle name="好_30云南_1_财力性转移支付2010年预算参考数" xfId="1470"/>
    <cellStyle name="差_Sheet1_2" xfId="1471"/>
    <cellStyle name="常规_附件：2012年出口退税基数及超基数上解情况表" xfId="1472"/>
    <cellStyle name="差_行政(燃修费)_县市旗测算-新科目（含人口规模效应）_2014省级收入及财力12.12（更新后）" xfId="1473"/>
    <cellStyle name="差_Sheet1_Sheet2" xfId="1474"/>
    <cellStyle name="差_Sheet1_省级财力12.12" xfId="1475"/>
    <cellStyle name="差_附表_2014省级收入及财力12.12（更新后）" xfId="1476"/>
    <cellStyle name="差_Sheet2" xfId="1477"/>
    <cellStyle name="好_Book2_2014省级收入及财力12.12（更新后）" xfId="1478"/>
    <cellStyle name="差_Sheet2_1" xfId="1479"/>
    <cellStyle name="差_Xl0000068_2017年预算草案（债务）" xfId="1480"/>
    <cellStyle name="差_Xl0000071 2" xfId="1481"/>
    <cellStyle name="差_Xl0000071_2017年预算草案（债务）" xfId="1482"/>
    <cellStyle name="差_Xl0000071_基金汇总" xfId="1483"/>
    <cellStyle name="好_material report in Jul" xfId="1484"/>
    <cellStyle name="差_县市旗测算-新科目（20080626）_民生政策最低支出需求_财力性转移支付2010年预算参考数" xfId="1485"/>
    <cellStyle name="差_县市旗测算-新科目（20080626）_不含人员经费系数_2014省级收入12.2（更新后）" xfId="1486"/>
    <cellStyle name="差_Xl0000071_支出汇总" xfId="1487"/>
    <cellStyle name="差_安徽 缺口县区测算(地方填报)1_2014省级收入及财力12.12（更新后）" xfId="1488"/>
    <cellStyle name="好_1" xfId="1489"/>
    <cellStyle name="差_安徽 缺口县区测算(地方填报)1_省级财力12.12" xfId="1490"/>
    <cellStyle name="差_表一_2014省级收入及财力12.12（更新后）" xfId="1491"/>
    <cellStyle name="差_附表_财力性转移支付2010年预算参考数" xfId="1492"/>
    <cellStyle name="差_不含人员经费系数_2014省级收入12.2（更新后）" xfId="1493"/>
    <cellStyle name="好_2007年结算已定项目对账单_2014省级收入及财力12.12（更新后）" xfId="1494"/>
    <cellStyle name="差_不含人员经费系数_省级财力12.12" xfId="1495"/>
    <cellStyle name="差_财力（李处长）" xfId="1496"/>
    <cellStyle name="好_20160105省级2016年预算情况表（最新） 2" xfId="1497"/>
    <cellStyle name="差_财力（李处长）_2014省级收入及财力12.12（更新后）" xfId="1498"/>
    <cellStyle name="差_财力差异计算表(不含非农业区)" xfId="1499"/>
    <cellStyle name="差_财力差异计算表(不含非农业区)_2014省级收入12.2（更新后）" xfId="1500"/>
    <cellStyle name="差_财力差异计算表(不含非农业区)_省级财力12.12" xfId="1501"/>
    <cellStyle name="差_财政供养人员_财力性转移支付2010年预算参考数" xfId="1502"/>
    <cellStyle name="差_财政厅编制用表（2011年报省人大）" xfId="1503"/>
    <cellStyle name="差_财政厅编制用表（2011年报省人大） 2" xfId="1504"/>
    <cellStyle name="好_2011年预算大表11-26_基金汇总" xfId="1505"/>
    <cellStyle name="常规_Xl0000055" xfId="1506"/>
    <cellStyle name="差_财政厅编制用表（2011年报省人大）_2014省级收入及财力12.12（更新后）" xfId="1507"/>
    <cellStyle name="差_财政厅编制用表（2011年报省人大）_附表1-6" xfId="1508"/>
    <cellStyle name="好_20河南(财政部2010年县级基本财力测算数据)_省级财力12.12" xfId="1509"/>
    <cellStyle name="差_测算结果" xfId="1510"/>
    <cellStyle name="差_云南 缺口县区测算(地方填报)_2014省级收入及财力12.12（更新后）" xfId="1511"/>
    <cellStyle name="差_核定人数下发表_财力性转移支付2010年预算参考数" xfId="1512"/>
    <cellStyle name="差_测算结果_2014省级收入及财力12.12（更新后）" xfId="1513"/>
    <cellStyle name="差_测算结果_财力性转移支付2010年预算参考数" xfId="1514"/>
    <cellStyle name="差_测算结果_省级财力12.12" xfId="1515"/>
    <cellStyle name="警告文本 2 3" xfId="1516"/>
    <cellStyle name="差_测算结果汇总" xfId="1517"/>
    <cellStyle name="烹拳_ +Foil &amp; -FOIL &amp; PAPER" xfId="1518"/>
    <cellStyle name="差_测算结果汇总_2014省级收入12.2（更新后）" xfId="1519"/>
    <cellStyle name="差_丽江汇总" xfId="1520"/>
    <cellStyle name="差_测算结果汇总_2014省级收入及财力12.12（更新后）" xfId="1521"/>
    <cellStyle name="好_省电力2008年 工作表 2" xfId="1522"/>
    <cellStyle name="好_津补贴保障测算(5.21)_支出汇总" xfId="1523"/>
    <cellStyle name="差_测算总表_省级财力12.12" xfId="1524"/>
    <cellStyle name="好_省级明细" xfId="1525"/>
    <cellStyle name="差_成本差异系数" xfId="1526"/>
    <cellStyle name="好_2016年财政专项清理表" xfId="1527"/>
    <cellStyle name="差_成本差异系数（含人口规模）_2014省级收入及财力12.12（更新后）" xfId="1528"/>
    <cellStyle name="差_成本差异系数（含人口规模）_省级财力12.12" xfId="1529"/>
    <cellStyle name="差_成本差异系数_财力性转移支付2010年预算参考数" xfId="1530"/>
    <cellStyle name="差_县市旗测算20080508_县市旗测算-新科目（含人口规模效应）_2014省级收入12.2（更新后）" xfId="1531"/>
    <cellStyle name="差_县市旗测算-新科目（20080626）_民生政策最低支出需求_2014省级收入12.2（更新后）" xfId="1532"/>
    <cellStyle name="差_成本差异系数_省级财力12.12" xfId="1533"/>
    <cellStyle name="差_第一部分：综合全" xfId="1534"/>
    <cellStyle name="好_2016-2017全省国资预算" xfId="1535"/>
    <cellStyle name="差_电力公司增值税划转_2014省级收入及财力12.12（更新后）" xfId="1536"/>
    <cellStyle name="好_人员工资和公用经费" xfId="1537"/>
    <cellStyle name="差_电力公司增值税划转_省级财力12.12" xfId="1538"/>
    <cellStyle name="好_省级明细_2016年预算草案1.13_收入汇总" xfId="1539"/>
    <cellStyle name="差_分析缺口率" xfId="1540"/>
    <cellStyle name="差_省级明细_复件 表19（梁蕊发）" xfId="1541"/>
    <cellStyle name="差_分析缺口率_2014省级收入及财力12.12（更新后）" xfId="1542"/>
    <cellStyle name="差_分析缺口率_财力性转移支付2010年预算参考数" xfId="1543"/>
    <cellStyle name="差_省级明细_全省收入代编最新_支出汇总" xfId="1544"/>
    <cellStyle name="差_分县成本差异系数_不含人员经费系数" xfId="1545"/>
    <cellStyle name="强调文字颜色 6 3 2" xfId="1546"/>
    <cellStyle name="差_分县成本差异系数_不含人员经费系数_2014省级收入及财力12.12（更新后）" xfId="1547"/>
    <cellStyle name="差_分县成本差异系数_财力性转移支付2010年预算参考数" xfId="1548"/>
    <cellStyle name="常规 3_2010.10.30" xfId="1549"/>
    <cellStyle name="差_分县成本差异系数_民生政策最低支出需求" xfId="1550"/>
    <cellStyle name="差_分县成本差异系数_民生政策最低支出需求_2014省级收入及财力12.12（更新后）" xfId="1551"/>
    <cellStyle name="差_分县成本差异系数_民生政策最低支出需求_财力性转移支付2010年预算参考数" xfId="1552"/>
    <cellStyle name="好_2006年水利统计指标统计表_2014省级收入12.2（更新后）" xfId="1553"/>
    <cellStyle name="常规 14" xfId="1554"/>
    <cellStyle name="好_省级明细_2016年预算草案1.13 2" xfId="1555"/>
    <cellStyle name="差_附表1-6" xfId="1556"/>
    <cellStyle name="差_复件 复件 2010年预算表格－2010-03-26-（含表间 公式）" xfId="1557"/>
    <cellStyle name="差_省级明细_21.2017年全省基金收入" xfId="1558"/>
    <cellStyle name="差_行政(燃修费)_县市旗测算-新科目（含人口规模效应）_省级财力12.12" xfId="1559"/>
    <cellStyle name="差_国有资本经营预算（2011年报省人大）_基金汇总" xfId="1560"/>
    <cellStyle name="差_国有资本经营预算（2011年报省人大）" xfId="1561"/>
    <cellStyle name="差_国有资本经营预算（2011年报省人大）_2013省级预算附表" xfId="1562"/>
    <cellStyle name="差_国有资本经营预算（2011年报省人大）_2014省级收入及财力12.12（更新后）" xfId="1563"/>
    <cellStyle name="差_行政(燃修费)_县市旗测算-新科目（含人口规模效应）" xfId="1564"/>
    <cellStyle name="差_国有资本经营预算（2011年报省人大）_省级财力12.12" xfId="1565"/>
    <cellStyle name="输出 3 2" xfId="1566"/>
    <cellStyle name="好_03昭通" xfId="1567"/>
    <cellStyle name="差_国有资本经营预算（2011年报省人大）_收入汇总" xfId="1568"/>
    <cellStyle name="差_行政(燃修费)_2014省级收入12.2（更新后）" xfId="1569"/>
    <cellStyle name="差_行政(燃修费)_不含人员经费系数_2014省级收入及财力12.12（更新后）" xfId="1570"/>
    <cellStyle name="差_危改资金测算_省级财力12.12" xfId="1571"/>
    <cellStyle name="差_行政(燃修费)_不含人员经费系数_财力性转移支付2010年预算参考数" xfId="1572"/>
    <cellStyle name="差_县市旗测算20080508_民生政策最低支出需求_省级财力12.12" xfId="1573"/>
    <cellStyle name="差_行政(燃修费)_财力性转移支付2010年预算参考数" xfId="1574"/>
    <cellStyle name="常规 4 3" xfId="1575"/>
    <cellStyle name="差_行政(燃修费)_民生政策最低支出需求_2014省级收入12.2（更新后）" xfId="1576"/>
    <cellStyle name="差_行政(燃修费)_民生政策最低支出需求_2014省级收入及财力12.12（更新后）" xfId="1577"/>
    <cellStyle name="好_行政公检法测算_县市旗测算-新科目（含人口规模效应）_2014省级收入12.2（更新后）" xfId="1578"/>
    <cellStyle name="差_行政(燃修费)_民生政策最低支出需求_财力性转移支付2010年预算参考数" xfId="1579"/>
    <cellStyle name="差_市辖区测算20080510_县市旗测算-新科目（含人口规模效应）_省级财力12.12" xfId="1580"/>
    <cellStyle name="好_分县成本差异系数_民生政策最低支出需求_2014省级收入及财力12.12（更新后）" xfId="1581"/>
    <cellStyle name="差_文体广播事业(按照总人口测算）—20080416_不含人员经费系数" xfId="1582"/>
    <cellStyle name="好_中原证券2012年补助（上解）核定表" xfId="1583"/>
    <cellStyle name="差_行政(燃修费)_民生政策最低支出需求_省级财力12.12" xfId="1584"/>
    <cellStyle name="差_省级收入_1" xfId="1585"/>
    <cellStyle name="差_行政(燃修费)_省级财力12.12" xfId="1586"/>
    <cellStyle name="差_行政（人员）_不含人员经费系数" xfId="1587"/>
    <cellStyle name="差_行政（人员）_不含人员经费系数_2014省级收入12.2（更新后）" xfId="1588"/>
    <cellStyle name="差_行政（人员）_不含人员经费系数_财力性转移支付2010年预算参考数" xfId="1589"/>
    <cellStyle name="差_行政（人员）_不含人员经费系数_省级财力12.12" xfId="1590"/>
    <cellStyle name="差_行政（人员）_民生政策最低支出需求_2014省级收入12.2（更新后）" xfId="1591"/>
    <cellStyle name="差_行政（人员）_民生政策最低支出需求_2014省级收入及财力12.12（更新后）" xfId="1592"/>
    <cellStyle name="差_行政（人员）_民生政策最低支出需求_财力性转移支付2010年预算参考数" xfId="1593"/>
    <cellStyle name="好_2010年收入预测表（20091230)）_收入汇总" xfId="1594"/>
    <cellStyle name="差_行政（人员）_民生政策最低支出需求_省级财力12.12" xfId="1595"/>
    <cellStyle name="常规 23 2" xfId="1596"/>
    <cellStyle name="好_2009全省决算表（批复后）" xfId="1597"/>
    <cellStyle name="差_行政（人员）_省级财力12.12" xfId="1598"/>
    <cellStyle name="差_省级明细_副本最新_基金汇总" xfId="1599"/>
    <cellStyle name="差_行政（人员）_县市旗测算-新科目（含人口规模效应）_2014省级收入12.2（更新后）" xfId="1600"/>
    <cellStyle name="差_行政（人员）_县市旗测算-新科目（含人口规模效应）_2014省级收入及财力12.12（更新后）" xfId="1601"/>
    <cellStyle name="差_收入汇总" xfId="1602"/>
    <cellStyle name="好_20河南(财政部2010年县级基本财力测算数据)" xfId="1603"/>
    <cellStyle name="差_行政（人员）_县市旗测算-新科目（含人口规模效应）_财力性转移支付2010年预算参考数" xfId="1604"/>
    <cellStyle name="差_行政（人员）_县市旗测算-新科目（含人口规模效应）_省级财力12.12" xfId="1605"/>
    <cellStyle name="好_表一_2014省级收入及财力12.12（更新后）" xfId="1606"/>
    <cellStyle name="好_30云南_1_省级财力12.12" xfId="1607"/>
    <cellStyle name="差_行政公检法测算" xfId="1608"/>
    <cellStyle name="差_行政公检法测算_2014省级收入12.2（更新后）" xfId="1609"/>
    <cellStyle name="差_汇总_2014省级收入及财力12.12（更新后）" xfId="1610"/>
    <cellStyle name="差_行政公检法测算_2014省级收入及财力12.12（更新后）" xfId="1611"/>
    <cellStyle name="好_省属监狱人员级别表(驻外)_基金汇总" xfId="1612"/>
    <cellStyle name="差_行政公检法测算_不含人员经费系数" xfId="1613"/>
    <cellStyle name="差_行政公检法测算_不含人员经费系数_2014省级收入12.2（更新后）" xfId="1614"/>
    <cellStyle name="差_行政公检法测算_不含人员经费系数_2014省级收入及财力12.12（更新后）" xfId="1615"/>
    <cellStyle name="输出 3" xfId="1616"/>
    <cellStyle name="差_行政公检法测算_民生政策最低支出需求" xfId="1617"/>
    <cellStyle name="差_行政公检法测算_民生政策最低支出需求_2014省级收入12.2（更新后）" xfId="1618"/>
    <cellStyle name="差_行政公检法测算_民生政策最低支出需求_2014省级收入及财力12.12（更新后）" xfId="1619"/>
    <cellStyle name="差_行政公检法测算_民生政策最低支出需求_财力性转移支付2010年预算参考数" xfId="1620"/>
    <cellStyle name="差_行政公检法测算_民生政策最低支出需求_省级财力12.12" xfId="1621"/>
    <cellStyle name="差_行政公检法测算_省级财力12.12" xfId="1622"/>
    <cellStyle name="差_民生政策最低支出需求_财力性转移支付2010年预算参考数" xfId="1623"/>
    <cellStyle name="差_河南 缺口县区测算(地方填报)" xfId="1624"/>
    <cellStyle name="差_河南 缺口县区测算(地方填报白)" xfId="1625"/>
    <cellStyle name="差_河南 缺口县区测算(地方填报白)_2014省级收入12.2（更新后）" xfId="1626"/>
    <cellStyle name="差_河南 缺口县区测算(地方填报白)_2014省级收入及财力12.12（更新后）" xfId="1627"/>
    <cellStyle name="好_市辖区测算-新科目（20080626）_民生政策最低支出需求" xfId="1628"/>
    <cellStyle name="差_河南 缺口县区测算(地方填报白)_财力性转移支付2010年预算参考数" xfId="1629"/>
    <cellStyle name="好_2.2017全省收入" xfId="1630"/>
    <cellStyle name="差_河南 缺口县区测算(地方填报白)_省级财力12.12" xfId="1631"/>
    <cellStyle name="差_县市旗测算-新科目（20080626）_县市旗测算-新科目（含人口规模效应）_2014省级收入12.2（更新后）" xfId="1632"/>
    <cellStyle name="差_河南省----2009-05-21（补充数据）" xfId="1633"/>
    <cellStyle name="差_云南 缺口县区测算(地方填报)_2014省级收入12.2（更新后）" xfId="1634"/>
    <cellStyle name="差_河南省----2009-05-21（补充数据）_2013省级预算附表" xfId="1635"/>
    <cellStyle name="差_河南省----2009-05-21（补充数据）_2014省级收入12.2（更新后）" xfId="1636"/>
    <cellStyle name="差_河南省----2009-05-21（补充数据）_附表1-6" xfId="1637"/>
    <cellStyle name="差_河南省----2009-05-21（补充数据）_支出汇总" xfId="1638"/>
    <cellStyle name="差_其他部门(按照总人口测算）—20080416_2014省级收入12.2（更新后）" xfId="1639"/>
    <cellStyle name="差_河南省农村义务教育教师绩效工资测算表8-12_2014省级收入12.2（更新后）" xfId="1640"/>
    <cellStyle name="差_河南省农村义务教育教师绩效工资测算表8-12_2014省级收入及财力12.12（更新后）" xfId="1641"/>
    <cellStyle name="差_核定人数对比" xfId="1642"/>
    <cellStyle name="常规 9" xfId="1643"/>
    <cellStyle name="差_核定人数对比_2014省级收入12.2（更新后）" xfId="1644"/>
    <cellStyle name="差_核定人数对比_2014省级收入及财力12.12（更新后）" xfId="1645"/>
    <cellStyle name="差_核定人数对比_省级财力12.12" xfId="1646"/>
    <cellStyle name="常规 6" xfId="1647"/>
    <cellStyle name="差_省级明细_Xl0000071_支出汇总" xfId="1648"/>
    <cellStyle name="差_核定人数下发表_2014省级收入12.2（更新后）" xfId="1649"/>
    <cellStyle name="差_核定人数下发表_省级财力12.12" xfId="1650"/>
    <cellStyle name="好_2010年收入预测表（20091218)）_收入汇总" xfId="1651"/>
    <cellStyle name="差_汇总_2014省级收入12.2（更新后）" xfId="1652"/>
    <cellStyle name="差_汇总_省级财力12.12" xfId="1653"/>
    <cellStyle name="差_汇总表" xfId="1654"/>
    <cellStyle name="差_汇总表_2014省级收入12.2（更新后）" xfId="1655"/>
    <cellStyle name="差_汇总表_2014省级收入及财力12.12（更新后）" xfId="1656"/>
    <cellStyle name="差_云南 缺口县区测算(地方填报)" xfId="1657"/>
    <cellStyle name="差_汇总表_财力性转移支付2010年预算参考数" xfId="1658"/>
    <cellStyle name="差_县区合并测算20080423(按照各省比重）_不含人员经费系数_2014省级收入12.2（更新后）" xfId="1659"/>
    <cellStyle name="差_县区合并测算20080421" xfId="1660"/>
    <cellStyle name="差_汇总表4" xfId="1661"/>
    <cellStyle name="差_县区合并测算20080421_2014省级收入12.2（更新后）" xfId="1662"/>
    <cellStyle name="差_汇总表4_2014省级收入12.2（更新后）" xfId="1663"/>
    <cellStyle name="差_县区合并测算20080421_2014省级收入及财力12.12（更新后）" xfId="1664"/>
    <cellStyle name="差_汇总表4_2014省级收入及财力12.12（更新后）" xfId="1665"/>
    <cellStyle name="分级显示行_1_13区汇总" xfId="1666"/>
    <cellStyle name="差_汇总-县级财政报表附表" xfId="1667"/>
    <cellStyle name="差_教育(按照总人口测算）—20080416_2014省级收入及财力12.12（更新后）" xfId="1668"/>
    <cellStyle name="差_教育(按照总人口测算）—20080416_不含人员经费系数" xfId="1669"/>
    <cellStyle name="差_教育(按照总人口测算）—20080416_不含人员经费系数_2014省级收入及财力12.12（更新后）" xfId="1670"/>
    <cellStyle name="差_教育(按照总人口测算）—20080416_财力性转移支付2010年预算参考数" xfId="1671"/>
    <cellStyle name="差_教育(按照总人口测算）—20080416_民生政策最低支出需求" xfId="1672"/>
    <cellStyle name="差_教育(按照总人口测算）—20080416_民生政策最低支出需求_2014省级收入12.2（更新后）" xfId="1673"/>
    <cellStyle name="差_缺口县区测算(按2007支出增长25%测算)_省级财力12.12" xfId="1674"/>
    <cellStyle name="好_教育(按照总人口测算）—20080416_民生政策最低支出需求" xfId="1675"/>
    <cellStyle name="差_教育(按照总人口测算）—20080416_民生政策最低支出需求_2014省级收入及财力12.12（更新后）" xfId="1676"/>
    <cellStyle name="好_市辖区测算-新科目（20080626）_不含人员经费系数" xfId="1677"/>
    <cellStyle name="差_教育(按照总人口测算）—20080416_民生政策最低支出需求_财力性转移支付2010年预算参考数" xfId="1678"/>
    <cellStyle name="差_教育(按照总人口测算）—20080416_民生政策最低支出需求_省级财力12.12" xfId="1679"/>
    <cellStyle name="好_2_2014省级收入及财力12.12（更新后）" xfId="1680"/>
    <cellStyle name="差_省电力2008年 工作表_2014省级收入12.2（更新后）" xfId="1681"/>
    <cellStyle name="差_教育(按照总人口测算）—20080416_省级财力12.12" xfId="1682"/>
    <cellStyle name="差_教育(按照总人口测算）—20080416_县市旗测算-新科目（含人口规模效应）" xfId="1683"/>
    <cellStyle name="差_教育(按照总人口测算）—20080416_县市旗测算-新科目（含人口规模效应）_2014省级收入12.2（更新后）" xfId="1684"/>
    <cellStyle name="差_农林水和城市维护标准支出20080505－县区合计_民生政策最低支出需求" xfId="1685"/>
    <cellStyle name="差_卫生(按照总人口测算）—20080416_县市旗测算-新科目（含人口规模效应）_财力性转移支付2010年预算参考数" xfId="1686"/>
    <cellStyle name="差_教育(按照总人口测算）—20080416_县市旗测算-新科目（含人口规模效应）_2014省级收入及财力12.12（更新后）" xfId="1687"/>
    <cellStyle name="好_2016省级收入1.3" xfId="1688"/>
    <cellStyle name="差_教育(按照总人口测算）—20080416_县市旗测算-新科目（含人口规模效应）_省级财力12.12" xfId="1689"/>
    <cellStyle name="差_津补贴保障测算（2010.3.19）" xfId="1690"/>
    <cellStyle name="差_津补贴保障测算（2010.3.19）_2014省级收入12.2（更新后）" xfId="1691"/>
    <cellStyle name="差_市辖区测算-新科目（20080626）" xfId="1692"/>
    <cellStyle name="差_津补贴保障测算（2010.3.19）_2014省级收入及财力12.12（更新后）" xfId="1693"/>
    <cellStyle name="差_津补贴保障测算（2010.3.19）_省级财力12.12" xfId="1694"/>
    <cellStyle name="好_material report in May" xfId="1695"/>
    <cellStyle name="差_津补贴保障测算(5.21)" xfId="1696"/>
    <cellStyle name="好_行政（人员）_县市旗测算-新科目（含人口规模效应）_财力性转移支付2010年预算参考数" xfId="1697"/>
    <cellStyle name="差_津补贴保障测算(5.21)_基金汇总" xfId="1698"/>
    <cellStyle name="差_津补贴保障测算(5.21)_收入汇总" xfId="1699"/>
    <cellStyle name="好_2011年预算大表11-26 2" xfId="1700"/>
    <cellStyle name="差_民生政策最低支出需求" xfId="1701"/>
    <cellStyle name="差_民生政策最低支出需求_2014省级收入12.2（更新后）" xfId="1702"/>
    <cellStyle name="差_民生政策最低支出需求_2014省级收入及财力12.12（更新后）" xfId="1703"/>
    <cellStyle name="差_缺口县区测算（11.13）_财力性转移支付2010年预算参考数" xfId="1704"/>
    <cellStyle name="差_民生政策最低支出需求_省级财力12.12" xfId="1705"/>
    <cellStyle name="好_省级支出_1" xfId="1706"/>
    <cellStyle name="常规 4 5" xfId="1707"/>
    <cellStyle name="差_农林水和城市维护标准支出20080505－县区合计" xfId="1708"/>
    <cellStyle name="差_农林水和城市维护标准支出20080505－县区合计_2014省级收入及财力12.12（更新后）" xfId="1709"/>
    <cellStyle name="差_农林水和城市维护标准支出20080505－县区合计_不含人员经费系数" xfId="1710"/>
    <cellStyle name="差_省级明细_基金汇总" xfId="1711"/>
    <cellStyle name="差_总人口" xfId="1712"/>
    <cellStyle name="差_农林水和城市维护标准支出20080505－县区合计_不含人员经费系数_2014省级收入12.2（更新后）" xfId="1713"/>
    <cellStyle name="差_县区合并测算20080423(按照各省比重）_财力性转移支付2010年预算参考数" xfId="1714"/>
    <cellStyle name="差_总人口_2014省级收入12.2（更新后）" xfId="1715"/>
    <cellStyle name="好_2011年全省及省级预计2011-12-12" xfId="1716"/>
    <cellStyle name="好_河南 缺口县区测算(地方填报白)_2014省级收入12.2（更新后）" xfId="1717"/>
    <cellStyle name="差_农林水和城市维护标准支出20080505－县区合计_不含人员经费系数_2014省级收入及财力12.12（更新后）" xfId="1718"/>
    <cellStyle name="差_缺口县区测算(按2007支出增长25%测算)_财力性转移支付2010年预算参考数" xfId="1719"/>
    <cellStyle name="差_总人口_2014省级收入及财力12.12（更新后）" xfId="1720"/>
    <cellStyle name="差_农林水和城市维护标准支出20080505－县区合计_不含人员经费系数_财力性转移支付2010年预算参考数" xfId="1721"/>
    <cellStyle name="差_总人口_财力性转移支付2010年预算参考数" xfId="1722"/>
    <cellStyle name="差_农林水和城市维护标准支出20080505－县区合计_不含人员经费系数_省级财力12.12" xfId="1723"/>
    <cellStyle name="差_总人口_省级财力12.12" xfId="1724"/>
    <cellStyle name="差_农林水和城市维护标准支出20080505－县区合计_民生政策最低支出需求_2014省级收入及财力12.12（更新后）" xfId="1725"/>
    <cellStyle name="差_农林水和城市维护标准支出20080505－县区合计_省级财力12.12" xfId="1726"/>
    <cellStyle name="差_农林水和城市维护标准支出20080505－县区合计_县市旗测算-新科目（含人口规模效应）_2014省级收入12.2（更新后）" xfId="1727"/>
    <cellStyle name="差_农林水和城市维护标准支出20080505－县区合计_县市旗测算-新科目（含人口规模效应）_2014省级收入及财力12.12（更新后）" xfId="1728"/>
    <cellStyle name="差_农林水和城市维护标准支出20080505－县区合计_县市旗测算-新科目（含人口规模效应）_财力性转移支付2010年预算参考数" xfId="1729"/>
    <cellStyle name="好_县市旗测算-新科目（20080626）_民生政策最低支出需求_财力性转移支付2010年预算参考数" xfId="1730"/>
    <cellStyle name="差_农林水和城市维护标准支出20080505－县区合计_县市旗测算-新科目（含人口规模效应）_省级财力12.12" xfId="1731"/>
    <cellStyle name="差_平邑" xfId="1732"/>
    <cellStyle name="差_平邑_2014省级收入12.2（更新后）" xfId="1733"/>
    <cellStyle name="好_2007年收支情况及2008年收支预计表(汇总表)" xfId="1734"/>
    <cellStyle name="好_方案二" xfId="1735"/>
    <cellStyle name="差_平邑_省级财力12.12" xfId="1736"/>
    <cellStyle name="差_其他部门(按照总人口测算）—20080416_2014省级收入及财力12.12（更新后）" xfId="1737"/>
    <cellStyle name="差_省级明细_政府性基金人大会表格1稿 2" xfId="1738"/>
    <cellStyle name="差_下文_2014省级收入及财力12.12（更新后）" xfId="1739"/>
    <cellStyle name="差_其他部门(按照总人口测算）—20080416_民生政策最低支出需求_财力性转移支付2010年预算参考数" xfId="1740"/>
    <cellStyle name="差_其他部门(按照总人口测算）—20080416_民生政策最低支出需求_省级财力12.12" xfId="1741"/>
    <cellStyle name="差_其他部门(按照总人口测算）—20080416_省级财力12.12" xfId="1742"/>
    <cellStyle name="差_其他部门(按照总人口测算）—20080416_县市旗测算-新科目（含人口规模效应）" xfId="1743"/>
    <cellStyle name="差_其他部门(按照总人口测算）—20080416_县市旗测算-新科目（含人口规模效应）_2014省级收入12.2（更新后）" xfId="1744"/>
    <cellStyle name="差_其他部门(按照总人口测算）—20080416_县市旗测算-新科目（含人口规模效应）_2014省级收入及财力12.12（更新后）" xfId="1745"/>
    <cellStyle name="好_2006年水利统计指标统计表" xfId="1746"/>
    <cellStyle name="差_支出汇总" xfId="1747"/>
    <cellStyle name="差_其他部门(按照总人口测算）—20080416_县市旗测算-新科目（含人口规模效应）_财力性转移支付2010年预算参考数" xfId="1748"/>
    <cellStyle name="差_青海 缺口县区测算(地方填报)_2014省级收入12.2（更新后）" xfId="1749"/>
    <cellStyle name="差_青海 缺口县区测算(地方填报)_2014省级收入及财力12.12（更新后）" xfId="1750"/>
    <cellStyle name="好_2006年水利统计指标统计表_财力性转移支付2010年预算参考数" xfId="1751"/>
    <cellStyle name="差_全省基金收入" xfId="1752"/>
    <cellStyle name="差_全省基金收支" xfId="1753"/>
    <cellStyle name="差_缺口县区测算" xfId="1754"/>
    <cellStyle name="差_缺口县区测算（11.13）" xfId="1755"/>
    <cellStyle name="好_2009年省对市县转移支付测算表(9.27)_2014省级收入及财力12.12（更新后）" xfId="1756"/>
    <cellStyle name="통화 [0]_BOILER-CO1" xfId="1757"/>
    <cellStyle name="好_省级明细_Xl0000071 2" xfId="1758"/>
    <cellStyle name="差_缺口县区测算（11.13）_2014省级收入及财力12.12（更新后）" xfId="1759"/>
    <cellStyle name="好_商品交易所2006--2008年税收_收入汇总" xfId="1760"/>
    <cellStyle name="好_2011年预算表格2010.12.9_收入汇总" xfId="1761"/>
    <cellStyle name="差_缺口县区测算（11.13）_省级财力12.12" xfId="1762"/>
    <cellStyle name="差_缺口县区测算(按2007支出增长25%测算)" xfId="1763"/>
    <cellStyle name="差_缺口县区测算(按2007支出增长25%测算)_2014省级收入12.2（更新后）" xfId="1764"/>
    <cellStyle name="差_缺口县区测算(按2007支出增长25%测算)_2014省级收入及财力12.12（更新后）" xfId="1765"/>
    <cellStyle name="好_2010省对市县转移支付测算表(10-21）_2014省级收入12.2（更新后）" xfId="1766"/>
    <cellStyle name="差_缺口县区测算(按核定人数)" xfId="1767"/>
    <cellStyle name="差_缺口县区测算(按核定人数)_2014省级收入及财力12.12（更新后）" xfId="1768"/>
    <cellStyle name="常规 6_1.3日 2017年预算草案 - 副本" xfId="1769"/>
    <cellStyle name="差_缺口县区测算(按核定人数)_省级财力12.12" xfId="1770"/>
    <cellStyle name="差_缺口县区测算(财政部标准)_财力性转移支付2010年预算参考数" xfId="1771"/>
    <cellStyle name="好_2010年收入预测表（20091219)）_支出汇总" xfId="1772"/>
    <cellStyle name="差_缺口县区测算_省级财力12.12" xfId="1773"/>
    <cellStyle name="好_丽江汇总" xfId="1774"/>
    <cellStyle name="差_缺口消化情况" xfId="1775"/>
    <cellStyle name="好_2010省级行政性收费专项收入批复" xfId="1776"/>
    <cellStyle name="差_缺口消化情况_2014省级收入12.2（更新后）" xfId="1777"/>
    <cellStyle name="强调文字颜色 3 3 2" xfId="1778"/>
    <cellStyle name="差_缺口消化情况_2014省级收入及财力12.12（更新后）" xfId="1779"/>
    <cellStyle name="差_缺口消化情况_省级财力12.12" xfId="1780"/>
    <cellStyle name="好_2007年结算已定项目对账单_2013省级预算附表" xfId="1781"/>
    <cellStyle name="好_其他部门(按照总人口测算）—20080416_财力性转移支付2010年预算参考数" xfId="1782"/>
    <cellStyle name="差_人员工资和公用经费" xfId="1783"/>
    <cellStyle name="好_2006年34青海_省级财力12.12" xfId="1784"/>
    <cellStyle name="差_人员工资和公用经费2" xfId="1785"/>
    <cellStyle name="千位分隔[0] 3" xfId="1786"/>
    <cellStyle name="差_人员工资和公用经费2_2014省级收入及财力12.12（更新后）" xfId="1787"/>
    <cellStyle name="差_人员工资和公用经费2_财力性转移支付2010年预算参考数" xfId="1788"/>
    <cellStyle name="差_人员工资和公用经费3_2014省级收入12.2（更新后）" xfId="1789"/>
    <cellStyle name="差_人员工资和公用经费3_2014省级收入及财力12.12（更新后）" xfId="1790"/>
    <cellStyle name="差_人员工资和公用经费3_省级财力12.12" xfId="1791"/>
    <cellStyle name="常规 18" xfId="1792"/>
    <cellStyle name="常规 23" xfId="1793"/>
    <cellStyle name="差_山东省民生支出标准" xfId="1794"/>
    <cellStyle name="好_2007年一般预算支出剔除_2014省级收入及财力12.12（更新后）" xfId="1795"/>
    <cellStyle name="差_山东省民生支出标准_2014省级收入12.2（更新后）" xfId="1796"/>
    <cellStyle name="差_山东省民生支出标准_2014省级收入及财力12.12（更新后）" xfId="1797"/>
    <cellStyle name="差_山东省民生支出标准_财力性转移支付2010年预算参考数" xfId="1798"/>
    <cellStyle name="好_缺口消化情况" xfId="1799"/>
    <cellStyle name="差_山东省民生支出标准_省级财力12.12" xfId="1800"/>
    <cellStyle name="差_省电力2008年 工作表 2" xfId="1801"/>
    <cellStyle name="差_省电力2008年 工作表_2013省级预算附表" xfId="1802"/>
    <cellStyle name="差_省电力2008年 工作表_2017年预算草案（债务）" xfId="1803"/>
    <cellStyle name="好_复件 2012年地方财政公共预算分级平衡情况表" xfId="1804"/>
    <cellStyle name="差_省电力2008年 工作表_基金汇总" xfId="1805"/>
    <cellStyle name="差_县市旗测算-新科目（20080627）_民生政策最低支出需求_2014省级收入12.2（更新后）" xfId="1806"/>
    <cellStyle name="好_复件 复件 2010年预算表格－2010-03-26-（含表间 公式）_省级财力12.12" xfId="1807"/>
    <cellStyle name="差_省电力2008年 工作表_收入汇总" xfId="1808"/>
    <cellStyle name="差_省级明细_2.2017全省收入" xfId="1809"/>
    <cellStyle name="差_省级明细_2016-2017全省国资预算" xfId="1810"/>
    <cellStyle name="好_河南 缺口县区测算(地方填报)_财力性转移支付2010年预算参考数" xfId="1811"/>
    <cellStyle name="差_省级明细_2016年预算草案1.13" xfId="1812"/>
    <cellStyle name="差_省级明细_2016年预算草案1.13 2" xfId="1813"/>
    <cellStyle name="差_省级明细_2016年预算草案1.13_2017年预算草案（债务）" xfId="1814"/>
    <cellStyle name="差_省级明细_2016年预算草案1.13_基金汇总" xfId="1815"/>
    <cellStyle name="差_省级明细_20171207-2018年预算草案" xfId="1816"/>
    <cellStyle name="差_省级明细_2017年预算草案1.4" xfId="1817"/>
    <cellStyle name="差_省级明细_23" xfId="1818"/>
    <cellStyle name="好_28四川_2014省级收入及财力12.12（更新后）" xfId="1819"/>
    <cellStyle name="差_省级明细_23 2" xfId="1820"/>
    <cellStyle name="好_1110洱源县" xfId="1821"/>
    <cellStyle name="差_省级明细_23_2017年预算草案（债务）" xfId="1822"/>
    <cellStyle name="好_2009年结算（最终）" xfId="1823"/>
    <cellStyle name="差_省级明细_收入汇总" xfId="1824"/>
    <cellStyle name="好_卫生(按照总人口测算）—20080416_县市旗测算-新科目（含人口规模效应）" xfId="1825"/>
    <cellStyle name="差_省级明细_23_基金汇总" xfId="1826"/>
    <cellStyle name="好_县区合并测算20080421_民生政策最低支出需求" xfId="1827"/>
    <cellStyle name="好_省级明细_2016年预算草案1.13" xfId="1828"/>
    <cellStyle name="差_省级明细_23_支出汇总" xfId="1829"/>
    <cellStyle name="差_省级明细_3.2017全省支出" xfId="1830"/>
    <cellStyle name="差_省级明细_5.2017省本级收入" xfId="1831"/>
    <cellStyle name="差_省级明细_Book1" xfId="1832"/>
    <cellStyle name="好_34青海_财力性转移支付2010年预算参考数" xfId="1833"/>
    <cellStyle name="差_省级明细_Book1 2" xfId="1834"/>
    <cellStyle name="差_省级明细_Book1_2017年预算草案（债务）" xfId="1835"/>
    <cellStyle name="好_2011年预算大表11-26_收入汇总" xfId="1836"/>
    <cellStyle name="注释 2_1.3日 2017年预算草案 - 副本" xfId="1837"/>
    <cellStyle name="差_省级明细_Book1_基金汇总" xfId="1838"/>
    <cellStyle name="差_县区合并测算20080423(按照各省比重）_不含人员经费系数_省级财力12.12" xfId="1839"/>
    <cellStyle name="差_省级明细_Book1_收入汇总" xfId="1840"/>
    <cellStyle name="计算 2" xfId="1841"/>
    <cellStyle name="好_商品交易所2006--2008年税收_基金汇总" xfId="1842"/>
    <cellStyle name="好_2011年预算表格2010.12.9_基金汇总" xfId="1843"/>
    <cellStyle name="好_20160105省级2016年预算情况表（最新）_收入汇总" xfId="1844"/>
    <cellStyle name="差_省级明细_Book1_支出汇总" xfId="1845"/>
    <cellStyle name="差_省级明细_Book3" xfId="1846"/>
    <cellStyle name="差_省级明细_Xl0000068" xfId="1847"/>
    <cellStyle name="差_省级明细_Xl0000068_基金汇总" xfId="1848"/>
    <cellStyle name="常规 5 3" xfId="1849"/>
    <cellStyle name="好_20111127汇报附表（8张）_基金汇总" xfId="1850"/>
    <cellStyle name="差_省级明细_Xl0000068_支出汇总" xfId="1851"/>
    <cellStyle name="千位分隔[0] 2" xfId="1852"/>
    <cellStyle name="常规 11_02支出需求及缺口县测算情况" xfId="1853"/>
    <cellStyle name="差_省级明细_Xl0000071" xfId="1854"/>
    <cellStyle name="差_省级明细_基金最新_2017年预算草案（债务）" xfId="1855"/>
    <cellStyle name="差_省级明细_Xl0000071_基金汇总" xfId="1856"/>
    <cellStyle name="差_文体广播事业(按照总人口测算）—20080416_省级财力12.12" xfId="1857"/>
    <cellStyle name="差_县市旗测算-新科目（20080627）_2014省级收入12.2（更新后）" xfId="1858"/>
    <cellStyle name="差_省级明细_表六七" xfId="1859"/>
    <cellStyle name="差_省级明细_代编全省支出预算修改" xfId="1860"/>
    <cellStyle name="差_省级明细_代编全省支出预算修改_2017年预算草案（债务）" xfId="1861"/>
    <cellStyle name="差_卫生(按照总人口测算）—20080416_县市旗测算-新科目（含人口规模效应）" xfId="1862"/>
    <cellStyle name="差_省级明细_代编全省支出预算修改_收入汇总" xfId="1863"/>
    <cellStyle name="好_Xl0000071" xfId="1864"/>
    <cellStyle name="差_省级明细_冬梅3" xfId="1865"/>
    <cellStyle name="好_2012-2013年经常性收入预测（1.1新口径）" xfId="1866"/>
    <cellStyle name="好_Xl0000071_2017年预算草案（债务）" xfId="1867"/>
    <cellStyle name="差_省级明细_冬梅3_2017年预算草案（债务）" xfId="1868"/>
    <cellStyle name="好_Xl0000071_支出汇总" xfId="1869"/>
    <cellStyle name="差_省级明细_冬梅3_支出汇总" xfId="1870"/>
    <cellStyle name="好_省级明细_23" xfId="1871"/>
    <cellStyle name="差_省级明细_副本1.2" xfId="1872"/>
    <cellStyle name="好_省级明细_23_2017年预算草案（债务）" xfId="1873"/>
    <cellStyle name="差_省级明细_副本1.2_2017年预算草案（债务）" xfId="1874"/>
    <cellStyle name="差_卫生(按照总人口测算）—20080416_县市旗测算-新科目（含人口规模效应）_2014省级收入及财力12.12（更新后）" xfId="1875"/>
    <cellStyle name="好_省级明细_23_收入汇总" xfId="1876"/>
    <cellStyle name="差_省级明细_副本1.2_收入汇总" xfId="1877"/>
    <cellStyle name="好_省级明细_23_支出汇总" xfId="1878"/>
    <cellStyle name="差_省级明细_副本1.2_支出汇总" xfId="1879"/>
    <cellStyle name="好_2008年财政收支预算草案(1.4) 2" xfId="1880"/>
    <cellStyle name="好_县区合并测算20080423(按照各省比重）" xfId="1881"/>
    <cellStyle name="好_省级明细_Xl0000071_基金汇总" xfId="1882"/>
    <cellStyle name="差_省级明细_基金最新_收入汇总" xfId="1883"/>
    <cellStyle name="差_省级明细_副本最新" xfId="1884"/>
    <cellStyle name="差_省级明细_副本最新 2" xfId="1885"/>
    <cellStyle name="差_省级明细_副本最新_2017年预算草案（债务）" xfId="1886"/>
    <cellStyle name="差_省级明细_副本最新_收入汇总" xfId="1887"/>
    <cellStyle name="差_省级明细_副本最新_支出汇总" xfId="1888"/>
    <cellStyle name="差_省级明细_基金表" xfId="1889"/>
    <cellStyle name="差_省级明细_基金最新" xfId="1890"/>
    <cellStyle name="差_省级明细_基金最新_基金汇总" xfId="1891"/>
    <cellStyle name="差_省级明细_基金最新_支出汇总" xfId="1892"/>
    <cellStyle name="差_省级明细_基金最终修改支出" xfId="1893"/>
    <cellStyle name="差_省级明细_全省收入代编最新" xfId="1894"/>
    <cellStyle name="差_省级明细_全省收入代编最新 2" xfId="1895"/>
    <cellStyle name="差_省级明细_全省收入代编最新_2017年预算草案（债务）" xfId="1896"/>
    <cellStyle name="好_行政（人员）_县市旗测算-新科目（含人口规模效应）" xfId="1897"/>
    <cellStyle name="好_分析缺口率_2014省级收入及财力12.12（更新后）" xfId="1898"/>
    <cellStyle name="差_省级明细_全省收入代编最新_基金汇总" xfId="1899"/>
    <cellStyle name="差_省级明细_全省收入代编最新_收入汇总" xfId="1900"/>
    <cellStyle name="好_省级国有资本经营预算表" xfId="1901"/>
    <cellStyle name="好_12滨州_省级财力12.12" xfId="1902"/>
    <cellStyle name="差_省级明细_全省预算代编_收入汇总" xfId="1903"/>
    <cellStyle name="差_省级明细_全省预算代编_支出汇总" xfId="1904"/>
    <cellStyle name="差_省级明细_社保2017年预算草案1.3" xfId="1905"/>
    <cellStyle name="差_省级明细_省级国有资本经营预算表" xfId="1906"/>
    <cellStyle name="差_省级明细_政府性基金人大会表格1稿" xfId="1907"/>
    <cellStyle name="差_省级明细_政府性基金人大会表格1稿_基金汇总" xfId="1908"/>
    <cellStyle name="差_省级明细_政府性基金人大会表格1稿_收入汇总" xfId="1909"/>
    <cellStyle name="差_省级明细_支出汇总" xfId="1910"/>
    <cellStyle name="差_省级收入" xfId="1911"/>
    <cellStyle name="差_省级支出" xfId="1912"/>
    <cellStyle name="好_缺口县区测算" xfId="1913"/>
    <cellStyle name="差_省属监狱人员级别表(驻外)" xfId="1914"/>
    <cellStyle name="差_省属监狱人员级别表(驻外)_基金汇总" xfId="1915"/>
    <cellStyle name="差_省属监狱人员级别表(驻外)_收入汇总" xfId="1916"/>
    <cellStyle name="好_2006年34青海_财力性转移支付2010年预算参考数" xfId="1917"/>
    <cellStyle name="差_市辖区测算20080510_2014省级收入及财力12.12（更新后）" xfId="1918"/>
    <cellStyle name="好_电力公司增值税划转_2014省级收入12.2（更新后）" xfId="1919"/>
    <cellStyle name="差_市辖区测算20080510_不含人员经费系数" xfId="1920"/>
    <cellStyle name="差_市辖区测算20080510_不含人员经费系数_2014省级收入及财力12.12（更新后）" xfId="1921"/>
    <cellStyle name="差_市辖区测算20080510_财力性转移支付2010年预算参考数" xfId="1922"/>
    <cellStyle name="差_市辖区测算20080510_民生政策最低支出需求" xfId="1923"/>
    <cellStyle name="差_县市旗测算20080508_不含人员经费系数_2014省级收入及财力12.12（更新后）" xfId="1924"/>
    <cellStyle name="差_市辖区测算20080510_民生政策最低支出需求_2014省级收入12.2（更新后）" xfId="1925"/>
    <cellStyle name="差_市辖区测算20080510_民生政策最低支出需求_2014省级收入及财力12.12（更新后）" xfId="1926"/>
    <cellStyle name="差_市辖区测算20080510_民生政策最低支出需求_财力性转移支付2010年预算参考数" xfId="1927"/>
    <cellStyle name="差_市辖区测算20080510_县市旗测算-新科目（含人口规模效应）" xfId="1928"/>
    <cellStyle name="差_市辖区测算20080510_县市旗测算-新科目（含人口规模效应）_2014省级收入12.2（更新后）" xfId="1929"/>
    <cellStyle name="好_省级明细_代编全省支出预算修改_2017年预算草案（债务）" xfId="1930"/>
    <cellStyle name="差_市辖区测算-新科目（20080626）_2014省级收入12.2（更新后）" xfId="1931"/>
    <cellStyle name="差_市辖区测算-新科目（20080626）_不含人员经费系数" xfId="1932"/>
    <cellStyle name="好_省级明细_Book1_支出汇总" xfId="1933"/>
    <cellStyle name="差_市辖区测算-新科目（20080626）_不含人员经费系数_2014省级收入及财力12.12（更新后）" xfId="1934"/>
    <cellStyle name="好_2008年支出核定" xfId="1935"/>
    <cellStyle name="差_市辖区测算-新科目（20080626）_不含人员经费系数_财力性转移支付2010年预算参考数" xfId="1936"/>
    <cellStyle name="好_2008年支出调整" xfId="1937"/>
    <cellStyle name="差_市辖区测算-新科目（20080626）_财力性转移支付2010年预算参考数" xfId="1938"/>
    <cellStyle name="差_市辖区测算-新科目（20080626）_民生政策最低支出需求" xfId="1939"/>
    <cellStyle name="好_行政(燃修费)_财力性转移支付2010年预算参考数" xfId="1940"/>
    <cellStyle name="差_市辖区测算-新科目（20080626）_民生政策最低支出需求_2014省级收入12.2（更新后）" xfId="1941"/>
    <cellStyle name="差_市辖区测算-新科目（20080626）_民生政策最低支出需求_2014省级收入及财力12.12（更新后）" xfId="1942"/>
    <cellStyle name="差_市辖区测算-新科目（20080626）_民生政策最低支出需求_省级财力12.12" xfId="1943"/>
    <cellStyle name="差_自行调整差异系数顺序" xfId="1944"/>
    <cellStyle name="差_市辖区测算-新科目（20080626）_省级财力12.12" xfId="1945"/>
    <cellStyle name="差_市辖区测算-新科目（20080626）_县市旗测算-新科目（含人口规模效应）" xfId="1946"/>
    <cellStyle name="好_其他部门(按照总人口测算）—20080416" xfId="1947"/>
    <cellStyle name="差_市辖区测算-新科目（20080626）_县市旗测算-新科目（含人口规模效应）_2014省级收入12.2（更新后）" xfId="1948"/>
    <cellStyle name="好_2010年收入预测表（20091230)）" xfId="1949"/>
    <cellStyle name="强调文字颜色 4 2 2" xfId="1950"/>
    <cellStyle name="好_行政(燃修费)_2014省级收入12.2（更新后）" xfId="1951"/>
    <cellStyle name="差_市辖区测算-新科目（20080626）_县市旗测算-新科目（含人口规模效应）_财力性转移支付2010年预算参考数" xfId="1952"/>
    <cellStyle name="差_市辖区测算-新科目（20080626）_县市旗测算-新科目（含人口规模效应）_省级财力12.12" xfId="1953"/>
    <cellStyle name="差_同德" xfId="1954"/>
    <cellStyle name="差_同德_2014省级收入12.2（更新后）" xfId="1955"/>
    <cellStyle name="好_行政公检法测算_民生政策最低支出需求_财力性转移支付2010年预算参考数" xfId="1956"/>
    <cellStyle name="差_同德_2014省级收入及财力12.12（更新后）" xfId="1957"/>
    <cellStyle name="好_复件 复件 2010年预算表格－2010-03-26-（含表间 公式）_2014省级收入及财力12.12（更新后）" xfId="1958"/>
    <cellStyle name="差_同德_财力性转移支付2010年预算参考数" xfId="1959"/>
    <cellStyle name="差_同德_省级财力12.12" xfId="1960"/>
    <cellStyle name="差_危改资金测算" xfId="1961"/>
    <cellStyle name="差_危改资金测算_2014省级收入及财力12.12（更新后）" xfId="1962"/>
    <cellStyle name="差_危改资金测算_财力性转移支付2010年预算参考数" xfId="1963"/>
    <cellStyle name="差_卫生(按照总人口测算）—20080416_2014省级收入12.2（更新后）" xfId="1964"/>
    <cellStyle name="差_卫生(按照总人口测算）—20080416_2014省级收入及财力12.12（更新后）" xfId="1965"/>
    <cellStyle name="好_Book1_附表1-6" xfId="1966"/>
    <cellStyle name="差_卫生(按照总人口测算）—20080416_不含人员经费系数" xfId="1967"/>
    <cellStyle name="差_卫生(按照总人口测算）—20080416_不含人员经费系数_2014省级收入12.2（更新后）" xfId="1968"/>
    <cellStyle name="差_卫生(按照总人口测算）—20080416_财力性转移支付2010年预算参考数" xfId="1969"/>
    <cellStyle name="差_卫生(按照总人口测算）—20080416_民生政策最低支出需求" xfId="1970"/>
    <cellStyle name="常规 2 2_2016年结算与财力5.17" xfId="1971"/>
    <cellStyle name="好_0605石屏县" xfId="1972"/>
    <cellStyle name="差_卫生(按照总人口测算）—20080416_民生政策最低支出需求_财力性转移支付2010年预算参考数" xfId="1973"/>
    <cellStyle name="好_0605石屏县_财力性转移支付2010年预算参考数" xfId="1974"/>
    <cellStyle name="差_卫生(按照总人口测算）—20080416_省级财力12.12" xfId="1975"/>
    <cellStyle name="好_22.2017年全省基金支出" xfId="1976"/>
    <cellStyle name="差_卫生(按照总人口测算）—20080416_县市旗测算-新科目（含人口规模效应）_2014省级收入12.2（更新后）" xfId="1977"/>
    <cellStyle name="差_卫生(按照总人口测算）—20080416_县市旗测算-新科目（含人口规模效应）_省级财力12.12" xfId="1978"/>
    <cellStyle name="链接单元格 2 2" xfId="1979"/>
    <cellStyle name="差_卫生部门" xfId="1980"/>
    <cellStyle name="差_县市旗测算-新科目（20080626）_县市旗测算-新科目（含人口规模效应）_省级财力12.12" xfId="1981"/>
    <cellStyle name="差_卫生部门_2014省级收入及财力12.12（更新后）" xfId="1982"/>
    <cellStyle name="差_卫生部门_财力性转移支付2010年预算参考数" xfId="1983"/>
    <cellStyle name="差_卫生部门_省级财力12.12" xfId="1984"/>
    <cellStyle name="差_县市旗测算-新科目（20080626）_2014省级收入及财力12.12（更新后）" xfId="1985"/>
    <cellStyle name="差_文体广播部门" xfId="1986"/>
    <cellStyle name="差_文体广播事业(按照总人口测算）—20080416" xfId="1987"/>
    <cellStyle name="差_文体广播事业(按照总人口测算）—20080416_2014省级收入12.2（更新后）" xfId="1988"/>
    <cellStyle name="常规 12" xfId="1989"/>
    <cellStyle name="差_文体广播事业(按照总人口测算）—20080416_不含人员经费系数_2014省级收入12.2（更新后）" xfId="1990"/>
    <cellStyle name="差_文体广播事业(按照总人口测算）—20080416_不含人员经费系数_财力性转移支付2010年预算参考数" xfId="1991"/>
    <cellStyle name="差_文体广播事业(按照总人口测算）—20080416_财力性转移支付2010年预算参考数" xfId="1992"/>
    <cellStyle name="好_Sheet1_2014省级收入及财力12.12（更新后）" xfId="1993"/>
    <cellStyle name="差_文体广播事业(按照总人口测算）—20080416_民生政策最低支出需求" xfId="1994"/>
    <cellStyle name="差_文体广播事业(按照总人口测算）—20080416_民生政策最低支出需求_2014省级收入12.2（更新后）" xfId="1995"/>
    <cellStyle name="差_文体广播事业(按照总人口测算）—20080416_民生政策最低支出需求_2014省级收入及财力12.12（更新后）" xfId="1996"/>
    <cellStyle name="差_文体广播事业(按照总人口测算）—20080416_民生政策最低支出需求_省级财力12.12" xfId="1997"/>
    <cellStyle name="千位[" xfId="1998"/>
    <cellStyle name="差_文体广播事业(按照总人口测算）—20080416_县市旗测算-新科目（含人口规模效应）" xfId="1999"/>
    <cellStyle name="好_2009年省对市县转移支付测算表(9.27)_省级财力12.12" xfId="2000"/>
    <cellStyle name="强调文字颜色 2 3" xfId="2001"/>
    <cellStyle name="差_文体广播事业(按照总人口测算）—20080416_县市旗测算-新科目（含人口规模效应）_2014省级收入12.2（更新后）" xfId="2002"/>
    <cellStyle name="好_省级支出_2" xfId="2003"/>
    <cellStyle name="差_文体广播事业(按照总人口测算）—20080416_县市旗测算-新科目（含人口规模效应）_2014省级收入及财力12.12（更新后）" xfId="2004"/>
    <cellStyle name="常规 4 6" xfId="2005"/>
    <cellStyle name="差_文体广播事业(按照总人口测算）—20080416_县市旗测算-新科目（含人口规模效应）_省级财力12.12" xfId="2006"/>
    <cellStyle name="好_2010省级行政性收费专项收入批复_支出汇总" xfId="2007"/>
    <cellStyle name="差_下文" xfId="2008"/>
    <cellStyle name="好_14安徽_财力性转移支付2010年预算参考数" xfId="2009"/>
    <cellStyle name="差_下文（表）_省级财力12.12" xfId="2010"/>
    <cellStyle name="千分位" xfId="2011"/>
    <cellStyle name="货币 2" xfId="2012"/>
    <cellStyle name="差_下文_2014省级收入12.2（更新后）" xfId="2013"/>
    <cellStyle name="好_20 2007年河南结算单_2014省级收入12.2（更新后）" xfId="2014"/>
    <cellStyle name="差_下文_省级财力12.12" xfId="2015"/>
    <cellStyle name="差_县区合并测算20080421_不含人员经费系数" xfId="2016"/>
    <cellStyle name="差_县区合并测算20080421_不含人员经费系数_2014省级收入及财力12.12（更新后）" xfId="2017"/>
    <cellStyle name="常规 2 5" xfId="2018"/>
    <cellStyle name="差_县区合并测算20080421_不含人员经费系数_省级财力12.12" xfId="2019"/>
    <cellStyle name="差_县市旗测算-新科目（20080627）_县市旗测算-新科目（含人口规模效应）" xfId="2020"/>
    <cellStyle name="链接单元格 3 2" xfId="2021"/>
    <cellStyle name="差_县区合并测算20080421_民生政策最低支出需求" xfId="2022"/>
    <cellStyle name="差_县市旗测算-新科目（20080627）_县市旗测算-新科目（含人口规模效应）_2014省级收入及财力12.12（更新后）" xfId="2023"/>
    <cellStyle name="差_县区合并测算20080421_民生政策最低支出需求_2014省级收入及财力12.12（更新后）" xfId="2024"/>
    <cellStyle name="差_县区合并测算20080421_县市旗测算-新科目（含人口规模效应）_2014省级收入12.2（更新后）" xfId="2025"/>
    <cellStyle name="差_县区合并测算20080421_县市旗测算-新科目（含人口规模效应）_2014省级收入及财力12.12（更新后）" xfId="2026"/>
    <cellStyle name="差_县区合并测算20080421_县市旗测算-新科目（含人口规模效应）_省级财力12.12" xfId="2027"/>
    <cellStyle name="强调文字颜色 1 2" xfId="2028"/>
    <cellStyle name="好_财力差异计算表(不含非农业区)_省级财力12.12" xfId="2029"/>
    <cellStyle name="差_县区合并测算20080423(按照各省比重）_民生政策最低支出需求_2014省级收入12.2（更新后）" xfId="2030"/>
    <cellStyle name="差_县区合并测算20080423(按照各省比重）_民生政策最低支出需求_财力性转移支付2010年预算参考数" xfId="2031"/>
    <cellStyle name="好_省级明细_副本最新_收入汇总" xfId="2032"/>
    <cellStyle name="差_县市旗测算20080508" xfId="2033"/>
    <cellStyle name="差_县市旗测算20080508_2014省级收入12.2（更新后）" xfId="2034"/>
    <cellStyle name="差_县市旗测算20080508_不含人员经费系数" xfId="2035"/>
    <cellStyle name="差_县市旗测算20080508_不含人员经费系数_财力性转移支付2010年预算参考数" xfId="2036"/>
    <cellStyle name="常规 13 2" xfId="2037"/>
    <cellStyle name="差_县市旗测算20080508_不含人员经费系数_省级财力12.12" xfId="2038"/>
    <cellStyle name="好_2008年财政收支预算草案(1.4)_支出汇总" xfId="2039"/>
    <cellStyle name="差_县市旗测算20080508_财力性转移支付2010年预算参考数" xfId="2040"/>
    <cellStyle name="好_20161017---核定基数定表" xfId="2041"/>
    <cellStyle name="好_省级明细_Xl0000071_收入汇总" xfId="2042"/>
    <cellStyle name="差_县市旗测算20080508_民生政策最低支出需求" xfId="2043"/>
    <cellStyle name="好_成本差异系数_2014省级收入及财力12.12（更新后）" xfId="2044"/>
    <cellStyle name="差_县市旗测算20080508_民生政策最低支出需求_2014省级收入12.2（更新后）" xfId="2045"/>
    <cellStyle name="好_教育(按照总人口测算）—20080416_县市旗测算-新科目（含人口规模效应）_财力性转移支付2010年预算参考数" xfId="2046"/>
    <cellStyle name="差_县市旗测算20080508_民生政策最低支出需求_2014省级收入及财力12.12（更新后）" xfId="2047"/>
    <cellStyle name="好_0502通海县" xfId="2048"/>
    <cellStyle name="差_县市旗测算20080508_民生政策最低支出需求_财力性转移支付2010年预算参考数" xfId="2049"/>
    <cellStyle name="常规 5_2020年预算草案市本级表格预算部分" xfId="2050"/>
    <cellStyle name="差_县市旗测算20080508_省级财力12.12" xfId="2051"/>
    <cellStyle name="差_县市旗测算20080508_县市旗测算-新科目（含人口规模效应）" xfId="2052"/>
    <cellStyle name="差_县市旗测算20080508_县市旗测算-新科目（含人口规模效应）_2014省级收入及财力12.12（更新后）" xfId="2053"/>
    <cellStyle name="差_县市旗测算20080508_县市旗测算-新科目（含人口规模效应）_财力性转移支付2010年预算参考数" xfId="2054"/>
    <cellStyle name="差_县市旗测算-新科目（20080626）_2014省级收入12.2（更新后）" xfId="2055"/>
    <cellStyle name="常规 7" xfId="2056"/>
    <cellStyle name="好_2007结算与财力(6.2)_支出汇总" xfId="2057"/>
    <cellStyle name="差_县市旗测算-新科目（20080626）_不含人员经费系数_2014省级收入及财力12.12（更新后）" xfId="2058"/>
    <cellStyle name="差_县市旗测算-新科目（20080626）_不含人员经费系数_财力性转移支付2010年预算参考数" xfId="2059"/>
    <cellStyle name="差_县市旗测算-新科目（20080626）_财力性转移支付2010年预算参考数" xfId="2060"/>
    <cellStyle name="差_县市旗测算-新科目（20080626）_民生政策最低支出需求_2014省级收入及财力12.12（更新后）" xfId="2061"/>
    <cellStyle name="差_县市旗测算-新科目（20080626）_民生政策最低支出需求_省级财力12.12" xfId="2062"/>
    <cellStyle name="好_Xl0000068_支出汇总" xfId="2063"/>
    <cellStyle name="差_县市旗测算-新科目（20080626）_省级财力12.12" xfId="2064"/>
    <cellStyle name="差_县市旗测算-新科目（20080627）_不含人员经费系数" xfId="2065"/>
    <cellStyle name="计算 2 2" xfId="2066"/>
    <cellStyle name="差_县市旗测算-新科目（20080627）_不含人员经费系数_2014省级收入12.2（更新后）" xfId="2067"/>
    <cellStyle name="差_县市旗测算-新科目（20080627）_不含人员经费系数_2014省级收入及财力12.12（更新后）" xfId="2068"/>
    <cellStyle name="检查单元格 2 2" xfId="2069"/>
    <cellStyle name="好_2016年结算与财力5.17" xfId="2070"/>
    <cellStyle name="差_县市旗测算-新科目（20080627）_不含人员经费系数_省级财力12.12" xfId="2071"/>
    <cellStyle name="差_县市旗测算-新科目（20080627）_财力性转移支付2010年预算参考数" xfId="2072"/>
    <cellStyle name="好_2011年全省及省级预计2011-12-12_支出汇总" xfId="2073"/>
    <cellStyle name="差_县市旗测算-新科目（20080627）_民生政策最低支出需求" xfId="2074"/>
    <cellStyle name="差_县市旗测算-新科目（20080627）_民生政策最低支出需求_2014省级收入及财力12.12（更新后）" xfId="2075"/>
    <cellStyle name="差_县市旗测算-新科目（20080627）_民生政策最低支出需求_财力性转移支付2010年预算参考数" xfId="2076"/>
    <cellStyle name="差_县市旗测算-新科目（20080627）_民生政策最低支出需求_省级财力12.12" xfId="2077"/>
    <cellStyle name="常规_提供表" xfId="2078"/>
    <cellStyle name="好_行政（人员）_不含人员经费系数_2014省级收入12.2（更新后）" xfId="2079"/>
    <cellStyle name="差_县市旗测算-新科目（20080627）_省级财力12.12" xfId="2080"/>
    <cellStyle name="差_一般预算支出口径剔除表" xfId="2081"/>
    <cellStyle name="差_一般预算支出口径剔除表_2014省级收入12.2（更新后）" xfId="2082"/>
    <cellStyle name="差_一般预算支出口径剔除表_省级财力12.12" xfId="2083"/>
    <cellStyle name="差_云南省2008年转移支付测算——州市本级考核部分及政策性测算" xfId="2084"/>
    <cellStyle name="差_云南省2008年转移支付测算——州市本级考核部分及政策性测算_2014省级收入及财力12.12（更新后）" xfId="2085"/>
    <cellStyle name="差_云南省2008年转移支付测算——州市本级考核部分及政策性测算_财力性转移支付2010年预算参考数" xfId="2086"/>
    <cellStyle name="差_转移支付_2014省级收入12.2（更新后）" xfId="2087"/>
    <cellStyle name="差_转移支付_省级财力12.12" xfId="2088"/>
    <cellStyle name="差_自行调整差异系数顺序_2014省级收入及财力12.12（更新后）" xfId="2089"/>
    <cellStyle name="差_自行调整差异系数顺序_财力性转移支付2010年预算参考数" xfId="2090"/>
    <cellStyle name="差_自行调整差异系数顺序_省级财力12.12" xfId="2091"/>
    <cellStyle name="콤마 [0]_BOILER-CO1" xfId="2092"/>
    <cellStyle name="好_市辖区测算-新科目（20080626）_县市旗测算-新科目（含人口规模效应）_财力性转移支付2010年预算参考数" xfId="2093"/>
    <cellStyle name="好_2008年预计支出与2007年对比" xfId="2094"/>
    <cellStyle name="好_县市旗测算-新科目（20080627）_财力性转移支付2010年预算参考数" xfId="2095"/>
    <cellStyle name="好_财力差异计算表(不含非农业区)" xfId="2096"/>
    <cellStyle name="常" xfId="2097"/>
    <cellStyle name="好_省级明细_Book1_基金汇总" xfId="2098"/>
    <cellStyle name="常规 10 2" xfId="2099"/>
    <cellStyle name="好_M01-2(州市补助收入)" xfId="2100"/>
    <cellStyle name="常规 10_2020年预算草案市本级表格预算部分" xfId="2101"/>
    <cellStyle name="常规 11 2 2" xfId="2102"/>
    <cellStyle name="常规 11 2_2012年结算与财力5.3" xfId="2103"/>
    <cellStyle name="好_电力公司增值税划转" xfId="2104"/>
    <cellStyle name="好_2009年财力测算情况11.19_收入汇总" xfId="2105"/>
    <cellStyle name="常规 11 4" xfId="2106"/>
    <cellStyle name="常规 13" xfId="2107"/>
    <cellStyle name="好_12滨州_2014省级收入及财力12.12（更新后）" xfId="2108"/>
    <cellStyle name="常规 15_1.3日 2017年预算草案 - 副本" xfId="2109"/>
    <cellStyle name="常规 16" xfId="2110"/>
    <cellStyle name="常规 21" xfId="2111"/>
    <cellStyle name="常规 16 2" xfId="2112"/>
    <cellStyle name="常规 16_2016年结算与财力5.17" xfId="2113"/>
    <cellStyle name="常规 17" xfId="2114"/>
    <cellStyle name="常规 22" xfId="2115"/>
    <cellStyle name="常规 19" xfId="2116"/>
    <cellStyle name="常规 24" xfId="2117"/>
    <cellStyle name="常规 2" xfId="2118"/>
    <cellStyle name="常规 2 2 2" xfId="2119"/>
    <cellStyle name="常规 2 2 3" xfId="2120"/>
    <cellStyle name="常规 2 3" xfId="2121"/>
    <cellStyle name="常规 2 3 2" xfId="2122"/>
    <cellStyle name="常规 2 3_2012年省级平衡表" xfId="2123"/>
    <cellStyle name="常规 2 6" xfId="2124"/>
    <cellStyle name="常规 2 7" xfId="2125"/>
    <cellStyle name="常规 2_2007年收支情况及2008年收支预计表(汇总表)" xfId="2126"/>
    <cellStyle name="好_2009年省对市县转移支付测算表(9.27)_2014省级收入12.2（更新后）" xfId="2127"/>
    <cellStyle name="常规 22 2" xfId="2128"/>
    <cellStyle name="常规 22_2020年预算草案市本级表格预算部分" xfId="2129"/>
    <cellStyle name="常规 23_5.2017省本级收入" xfId="2130"/>
    <cellStyle name="常规 26" xfId="2131"/>
    <cellStyle name="常规 31" xfId="2132"/>
    <cellStyle name="常规 28" xfId="2133"/>
    <cellStyle name="好_Sheet2_1" xfId="2134"/>
    <cellStyle name="常规 29" xfId="2135"/>
    <cellStyle name="常规 3" xfId="2136"/>
    <cellStyle name="常规 3 2" xfId="2137"/>
    <cellStyle name="好_3.2017全省支出" xfId="2138"/>
    <cellStyle name="常规 3 2 2" xfId="2139"/>
    <cellStyle name="检查单元格 3_1.3日 2017年预算草案 - 副本" xfId="2140"/>
    <cellStyle name="常规 3 5" xfId="2141"/>
    <cellStyle name="好_总人口_财力性转移支付2010年预算参考数" xfId="2142"/>
    <cellStyle name="常规 4" xfId="2143"/>
    <cellStyle name="好_汇总表4_财力性转移支付2010年预算参考数" xfId="2144"/>
    <cellStyle name="常规_2007基金预算" xfId="2145"/>
    <cellStyle name="好_财政厅编制用表（2011年报省人大）_基金汇总" xfId="2146"/>
    <cellStyle name="常规 4 2" xfId="2147"/>
    <cellStyle name="常规_2007基金预算 2" xfId="2148"/>
    <cellStyle name="常规 4 2 2" xfId="2149"/>
    <cellStyle name="常规 4 4" xfId="2150"/>
    <cellStyle name="常规 5 2" xfId="2151"/>
    <cellStyle name="好_河南省----2009-05-21（补充数据）_2013省级预算附表" xfId="2152"/>
    <cellStyle name="常规 5 4" xfId="2153"/>
    <cellStyle name="好_国有资本经营预算（2011年报省人大）_附表1-6" xfId="2154"/>
    <cellStyle name="常规 6 2" xfId="2155"/>
    <cellStyle name="好_2006年27重庆" xfId="2156"/>
    <cellStyle name="常规 6 4" xfId="2157"/>
    <cellStyle name="常规 7 2" xfId="2158"/>
    <cellStyle name="常规 7_2020年预算草案市本级表格预算部分" xfId="2159"/>
    <cellStyle name="好_(财政总决算简表-2016年)收入导出数据" xfId="2160"/>
    <cellStyle name="常规 8" xfId="2161"/>
    <cellStyle name="常规 9_2020年预算草案市本级表格预算部分" xfId="2162"/>
    <cellStyle name="常规_2014年公共财政支出预算表（到项级科目）" xfId="2163"/>
    <cellStyle name="好_2006年34青海" xfId="2164"/>
    <cellStyle name="常规_20170103省级2017年预算情况表" xfId="2165"/>
    <cellStyle name="好_省级明细_Book1_收入汇总" xfId="2166"/>
    <cellStyle name="好_行政(燃修费)_民生政策最低支出需求_省级财力12.12" xfId="2167"/>
    <cellStyle name="超级链接" xfId="2168"/>
    <cellStyle name="好 2" xfId="2169"/>
    <cellStyle name="好_Sheet2" xfId="2170"/>
    <cellStyle name="好 2_3.2017全省支出" xfId="2171"/>
    <cellStyle name="好 3" xfId="2172"/>
    <cellStyle name="好 3 2" xfId="2173"/>
    <cellStyle name="好_07临沂" xfId="2174"/>
    <cellStyle name="好_09黑龙江" xfId="2175"/>
    <cellStyle name="好_09黑龙江_2014省级收入12.2（更新后）" xfId="2176"/>
    <cellStyle name="好_09黑龙江_2014省级收入及财力12.12（更新后）" xfId="2177"/>
    <cellStyle name="好_09黑龙江_财力性转移支付2010年预算参考数" xfId="2178"/>
    <cellStyle name="好_09黑龙江_省级财力12.12" xfId="2179"/>
    <cellStyle name="好_1_2014省级收入12.2（更新后）" xfId="2180"/>
    <cellStyle name="好_1_2014省级收入及财力12.12（更新后）" xfId="2181"/>
    <cellStyle name="链接单元格 2_1.3日 2017年预算草案 - 副本" xfId="2182"/>
    <cellStyle name="好_测算结果" xfId="2183"/>
    <cellStyle name="好_1_省级财力12.12" xfId="2184"/>
    <cellStyle name="好_1110洱源县_2014省级收入12.2（更新后）" xfId="2185"/>
    <cellStyle name="好_2006年28四川_财力性转移支付2010年预算参考数" xfId="2186"/>
    <cellStyle name="好_1110洱源县_2014省级收入及财力12.12（更新后）" xfId="2187"/>
    <cellStyle name="好_1110洱源县_财力性转移支付2010年预算参考数" xfId="2188"/>
    <cellStyle name="好_11大理" xfId="2189"/>
    <cellStyle name="好_11大理_2014省级收入12.2（更新后）" xfId="2190"/>
    <cellStyle name="好_11大理_2014省级收入及财力12.12（更新后）" xfId="2191"/>
    <cellStyle name="注释 2 3" xfId="2192"/>
    <cellStyle name="好_11大理_省级财力12.12" xfId="2193"/>
    <cellStyle name="好_12滨州" xfId="2194"/>
    <cellStyle name="好_县市旗测算-新科目（20080626）_民生政策最低支出需求" xfId="2195"/>
    <cellStyle name="好_12滨州_2014省级收入12.2（更新后）" xfId="2196"/>
    <cellStyle name="好_14安徽_2014省级收入12.2（更新后）" xfId="2197"/>
    <cellStyle name="检查单元格 2" xfId="2198"/>
    <cellStyle name="好_14安徽_省级财力12.12" xfId="2199"/>
    <cellStyle name="好_2" xfId="2200"/>
    <cellStyle name="好_行政（人员）_县市旗测算-新科目（含人口规模效应）_省级财力12.12" xfId="2201"/>
    <cellStyle name="好_2007结算与财力(6.2)" xfId="2202"/>
    <cellStyle name="好_2_2014省级收入12.2（更新后）" xfId="2203"/>
    <cellStyle name="好_2_财力性转移支付2010年预算参考数" xfId="2204"/>
    <cellStyle name="好_2007年结算已定项目对账单_基金汇总" xfId="2205"/>
    <cellStyle name="好_省级明细_全省预算代编 2" xfId="2206"/>
    <cellStyle name="好_2_省级财力12.12" xfId="2207"/>
    <cellStyle name="好_20 2007年河南结算单" xfId="2208"/>
    <cellStyle name="好_20 2007年河南结算单 2" xfId="2209"/>
    <cellStyle name="好_20 2007年河南结算单_2014省级收入及财力12.12（更新后）" xfId="2210"/>
    <cellStyle name="好_20 2007年河南结算单_基金汇总" xfId="2211"/>
    <cellStyle name="好_20 2007年河南结算单_收入汇总" xfId="2212"/>
    <cellStyle name="好_20 2007年河南结算单_支出汇总" xfId="2213"/>
    <cellStyle name="好_2006年22湖南" xfId="2214"/>
    <cellStyle name="好_2006年22湖南_2014省级收入12.2（更新后）" xfId="2215"/>
    <cellStyle name="好_2006年22湖南_财力性转移支付2010年预算参考数" xfId="2216"/>
    <cellStyle name="好_20河南(财政部2010年县级基本财力测算数据)_2014省级收入及财力12.12（更新后）" xfId="2217"/>
    <cellStyle name="好_2006年22湖南_省级财力12.12" xfId="2218"/>
    <cellStyle name="好_2006年27重庆_2014省级收入12.2（更新后）" xfId="2219"/>
    <cellStyle name="好_2006年27重庆_财力性转移支付2010年预算参考数" xfId="2220"/>
    <cellStyle name="好_2006年27重庆_省级财力12.12" xfId="2221"/>
    <cellStyle name="好_2006年28四川_省级财力12.12" xfId="2222"/>
    <cellStyle name="好_21.2017年全省基金收入" xfId="2223"/>
    <cellStyle name="好_Sheet1_全省基金收支" xfId="2224"/>
    <cellStyle name="好_2009年结算（最终）_基金汇总" xfId="2225"/>
    <cellStyle name="好_2006年30云南" xfId="2226"/>
    <cellStyle name="好_同德_财力性转移支付2010年预算参考数" xfId="2227"/>
    <cellStyle name="好_2006年34青海_2014省级收入12.2（更新后）" xfId="2228"/>
    <cellStyle name="好_2006年全省财力计算表（中央、决算）" xfId="2229"/>
    <cellStyle name="好_2006年水利统计指标统计表_2014省级收入及财力12.12（更新后）" xfId="2230"/>
    <cellStyle name="好_2006年水利统计指标统计表_省级财力12.12" xfId="2231"/>
    <cellStyle name="好_2007结算与财力(6.2)_基金汇总" xfId="2232"/>
    <cellStyle name="好_2007年结算已定项目对账单" xfId="2233"/>
    <cellStyle name="好_2007年结算已定项目对账单_附表1-6" xfId="2234"/>
    <cellStyle name="好_2007年结算已定项目对账单_省级财力12.12" xfId="2235"/>
    <cellStyle name="好_2007年结算已定项目对账单_收入汇总" xfId="2236"/>
    <cellStyle name="好_2007年收支情况及2008年收支预计表(汇总表)_2014省级收入12.2（更新后）" xfId="2237"/>
    <cellStyle name="好_2007年一般预算支出剔除" xfId="2238"/>
    <cellStyle name="好_2007年一般预算支出剔除_2014省级收入12.2（更新后）" xfId="2239"/>
    <cellStyle name="好_2007年一般预算支出剔除_省级财力12.12" xfId="2240"/>
    <cellStyle name="好_2007年中央财政与河南省财政年终决算结算单_2013省级预算附表" xfId="2241"/>
    <cellStyle name="好_2007年中央财政与河南省财政年终决算结算单_附表1-6" xfId="2242"/>
    <cellStyle name="好_国有资本经营预算（2011年报省人大）_2014省级收入12.2（更新后）" xfId="2243"/>
    <cellStyle name="好_2007年中央财政与河南省财政年终决算结算单_基金汇总" xfId="2244"/>
    <cellStyle name="好_2007年中央财政与河南省财政年终决算结算单_省级财力12.12" xfId="2245"/>
    <cellStyle name="好_2007年中央财政与河南省财政年终决算结算单_收入汇总" xfId="2246"/>
    <cellStyle name="好_2007年中央财政与河南省财政年终决算结算单_支出汇总" xfId="2247"/>
    <cellStyle name="好_缺口县区测算(财政部标准)" xfId="2248"/>
    <cellStyle name="好_测算结果汇总_财力性转移支付2010年预算参考数" xfId="2249"/>
    <cellStyle name="好_2007一般预算支出口径剔除表_2014省级收入及财力12.12（更新后）" xfId="2250"/>
    <cellStyle name="好_2007一般预算支出口径剔除表_省级财力12.12" xfId="2251"/>
    <cellStyle name="好_2008结算与财力(最终)" xfId="2252"/>
    <cellStyle name="好_2008经常性收入" xfId="2253"/>
    <cellStyle name="好_20河南_2014省级收入12.2（更新后）" xfId="2254"/>
    <cellStyle name="好_2008年财政收支预算草案(1.4)" xfId="2255"/>
    <cellStyle name="好_2008年财政收支预算草案(1.4)_2017年预算草案（债务）" xfId="2256"/>
    <cellStyle name="好_2008年全省汇总收支计算表" xfId="2257"/>
    <cellStyle name="好_2009年财力测算情况11.19_基金汇总" xfId="2258"/>
    <cellStyle name="好_2008年全省汇总收支计算表_财力性转移支付2010年预算参考数" xfId="2259"/>
    <cellStyle name="好_2008年全省汇总收支计算表_省级财力12.12" xfId="2260"/>
    <cellStyle name="好_2008年全省人员信息" xfId="2261"/>
    <cellStyle name="好_2008年支出调整_2014省级收入及财力12.12（更新后）" xfId="2262"/>
    <cellStyle name="好_2008年支出调整_财力性转移支付2010年预算参考数" xfId="2263"/>
    <cellStyle name="强调文字颜色 4 2 3" xfId="2264"/>
    <cellStyle name="好_2008年支出调整_省级财力12.12" xfId="2265"/>
    <cellStyle name="好_2009年财力测算情况11.19" xfId="2266"/>
    <cellStyle name="好_2009年财力测算情况11.19_支出汇总" xfId="2267"/>
    <cellStyle name="好_省级明细_代编全省支出预算修改" xfId="2268"/>
    <cellStyle name="好_2009年结算（最终）_支出汇总" xfId="2269"/>
    <cellStyle name="好_2009年省与市县结算（最终）" xfId="2270"/>
    <cellStyle name="好_附表_省级财力12.12" xfId="2271"/>
    <cellStyle name="好_2010年全省供养人员" xfId="2272"/>
    <cellStyle name="好_2010年收入预测表（20091218)）" xfId="2273"/>
    <cellStyle name="好_2010年收入预测表（20091218)）_支出汇总" xfId="2274"/>
    <cellStyle name="好_同德" xfId="2275"/>
    <cellStyle name="好_2010年收入预测表（20091219)）_基金汇总" xfId="2276"/>
    <cellStyle name="好_20160105省级2016年预算情况表（最新）_2017年预算草案（债务）" xfId="2277"/>
    <cellStyle name="好_2010省对市县转移支付测算表(10-21）_省级财力12.12" xfId="2278"/>
    <cellStyle name="好_2010省级行政性收费专项收入批复_基金汇总" xfId="2279"/>
    <cellStyle name="好_20111127汇报附表（8张）" xfId="2280"/>
    <cellStyle name="好_20111127汇报附表（8张）_收入汇总" xfId="2281"/>
    <cellStyle name="好_2011年全省及省级预计12-31" xfId="2282"/>
    <cellStyle name="强调文字颜色 6 2_3.2017全省支出" xfId="2283"/>
    <cellStyle name="好_2011年预算表格2010.12.9_2014省级收入12.2（更新后）" xfId="2284"/>
    <cellStyle name="好_商品交易所2006--2008年税收_2017年预算草案（债务）" xfId="2285"/>
    <cellStyle name="好_行政(燃修费)_民生政策最低支出需求_财力性转移支付2010年预算参考数" xfId="2286"/>
    <cellStyle name="好_2011年预算表格2010.12.9_2017年预算草案（债务）" xfId="2287"/>
    <cellStyle name="好_Book2_财力性转移支付2010年预算参考数" xfId="2288"/>
    <cellStyle name="好_2011年预算表格2010.12.9_附表1-6" xfId="2289"/>
    <cellStyle name="好_2011年预算表格2010.12.9_省级财力12.12" xfId="2290"/>
    <cellStyle name="好_20160105省级2016年预算情况表（最新）" xfId="2291"/>
    <cellStyle name="好_商品交易所2006--2008年税收_支出汇总" xfId="2292"/>
    <cellStyle name="好_2011年预算表格2010.12.9_支出汇总" xfId="2293"/>
    <cellStyle name="好_2011年预算大表11-26" xfId="2294"/>
    <cellStyle name="好_2011年预算大表11-26_支出汇总" xfId="2295"/>
    <cellStyle name="好_行政公检法测算_民生政策最低支出需求_2014省级收入12.2（更新后）" xfId="2296"/>
    <cellStyle name="好_财政厅编制用表（2011年报省人大）" xfId="2297"/>
    <cellStyle name="好_2012年国有资本经营预算收支总表" xfId="2298"/>
    <cellStyle name="好_2012年结算与财力5.3" xfId="2299"/>
    <cellStyle name="好_分析缺口率" xfId="2300"/>
    <cellStyle name="好_2012年省级一般预算收入计划" xfId="2301"/>
    <cellStyle name="好_2013省级预算附表" xfId="2302"/>
    <cellStyle name="好_2016年财政总决算生成表全套0417 -平衡表" xfId="2303"/>
    <cellStyle name="好_省级明细_代编表" xfId="2304"/>
    <cellStyle name="好_2016年预算表格（公式）" xfId="2305"/>
    <cellStyle name="好_2016年中原银行税收基数短收市县负担情况表" xfId="2306"/>
    <cellStyle name="好_34青海_1_2014省级收入及财力12.12（更新后）" xfId="2307"/>
    <cellStyle name="好_20170103省级2017年预算情况表" xfId="2308"/>
    <cellStyle name="好_20河南_2014省级收入及财力12.12（更新后）" xfId="2309"/>
    <cellStyle name="好_20河南_财力性转移支付2010年预算参考数" xfId="2310"/>
    <cellStyle name="好_34青海_1_省级财力12.12" xfId="2311"/>
    <cellStyle name="好_22湖南_2014省级收入12.2（更新后）" xfId="2312"/>
    <cellStyle name="适中 2" xfId="2313"/>
    <cellStyle name="好_22湖南_财力性转移支付2010年预算参考数" xfId="2314"/>
    <cellStyle name="好_Book1_2012-2013年经常性收入预测（1.1新口径）" xfId="2315"/>
    <cellStyle name="好_27重庆_2014省级收入及财力12.12（更新后）" xfId="2316"/>
    <cellStyle name="好_27重庆_财力性转移支付2010年预算参考数" xfId="2317"/>
    <cellStyle name="好_28四川" xfId="2318"/>
    <cellStyle name="好_28四川_2014省级收入12.2（更新后）" xfId="2319"/>
    <cellStyle name="好_28四川_省级财力12.12" xfId="2320"/>
    <cellStyle name="好_省级明细_政府性基金人大会表格1稿_基金汇总" xfId="2321"/>
    <cellStyle name="好_30云南" xfId="2322"/>
    <cellStyle name="好_30云南_1" xfId="2323"/>
    <cellStyle name="好_30云南_1_2014省级收入12.2（更新后）" xfId="2324"/>
    <cellStyle name="好_30云南_1_2014省级收入及财力12.12（更新后）" xfId="2325"/>
    <cellStyle name="好_34青海" xfId="2326"/>
    <cellStyle name="好_省级明细_Xl0000071_2017年预算草案（债务）" xfId="2327"/>
    <cellStyle name="好_34青海_1" xfId="2328"/>
    <cellStyle name="好_34青海_1_财力性转移支付2010年预算参考数" xfId="2329"/>
    <cellStyle name="好_34青海_2014省级收入12.2（更新后）" xfId="2330"/>
    <cellStyle name="好_410927000_台前县_2014省级收入及财力12.12（更新后）" xfId="2331"/>
    <cellStyle name="好_410927000_台前县_省级财力12.12" xfId="2332"/>
    <cellStyle name="好_河南省----2009-05-21（补充数据）_附表1-6" xfId="2333"/>
    <cellStyle name="好_Xl0000068 2" xfId="2334"/>
    <cellStyle name="好_530629_2006年县级财政报表附表" xfId="2335"/>
    <cellStyle name="好_财力（李处长）_2014省级收入及财力12.12（更新后）" xfId="2336"/>
    <cellStyle name="好_5334_2006年迪庆县级财政报表附表" xfId="2337"/>
    <cellStyle name="好_6.2017省本级支出" xfId="2338"/>
    <cellStyle name="好_Book1" xfId="2339"/>
    <cellStyle name="好_Book1_2012年省级平衡简表（用）" xfId="2340"/>
    <cellStyle name="强调文字颜色 6 2" xfId="2341"/>
    <cellStyle name="好_汇总_2014省级收入及财力12.12（更新后）" xfId="2342"/>
    <cellStyle name="好_Book2" xfId="2343"/>
    <cellStyle name="好_Book2_省级财力12.12" xfId="2344"/>
    <cellStyle name="好_material report in Jun" xfId="2345"/>
    <cellStyle name="好_省级明细_基金汇总" xfId="2346"/>
    <cellStyle name="好_Material reprot In Apr (2)" xfId="2347"/>
    <cellStyle name="好_Material reprot In Dec" xfId="2348"/>
    <cellStyle name="好_Material reprot In Dec (3)" xfId="2349"/>
    <cellStyle name="好_检验表（调整后）" xfId="2350"/>
    <cellStyle name="好_Material reprot In Feb (2)" xfId="2351"/>
    <cellStyle name="好_行政公检法测算_民生政策最低支出需求_2014省级收入及财力12.12（更新后）" xfId="2352"/>
    <cellStyle name="好_Material reprot In Mar" xfId="2353"/>
    <cellStyle name="好_Sheet1" xfId="2354"/>
    <cellStyle name="好_Sheet1_1" xfId="2355"/>
    <cellStyle name="好_农林水和城市维护标准支出20080505－县区合计_民生政策最低支出需求" xfId="2356"/>
    <cellStyle name="好_Sheet1_2014省级收入12.2（更新后）" xfId="2357"/>
    <cellStyle name="好_Sheet1_Sheet2" xfId="2358"/>
    <cellStyle name="好_Sheet1_省级财力12.12" xfId="2359"/>
    <cellStyle name="好_Sheet1_省级收入" xfId="2360"/>
    <cellStyle name="好_Sheet1_省级支出" xfId="2361"/>
    <cellStyle name="好_Xl0000068" xfId="2362"/>
    <cellStyle name="好_Xl0000068_基金汇总" xfId="2363"/>
    <cellStyle name="好_Xl0000068_收入汇总" xfId="2364"/>
    <cellStyle name="好_Xl0000302" xfId="2365"/>
    <cellStyle name="好_Xl0000335" xfId="2366"/>
    <cellStyle name="好_Xl0000336" xfId="2367"/>
    <cellStyle name="好_安徽 缺口县区测算(地方填报)1" xfId="2368"/>
    <cellStyle name="好_安徽 缺口县区测算(地方填报)1_2014省级收入12.2（更新后）" xfId="2369"/>
    <cellStyle name="好_安徽 缺口县区测算(地方填报)1_2014省级收入及财力12.12（更新后）" xfId="2370"/>
    <cellStyle name="好_安徽 缺口县区测算(地方填报)1_财力性转移支付2010年预算参考数" xfId="2371"/>
    <cellStyle name="好_表一_2014省级收入12.2（更新后）" xfId="2372"/>
    <cellStyle name="好_表一_省级财力12.12" xfId="2373"/>
    <cellStyle name="好_不含人员经费系数" xfId="2374"/>
    <cellStyle name="好_不含人员经费系数_2014省级收入及财力12.12（更新后）" xfId="2375"/>
    <cellStyle name="好_不含人员经费系数_省级财力12.12" xfId="2376"/>
    <cellStyle name="好_财力（李处长）" xfId="2377"/>
    <cellStyle name="好_教育(按照总人口测算）—20080416_不含人员经费系数_财力性转移支付2010年预算参考数" xfId="2378"/>
    <cellStyle name="好_财力（李处长）_省级财力12.12" xfId="2379"/>
    <cellStyle name="好_财力差异计算表(不含非农业区)_2014省级收入及财力12.12（更新后）" xfId="2380"/>
    <cellStyle name="好_财政供养人员_2014省级收入12.2（更新后）" xfId="2381"/>
    <cellStyle name="好_财政供养人员_2014省级收入及财力12.12（更新后）" xfId="2382"/>
    <cellStyle name="好_财政供养人员_财力性转移支付2010年预算参考数" xfId="2383"/>
    <cellStyle name="好_财政供养人员_省级财力12.12" xfId="2384"/>
    <cellStyle name="好_市辖区测算20080510_不含人员经费系数_财力性转移支付2010年预算参考数" xfId="2385"/>
    <cellStyle name="好_财政厅编制用表（2011年报省人大） 2" xfId="2386"/>
    <cellStyle name="好_财政厅编制用表（2011年报省人大）_2013省级预算附表" xfId="2387"/>
    <cellStyle name="好_财政厅编制用表（2011年报省人大）_2014省级收入12.2（更新后）" xfId="2388"/>
    <cellStyle name="好_财政厅编制用表（2011年报省人大）_2017年预算草案（债务）" xfId="2389"/>
    <cellStyle name="好_财政厅编制用表（2011年报省人大）_附表1-6" xfId="2390"/>
    <cellStyle name="好_财政厅编制用表（2011年报省人大）_省级财力12.12" xfId="2391"/>
    <cellStyle name="好_财政厅编制用表（2011年报省人大）_支出汇总" xfId="2392"/>
    <cellStyle name="好_测算结果_2014省级收入12.2（更新后）" xfId="2393"/>
    <cellStyle name="好_测算结果_财力性转移支付2010年预算参考数" xfId="2394"/>
    <cellStyle name="烹拳 [0]_ +Foil &amp; -FOIL &amp; PAPER" xfId="2395"/>
    <cellStyle name="好_测算结果汇总" xfId="2396"/>
    <cellStyle name="好_测算结果汇总_2014省级收入及财力12.12（更新后）" xfId="2397"/>
    <cellStyle name="好_行政公检法测算_民生政策最低支出需求" xfId="2398"/>
    <cellStyle name="好_测算结果汇总_省级财力12.12" xfId="2399"/>
    <cellStyle name="好_测算总表_2014省级收入及财力12.12（更新后）" xfId="2400"/>
    <cellStyle name="好_测算总表_省级财力12.12" xfId="2401"/>
    <cellStyle name="好_成本差异系数" xfId="2402"/>
    <cellStyle name="好_成本差异系数（含人口规模）" xfId="2403"/>
    <cellStyle name="好_成本差异系数（含人口规模）_2014省级收入12.2（更新后）" xfId="2404"/>
    <cellStyle name="好_成本差异系数（含人口规模）_2014省级收入及财力12.12（更新后）" xfId="2405"/>
    <cellStyle name="好_成本差异系数（含人口规模）_财力性转移支付2010年预算参考数" xfId="2406"/>
    <cellStyle name="好_成本差异系数（含人口规模）_省级财力12.12" xfId="2407"/>
    <cellStyle name="好_省级明细_基金最终修改支出" xfId="2408"/>
    <cellStyle name="好_成本差异系数_2014省级收入12.2（更新后）" xfId="2409"/>
    <cellStyle name="好_县区合并测算20080423(按照各省比重）_不含人员经费系数" xfId="2410"/>
    <cellStyle name="好_成本差异系数_财力性转移支付2010年预算参考数" xfId="2411"/>
    <cellStyle name="好_成本差异系数_省级财力12.12" xfId="2412"/>
    <cellStyle name="好_城建部门" xfId="2413"/>
    <cellStyle name="好_第五部分(才淼、饶永宏）" xfId="2414"/>
    <cellStyle name="好_分析缺口率_财力性转移支付2010年预算参考数" xfId="2415"/>
    <cellStyle name="强调文字颜色 4 3 2" xfId="2416"/>
    <cellStyle name="好_分析缺口率_省级财力12.12" xfId="2417"/>
    <cellStyle name="好_分县成本差异系数" xfId="2418"/>
    <cellStyle name="好_分县成本差异系数_不含人员经费系数" xfId="2419"/>
    <cellStyle name="好_分县成本差异系数_不含人员经费系数_2014省级收入及财力12.12（更新后）" xfId="2420"/>
    <cellStyle name="好_分县成本差异系数_不含人员经费系数_财力性转移支付2010年预算参考数" xfId="2421"/>
    <cellStyle name="好_分县成本差异系数_民生政策最低支出需求" xfId="2422"/>
    <cellStyle name="好_分县成本差异系数_民生政策最低支出需求_财力性转移支付2010年预算参考数" xfId="2423"/>
    <cellStyle name="好_分县成本差异系数_省级财力12.12" xfId="2424"/>
    <cellStyle name="好_附表" xfId="2425"/>
    <cellStyle name="好_附表_2014省级收入及财力12.12（更新后）" xfId="2426"/>
    <cellStyle name="好_附表_财力性转移支付2010年预算参考数" xfId="2427"/>
    <cellStyle name="好_附表1-6" xfId="2428"/>
    <cellStyle name="好_复件 复件 2010年预算表格－2010-03-26-（含表间 公式）" xfId="2429"/>
    <cellStyle name="好_复件 复件 2010年预算表格－2010-03-26-（含表间 公式）_2014省级收入12.2（更新后）" xfId="2430"/>
    <cellStyle name="好_行政(燃修费)_不含人员经费系数_2014省级收入12.2（更新后）" xfId="2431"/>
    <cellStyle name="好_国有资本经营预算（2011年报省人大）" xfId="2432"/>
    <cellStyle name="好_国有资本经营预算（2011年报省人大）_2013省级预算附表" xfId="2433"/>
    <cellStyle name="好_省级明细_代编全省支出预算修改_收入汇总" xfId="2434"/>
    <cellStyle name="好_国有资本经营预算（2011年报省人大）_2014省级收入及财力12.12（更新后）" xfId="2435"/>
    <cellStyle name="好_国有资本经营预算（2011年报省人大）_2017年预算草案（债务）" xfId="2436"/>
    <cellStyle name="好_国有资本经营预算（2011年报省人大）_基金汇总" xfId="2437"/>
    <cellStyle name="好_国有资本经营预算（2011年报省人大）_省级财力12.12" xfId="2438"/>
    <cellStyle name="好_省级明细_支出汇总" xfId="2439"/>
    <cellStyle name="好_行政(燃修费)_不含人员经费系数" xfId="2440"/>
    <cellStyle name="注释 2 5" xfId="2441"/>
    <cellStyle name="好_行政(燃修费)_不含人员经费系数_2014省级收入及财力12.12（更新后）" xfId="2442"/>
    <cellStyle name="好_行政(燃修费)_民生政策最低支出需求" xfId="2443"/>
    <cellStyle name="好_行政(燃修费)_民生政策最低支出需求_2014省级收入及财力12.12（更新后）" xfId="2444"/>
    <cellStyle name="好_行政(燃修费)_省级财力12.12" xfId="2445"/>
    <cellStyle name="好_行政(燃修费)_县市旗测算-新科目（含人口规模效应）" xfId="2446"/>
    <cellStyle name="好_行政(燃修费)_县市旗测算-新科目（含人口规模效应）_2014省级收入12.2（更新后）" xfId="2447"/>
    <cellStyle name="汇总 2_1.3日 2017年预算草案 - 副本" xfId="2448"/>
    <cellStyle name="好_行政(燃修费)_县市旗测算-新科目（含人口规模效应）_2014省级收入及财力12.12（更新后）" xfId="2449"/>
    <cellStyle name="好_省级明细_Xl0000068_收入汇总" xfId="2450"/>
    <cellStyle name="好_行政(燃修费)_县市旗测算-新科目（含人口规模效应）_财力性转移支付2010年预算参考数" xfId="2451"/>
    <cellStyle name="好_县市旗测算-新科目（20080627）_民生政策最低支出需求_财力性转移支付2010年预算参考数" xfId="2452"/>
    <cellStyle name="好_行政(燃修费)_县市旗测算-新科目（含人口规模效应）_省级财力12.12" xfId="2453"/>
    <cellStyle name="好_人员工资和公用经费3_财力性转移支付2010年预算参考数" xfId="2454"/>
    <cellStyle name="好_行政（人员）" xfId="2455"/>
    <cellStyle name="好_行政（人员）_2014省级收入12.2（更新后）" xfId="2456"/>
    <cellStyle name="好_行政（人员）_2014省级收入及财力12.12（更新后）" xfId="2457"/>
    <cellStyle name="好_行政（人员）_不含人员经费系数" xfId="2458"/>
    <cellStyle name="好_行政（人员）_不含人员经费系数_财力性转移支付2010年预算参考数" xfId="2459"/>
    <cellStyle name="好_教育(按照总人口测算）—20080416_县市旗测算-新科目（含人口规模效应）" xfId="2460"/>
    <cellStyle name="好_行政（人员）_不含人员经费系数_省级财力12.12" xfId="2461"/>
    <cellStyle name="好_行政（人员）_财力性转移支付2010年预算参考数" xfId="2462"/>
    <cellStyle name="好_行政（人员）_民生政策最低支出需求" xfId="2463"/>
    <cellStyle name="输入 2" xfId="2464"/>
    <cellStyle name="好_行政（人员）_民生政策最低支出需求_2014省级收入及财力12.12（更新后）" xfId="2465"/>
    <cellStyle name="好_行政（人员）_民生政策最低支出需求_财力性转移支付2010年预算参考数" xfId="2466"/>
    <cellStyle name="好_下文（表）" xfId="2467"/>
    <cellStyle name="好_行政（人员）_民生政策最低支出需求_省级财力12.12" xfId="2468"/>
    <cellStyle name="好_汇总" xfId="2469"/>
    <cellStyle name="好_行政（人员）_省级财力12.12" xfId="2470"/>
    <cellStyle name="好_行政（人员）_县市旗测算-新科目（含人口规模效应）_2014省级收入12.2（更新后）" xfId="2471"/>
    <cellStyle name="好_行政（人员）_县市旗测算-新科目（含人口规模效应）_2014省级收入及财力12.12（更新后）" xfId="2472"/>
    <cellStyle name="好_行政公检法测算" xfId="2473"/>
    <cellStyle name="好_行政公检法测算_2014省级收入12.2（更新后）" xfId="2474"/>
    <cellStyle name="好_行政公检法测算_2014省级收入及财力12.12（更新后）" xfId="2475"/>
    <cellStyle name="好_行政公检法测算_不含人员经费系数" xfId="2476"/>
    <cellStyle name="好_行政公检法测算_不含人员经费系数_2014省级收入12.2（更新后）" xfId="2477"/>
    <cellStyle name="好_行政公检法测算_不含人员经费系数_财力性转移支付2010年预算参考数" xfId="2478"/>
    <cellStyle name="好_行政公检法测算_不含人员经费系数_省级财力12.12" xfId="2479"/>
    <cellStyle name="好_行政公检法测算_财力性转移支付2010年预算参考数" xfId="2480"/>
    <cellStyle name="好_行政公检法测算_民生政策最低支出需求_省级财力12.12" xfId="2481"/>
    <cellStyle name="好_行政公检法测算_省级财力12.12" xfId="2482"/>
    <cellStyle name="好_行政公检法测算_县市旗测算-新科目（含人口规模效应）" xfId="2483"/>
    <cellStyle name="好_行政公检法测算_县市旗测算-新科目（含人口规模效应）_2014省级收入及财力12.12（更新后）" xfId="2484"/>
    <cellStyle name="好_行政公检法测算_县市旗测算-新科目（含人口规模效应）_财力性转移支付2010年预算参考数" xfId="2485"/>
    <cellStyle name="好_行政公检法测算_县市旗测算-新科目（含人口规模效应）_省级财力12.12" xfId="2486"/>
    <cellStyle name="好_河南 缺口县区测算(地方填报)_2014省级收入12.2（更新后）" xfId="2487"/>
    <cellStyle name="好_河南 缺口县区测算(地方填报白)_2014省级收入及财力12.12（更新后）" xfId="2488"/>
    <cellStyle name="好_河南 缺口县区测算(地方填报白)_财力性转移支付2010年预算参考数" xfId="2489"/>
    <cellStyle name="好_河南 缺口县区测算(地方填报白)_省级财力12.12" xfId="2490"/>
    <cellStyle name="好_河南省----2009-05-21（补充数据） 2" xfId="2491"/>
    <cellStyle name="好_河南省----2009-05-21（补充数据）_支出汇总" xfId="2492"/>
    <cellStyle name="好_河南省农村义务教育教师绩效工资测算表8-12_2014省级收入12.2（更新后）" xfId="2493"/>
    <cellStyle name="好_河南省农村义务教育教师绩效工资测算表8-12_省级财力12.12" xfId="2494"/>
    <cellStyle name="好_核定人数对比" xfId="2495"/>
    <cellStyle name="好_核定人数对比_2014省级收入及财力12.12（更新后）" xfId="2496"/>
    <cellStyle name="好_核定人数对比_财力性转移支付2010年预算参考数" xfId="2497"/>
    <cellStyle name="好_核定人数对比_省级财力12.12" xfId="2498"/>
    <cellStyle name="好_核定人数下发表" xfId="2499"/>
    <cellStyle name="好_核定人数下发表_2014省级收入12.2（更新后）" xfId="2500"/>
    <cellStyle name="好_核定人数下发表_财力性转移支付2010年预算参考数" xfId="2501"/>
    <cellStyle name="好_汇总_2014省级收入12.2（更新后）" xfId="2502"/>
    <cellStyle name="好_汇总_财力性转移支付2010年预算参考数" xfId="2503"/>
    <cellStyle name="好_汇总表" xfId="2504"/>
    <cellStyle name="好_汇总表_2014省级收入及财力12.12（更新后）" xfId="2505"/>
    <cellStyle name="好_汇总表_财力性转移支付2010年预算参考数" xfId="2506"/>
    <cellStyle name="好_汇总表4" xfId="2507"/>
    <cellStyle name="好_汇总-县级财政报表附表" xfId="2508"/>
    <cellStyle name="好_基金安排表" xfId="2509"/>
    <cellStyle name="好_基金汇总" xfId="2510"/>
    <cellStyle name="好_检验表" xfId="2511"/>
    <cellStyle name="好_教育(按照总人口测算）—20080416" xfId="2512"/>
    <cellStyle name="好_教育(按照总人口测算）—20080416_财力性转移支付2010年预算参考数" xfId="2513"/>
    <cellStyle name="好_教育(按照总人口测算）—20080416_民生政策最低支出需求_财力性转移支付2010年预算参考数" xfId="2514"/>
    <cellStyle name="好_津补贴保障测算（2010.3.19）" xfId="2515"/>
    <cellStyle name="好_津补贴保障测算(5.21)" xfId="2516"/>
    <cellStyle name="好_津补贴保障测算(5.21)_基金汇总" xfId="2517"/>
    <cellStyle name="好_津补贴保障测算(5.21)_收入汇总" xfId="2518"/>
    <cellStyle name="好_民生政策最低支出需求" xfId="2519"/>
    <cellStyle name="好_民生政策最低支出需求_财力性转移支付2010年预算参考数" xfId="2520"/>
    <cellStyle name="好_农林水和城市维护标准支出20080505－县区合计" xfId="2521"/>
    <cellStyle name="好_农林水和城市维护标准支出20080505－县区合计_不含人员经费系数_财力性转移支付2010年预算参考数" xfId="2522"/>
    <cellStyle name="好_农林水和城市维护标准支出20080505－县区合计_财力性转移支付2010年预算参考数" xfId="2523"/>
    <cellStyle name="好_农林水和城市维护标准支出20080505－县区合计_民生政策最低支出需求_财力性转移支付2010年预算参考数" xfId="2524"/>
    <cellStyle name="好_农林水和城市维护标准支出20080505－县区合计_县市旗测算-新科目（含人口规模效应）" xfId="2525"/>
    <cellStyle name="好_农林水和城市维护标准支出20080505－县区合计_县市旗测算-新科目（含人口规模效应）_财力性转移支付2010年预算参考数" xfId="2526"/>
    <cellStyle name="好_平邑" xfId="2527"/>
    <cellStyle name="好_其他部门(按照总人口测算）—20080416_不含人员经费系数" xfId="2528"/>
    <cellStyle name="好_其他部门(按照总人口测算）—20080416_不含人员经费系数_财力性转移支付2010年预算参考数" xfId="2529"/>
    <cellStyle name="好_省级明细_Book3" xfId="2530"/>
    <cellStyle name="好_其他部门(按照总人口测算）—20080416_民生政策最低支出需求" xfId="2531"/>
    <cellStyle name="好_其他部门(按照总人口测算）—20080416_民生政策最低支出需求_财力性转移支付2010年预算参考数" xfId="2532"/>
    <cellStyle name="好_其他部门(按照总人口测算）—20080416_县市旗测算-新科目（含人口规模效应）" xfId="2533"/>
    <cellStyle name="好_青海 缺口县区测算(地方填报)" xfId="2534"/>
    <cellStyle name="好_省级明细_冬梅3_收入汇总" xfId="2535"/>
    <cellStyle name="好_青海 缺口县区测算(地方填报)_财力性转移支付2010年预算参考数" xfId="2536"/>
    <cellStyle name="好_全省基金收支" xfId="2537"/>
    <cellStyle name="好_缺口县区测算（11.13）" xfId="2538"/>
    <cellStyle name="好_缺口县区测算（11.13）_财力性转移支付2010年预算参考数" xfId="2539"/>
    <cellStyle name="好_缺口县区测算(按2007支出增长25%测算)_财力性转移支付2010年预算参考数" xfId="2540"/>
    <cellStyle name="好_缺口县区测算(按核定人数)" xfId="2541"/>
    <cellStyle name="好_缺口县区测算(按核定人数)_财力性转移支付2010年预算参考数" xfId="2542"/>
    <cellStyle name="后继超级链接" xfId="2543"/>
    <cellStyle name="好_缺口县区测算_财力性转移支付2010年预算参考数" xfId="2544"/>
    <cellStyle name="千位_(人代会用)" xfId="2545"/>
    <cellStyle name="好_人员工资和公用经费_财力性转移支付2010年预算参考数" xfId="2546"/>
    <cellStyle name="好_人员工资和公用经费2" xfId="2547"/>
    <cellStyle name="好_人员工资和公用经费3" xfId="2548"/>
    <cellStyle name="注释 2 4" xfId="2549"/>
    <cellStyle name="好_山东省民生支出标准_财力性转移支付2010年预算参考数" xfId="2550"/>
    <cellStyle name="好_省电力2008年 工作表_2017年预算草案（债务）" xfId="2551"/>
    <cellStyle name="好_省电力2008年 工作表_收入汇总" xfId="2552"/>
    <cellStyle name="好_省级基金收出" xfId="2553"/>
    <cellStyle name="好_省级明细 2" xfId="2554"/>
    <cellStyle name="好_省级明细_2.2017全省收入" xfId="2555"/>
    <cellStyle name="好_省级明细_2016-2017全省国资预算" xfId="2556"/>
    <cellStyle name="好_省级明细_2016年预算草案" xfId="2557"/>
    <cellStyle name="好_重点民生支出需求测算表社保（农村低保）081112" xfId="2558"/>
    <cellStyle name="好_县市旗测算-新科目（20080627）_不含人员经费系数_财力性转移支付2010年预算参考数" xfId="2559"/>
    <cellStyle name="好_省级明细_2016年预算草案1.13_2017年预算草案（债务）" xfId="2560"/>
    <cellStyle name="好_省级明细_20171207-2018年预算草案" xfId="2561"/>
    <cellStyle name="好_省级明细_2017年预算草案（债务）" xfId="2562"/>
    <cellStyle name="好_省级明细_2017年预算草案1.4" xfId="2563"/>
    <cellStyle name="好_省级明细_3.2017全省支出" xfId="2564"/>
    <cellStyle name="好_省级明细_5.2017省本级收入" xfId="2565"/>
    <cellStyle name="好_省级明细_Xl0000068" xfId="2566"/>
    <cellStyle name="好_省级明细_Xl0000068 2" xfId="2567"/>
    <cellStyle name="好_省级明细_Xl0000068_基金汇总" xfId="2568"/>
    <cellStyle name="好_省级明细_Xl0000068_支出汇总" xfId="2569"/>
    <cellStyle name="好_省级明细_Xl0000071" xfId="2570"/>
    <cellStyle name="好_省级明细_Xl0000071_支出汇总" xfId="2571"/>
    <cellStyle name="好_省级明细_表六七" xfId="2572"/>
    <cellStyle name="好_省级明细_代编全省支出预算修改 2" xfId="2573"/>
    <cellStyle name="好_省级明细_代编全省支出预算修改_基金汇总" xfId="2574"/>
    <cellStyle name="好_省级明细_代编全省支出预算修改_支出汇总" xfId="2575"/>
    <cellStyle name="好_省级明细_冬梅3_基金汇总" xfId="2576"/>
    <cellStyle name="好_省级明细_冬梅3_支出汇总" xfId="2577"/>
    <cellStyle name="千分位_ 白土" xfId="2578"/>
    <cellStyle name="好_省级明细_复件 表19（梁蕊发）" xfId="2579"/>
    <cellStyle name="好_省级明细_副本最新" xfId="2580"/>
    <cellStyle name="好_省级明细_副本最新_2017年预算草案（债务）" xfId="2581"/>
    <cellStyle name="好_省级明细_副本最新_基金汇总" xfId="2582"/>
    <cellStyle name="好_省级明细_基金表" xfId="2583"/>
    <cellStyle name="好_省级明细_基金最新" xfId="2584"/>
    <cellStyle name="好_省级明细_基金最新 2" xfId="2585"/>
    <cellStyle name="好_省级明细_基金最新_2017年预算草案（债务）" xfId="2586"/>
    <cellStyle name="好_省级明细_基金最新_基金汇总" xfId="2587"/>
    <cellStyle name="好_省级明细_基金最新_收入汇总" xfId="2588"/>
    <cellStyle name="好_省级明细_基金最新_支出汇总" xfId="2589"/>
    <cellStyle name="好_省级明细_梁蕊要预算局报人大2017年预算草案" xfId="2590"/>
    <cellStyle name="好_省级明细_全省收入代编最新" xfId="2591"/>
    <cellStyle name="好_省级明细_全省收入代编最新 2" xfId="2592"/>
    <cellStyle name="好_省级明细_全省收入代编最新_基金汇总" xfId="2593"/>
    <cellStyle name="好_省级明细_全省收入代编最新_收入汇总" xfId="2594"/>
    <cellStyle name="好_省级明细_全省收入代编最新_支出汇总" xfId="2595"/>
    <cellStyle name="好_省级明细_全省预算代编_2017年预算草案（债务）" xfId="2596"/>
    <cellStyle name="好_省级明细_全省预算代编_基金汇总" xfId="2597"/>
    <cellStyle name="好_省级明细_全省预算代编_收入汇总" xfId="2598"/>
    <cellStyle name="好_省级明细_收入汇总" xfId="2599"/>
    <cellStyle name="好_省级明细_政府性基金人大会表格1稿" xfId="2600"/>
    <cellStyle name="好_省级明细_政府性基金人大会表格1稿 2" xfId="2601"/>
    <cellStyle name="好_省级明细_政府性基金人大会表格1稿_2017年预算草案（债务）" xfId="2602"/>
    <cellStyle name="好_省级明细_政府性基金人大会表格1稿_收入汇总" xfId="2603"/>
    <cellStyle name="好_省级明细_政府性基金人大会表格1稿_支出汇总" xfId="2604"/>
    <cellStyle name="好_省级收入" xfId="2605"/>
    <cellStyle name="好_省级收入_1" xfId="2606"/>
    <cellStyle name="好_省级支出" xfId="2607"/>
    <cellStyle name="好_省属监狱人员级别表(驻外)" xfId="2608"/>
    <cellStyle name="好_省属监狱人员级别表(驻外)_收入汇总" xfId="2609"/>
    <cellStyle name="好_省属监狱人员级别表(驻外)_支出汇总" xfId="2610"/>
    <cellStyle name="好_市辖区测算20080510" xfId="2611"/>
    <cellStyle name="好_市辖区测算20080510_不含人员经费系数" xfId="2612"/>
    <cellStyle name="好_市辖区测算20080510_财力性转移支付2010年预算参考数" xfId="2613"/>
    <cellStyle name="好_市辖区测算20080510_民生政策最低支出需求" xfId="2614"/>
    <cellStyle name="好_市辖区测算20080510_县市旗测算-新科目（含人口规模效应）" xfId="2615"/>
    <cellStyle name="好_市辖区测算20080510_县市旗测算-新科目（含人口规模效应）_财力性转移支付2010年预算参考数" xfId="2616"/>
    <cellStyle name="好_市辖区测算-新科目（20080626）" xfId="2617"/>
    <cellStyle name="好_市辖区测算-新科目（20080626）_不含人员经费系数_财力性转移支付2010年预算参考数" xfId="2618"/>
    <cellStyle name="好_市辖区测算-新科目（20080626）_财力性转移支付2010年预算参考数" xfId="2619"/>
    <cellStyle name="好_市辖区测算-新科目（20080626）_民生政策最低支出需求_财力性转移支付2010年预算参考数" xfId="2620"/>
    <cellStyle name="好_市辖区测算-新科目（20080626）_县市旗测算-新科目（含人口规模效应）" xfId="2621"/>
    <cellStyle name="好_收入汇总" xfId="2622"/>
    <cellStyle name="好_危改资金测算" xfId="2623"/>
    <cellStyle name="好_危改资金测算_财力性转移支付2010年预算参考数" xfId="2624"/>
    <cellStyle name="好_卫生(按照总人口测算）—20080416" xfId="2625"/>
    <cellStyle name="好_卫生(按照总人口测算）—20080416_不含人员经费系数" xfId="2626"/>
    <cellStyle name="好_卫生(按照总人口测算）—20080416_不含人员经费系数_财力性转移支付2010年预算参考数" xfId="2627"/>
    <cellStyle name="好_卫生(按照总人口测算）—20080416_财力性转移支付2010年预算参考数" xfId="2628"/>
    <cellStyle name="好_卫生(按照总人口测算）—20080416_民生政策最低支出需求_财力性转移支付2010年预算参考数" xfId="2629"/>
    <cellStyle name="好_卫生(按照总人口测算）—20080416_县市旗测算-新科目（含人口规模效应）_财力性转移支付2010年预算参考数" xfId="2630"/>
    <cellStyle name="好_卫生部门" xfId="2631"/>
    <cellStyle name="好_卫生部门_财力性转移支付2010年预算参考数" xfId="2632"/>
    <cellStyle name="好_文体广播部门" xfId="2633"/>
    <cellStyle name="好_文体广播事业(按照总人口测算）—20080416_不含人员经费系数" xfId="2634"/>
    <cellStyle name="好_文体广播事业(按照总人口测算）—20080416_不含人员经费系数_财力性转移支付2010年预算参考数" xfId="2635"/>
    <cellStyle name="好_文体广播事业(按照总人口测算）—20080416_财力性转移支付2010年预算参考数" xfId="2636"/>
    <cellStyle name="好_文体广播事业(按照总人口测算）—20080416_民生政策最低支出需求" xfId="2637"/>
    <cellStyle name="好_文体广播事业(按照总人口测算）—20080416_民生政策最低支出需求_财力性转移支付2010年预算参考数" xfId="2638"/>
    <cellStyle name="好_文体广播事业(按照总人口测算）—20080416_县市旗测算-新科目（含人口规模效应）_财力性转移支付2010年预算参考数" xfId="2639"/>
    <cellStyle name="好_县区合并测算20080421" xfId="2640"/>
    <cellStyle name="好_县区合并测算20080421_不含人员经费系数_财力性转移支付2010年预算参考数" xfId="2641"/>
    <cellStyle name="好_县区合并测算20080421_民生政策最低支出需求_财力性转移支付2010年预算参考数" xfId="2642"/>
    <cellStyle name="汇总 3" xfId="2643"/>
    <cellStyle name="好_县区合并测算20080421_县市旗测算-新科目（含人口规模效应）" xfId="2644"/>
    <cellStyle name="好_县区合并测算20080421_县市旗测算-新科目（含人口规模效应）_财力性转移支付2010年预算参考数" xfId="2645"/>
    <cellStyle name="好_县区合并测算20080423(按照各省比重）_不含人员经费系数_财力性转移支付2010年预算参考数" xfId="2646"/>
    <cellStyle name="好_县区合并测算20080423(按照各省比重）_财力性转移支付2010年预算参考数" xfId="2647"/>
    <cellStyle name="好_县区合并测算20080423(按照各省比重）_民生政策最低支出需求_财力性转移支付2010年预算参考数" xfId="2648"/>
    <cellStyle name="好_县区合并测算20080423(按照各省比重）_县市旗测算-新科目（含人口规模效应）" xfId="2649"/>
    <cellStyle name="好_县区合并测算20080423(按照各省比重）_县市旗测算-新科目（含人口规模效应）_财力性转移支付2010年预算参考数" xfId="2650"/>
    <cellStyle name="好_县市旗测算20080508" xfId="2651"/>
    <cellStyle name="好_县市旗测算20080508_财力性转移支付2010年预算参考数" xfId="2652"/>
    <cellStyle name="好_县市旗测算20080508_民生政策最低支出需求" xfId="2653"/>
    <cellStyle name="好_县市旗测算20080508_民生政策最低支出需求_财力性转移支付2010年预算参考数" xfId="2654"/>
    <cellStyle name="普通" xfId="2655"/>
    <cellStyle name="好_县市旗测算20080508_县市旗测算-新科目（含人口规模效应）" xfId="2656"/>
    <cellStyle name="好_县市旗测算20080508_县市旗测算-新科目（含人口规模效应）_财力性转移支付2010年预算参考数" xfId="2657"/>
    <cellStyle name="好_县市旗测算-新科目（20080626）" xfId="2658"/>
    <cellStyle name="好_县市旗测算-新科目（20080626）_不含人员经费系数" xfId="2659"/>
    <cellStyle name="好_县市旗测算-新科目（20080626）_不含人员经费系数_财力性转移支付2010年预算参考数" xfId="2660"/>
    <cellStyle name="好_县市旗测算-新科目（20080626）_财力性转移支付2010年预算参考数" xfId="2661"/>
    <cellStyle name="好_县市旗测算-新科目（20080626）_县市旗测算-新科目（含人口规模效应）_财力性转移支付2010年预算参考数" xfId="2662"/>
    <cellStyle name="好_县市旗测算-新科目（20080627）" xfId="2663"/>
    <cellStyle name="好_县市旗测算-新科目（20080627）_不含人员经费系数" xfId="2664"/>
    <cellStyle name="好_县市旗测算-新科目（20080627）_县市旗测算-新科目（含人口规模效应）" xfId="2665"/>
    <cellStyle name="好_一般预算支出口径剔除表_财力性转移支付2010年预算参考数" xfId="2666"/>
    <cellStyle name="强调文字颜色 3 2 4" xfId="2667"/>
    <cellStyle name="好_云南 缺口县区测算(地方填报)" xfId="2668"/>
    <cellStyle name="好_云南 缺口县区测算(地方填报)_财力性转移支付2010年预算参考数" xfId="2669"/>
    <cellStyle name="好_云南省2008年转移支付测算——州市本级考核部分及政策性测算_财力性转移支付2010年预算参考数" xfId="2670"/>
    <cellStyle name="好_支出汇总" xfId="2671"/>
    <cellStyle name="好_转移支付" xfId="2672"/>
    <cellStyle name="好_自行调整差异系数顺序" xfId="2673"/>
    <cellStyle name="好_自行调整差异系数顺序_财力性转移支付2010年预算参考数" xfId="2674"/>
    <cellStyle name="好_总人口" xfId="2675"/>
    <cellStyle name="后继超链接" xfId="2676"/>
    <cellStyle name="汇总 2" xfId="2677"/>
    <cellStyle name="汇总 2 3" xfId="2678"/>
    <cellStyle name="汇总 2 4" xfId="2679"/>
    <cellStyle name="汇总 3 2" xfId="2680"/>
    <cellStyle name="汇总 3_1.3日 2017年预算草案 - 副本" xfId="2681"/>
    <cellStyle name="汇总 4" xfId="2682"/>
    <cellStyle name="货" xfId="2683"/>
    <cellStyle name="计算 2 3" xfId="2684"/>
    <cellStyle name="计算 2 4" xfId="2685"/>
    <cellStyle name="计算 2_1.3日 2017年预算草案 - 副本" xfId="2686"/>
    <cellStyle name="计算 3_1.3日 2017年预算草案 - 副本" xfId="2687"/>
    <cellStyle name="检查单元格 2 4" xfId="2688"/>
    <cellStyle name="强调文字颜色 3 3" xfId="2689"/>
    <cellStyle name="检查单元格 2_1.3日 2017年预算草案 - 副本" xfId="2690"/>
    <cellStyle name="检查单元格 3" xfId="2691"/>
    <cellStyle name="检查单元格 3 2" xfId="2692"/>
    <cellStyle name="解释性文本 2 2" xfId="2693"/>
    <cellStyle name="解释性文本 3" xfId="2694"/>
    <cellStyle name="样式 1 2" xfId="2695"/>
    <cellStyle name="警告文本 2 4" xfId="2696"/>
    <cellStyle name="链接单元格 2" xfId="2697"/>
    <cellStyle name="链接单元格 2 3" xfId="2698"/>
    <cellStyle name="链接单元格 3" xfId="2699"/>
    <cellStyle name="霓付 [0]_ +Foil &amp; -FOIL &amp; PAPER" xfId="2700"/>
    <cellStyle name="霓付_ +Foil &amp; -FOIL &amp; PAPER" xfId="2701"/>
    <cellStyle name="千" xfId="2702"/>
    <cellStyle name="千_NJ09-05" xfId="2703"/>
    <cellStyle name="千_NJ17-06" xfId="2704"/>
    <cellStyle name="千_NJ17-24" xfId="2705"/>
    <cellStyle name="千_NJ17-26" xfId="2706"/>
    <cellStyle name="千_NJ18-15" xfId="2707"/>
    <cellStyle name="千位[0]" xfId="2708"/>
    <cellStyle name="千位分隔 2" xfId="2709"/>
    <cellStyle name="千位分隔 2 2" xfId="2710"/>
    <cellStyle name="千位分季_新建 Microsoft Excel 工作表" xfId="2711"/>
    <cellStyle name="钎霖_4岿角利" xfId="2712"/>
    <cellStyle name="强调 1" xfId="2713"/>
    <cellStyle name="强调 2" xfId="2714"/>
    <cellStyle name="强调文字颜色 1 2 3" xfId="2715"/>
    <cellStyle name="强调文字颜色 1 2 4" xfId="2716"/>
    <cellStyle name="强调文字颜色 1 2_3.2017全省支出" xfId="2717"/>
    <cellStyle name="强调文字颜色 1 3" xfId="2718"/>
    <cellStyle name="强调文字颜色 1 3 2" xfId="2719"/>
    <cellStyle name="强调文字颜色 2 2" xfId="2720"/>
    <cellStyle name="强调文字颜色 2 2_3.2017全省支出" xfId="2721"/>
    <cellStyle name="强调文字颜色 3 2" xfId="2722"/>
    <cellStyle name="强调文字颜色 3 2 3" xfId="2723"/>
    <cellStyle name="强调文字颜色 3 2_3.2017全省支出" xfId="2724"/>
    <cellStyle name="强调文字颜色 4 2 4" xfId="2725"/>
    <cellStyle name="强调文字颜色 4 4" xfId="2726"/>
    <cellStyle name="强调文字颜色 5 2 4" xfId="2727"/>
    <cellStyle name="强调文字颜色 5 3" xfId="2728"/>
    <cellStyle name="强调文字颜色 6 2 2" xfId="2729"/>
    <cellStyle name="强调文字颜色 6 2 3" xfId="2730"/>
    <cellStyle name="强调文字颜色 6 2 4" xfId="2731"/>
    <cellStyle name="强调文字颜色 6 3" xfId="2732"/>
    <cellStyle name="适中 2 2" xfId="2733"/>
    <cellStyle name="适中 2 4" xfId="2734"/>
    <cellStyle name="适中 2_3.2017全省支出" xfId="2735"/>
    <cellStyle name="适中 3" xfId="2736"/>
    <cellStyle name="适中 3 2" xfId="2737"/>
    <cellStyle name="输出 2" xfId="2738"/>
    <cellStyle name="输出 2 3" xfId="2739"/>
    <cellStyle name="输出 2 4" xfId="2740"/>
    <cellStyle name="输出 2_1.3日 2017年预算草案 - 副本" xfId="2741"/>
    <cellStyle name="输出 3_1.3日 2017年预算草案 - 副本" xfId="2742"/>
    <cellStyle name="输出 4" xfId="2743"/>
    <cellStyle name="输入 2 3" xfId="2744"/>
    <cellStyle name="输入 2_1.3日 2017年预算草案 - 副本" xfId="2745"/>
    <cellStyle name="输入 3" xfId="2746"/>
    <cellStyle name="输入 3 2" xfId="2747"/>
    <cellStyle name="输入 3_1.3日 2017年预算草案 - 副本" xfId="2748"/>
    <cellStyle name="数字" xfId="2749"/>
    <cellStyle name="未定义" xfId="2750"/>
    <cellStyle name="未定义 2" xfId="2751"/>
    <cellStyle name="小数" xfId="2752"/>
    <cellStyle name="样式 1" xfId="2753"/>
    <cellStyle name="着色 3" xfId="2754"/>
    <cellStyle name="着色 4" xfId="2755"/>
    <cellStyle name="着色 5" xfId="2756"/>
    <cellStyle name="着色 6" xfId="2757"/>
    <cellStyle name="注释 2 2" xfId="2758"/>
    <cellStyle name="注释 3" xfId="2759"/>
    <cellStyle name="注释 3_1.3日 2017年预算草案 - 副本" xfId="2760"/>
    <cellStyle name="콤마_BOILER-CO1" xfId="2761"/>
    <cellStyle name="표준_0N-HANDLING " xfId="27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&#22320;&#26041;&#36130;&#25919;&#39044;&#31639;&#34920;2023.4.3&#65288;&#25913;&#2116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八"/>
      <sheetName val="表九"/>
      <sheetName val="表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L7">
            <v>2</v>
          </cell>
        </row>
        <row r="8">
          <cell r="L8">
            <v>2</v>
          </cell>
        </row>
        <row r="14">
          <cell r="L14">
            <v>0</v>
          </cell>
        </row>
        <row r="20">
          <cell r="L20">
            <v>0</v>
          </cell>
        </row>
        <row r="23">
          <cell r="L23">
            <v>760</v>
          </cell>
        </row>
        <row r="24">
          <cell r="L24">
            <v>760</v>
          </cell>
        </row>
        <row r="28">
          <cell r="L28">
            <v>0</v>
          </cell>
        </row>
        <row r="32">
          <cell r="L32">
            <v>0</v>
          </cell>
        </row>
        <row r="35">
          <cell r="L35">
            <v>0</v>
          </cell>
        </row>
        <row r="36">
          <cell r="L36">
            <v>0</v>
          </cell>
        </row>
        <row r="41">
          <cell r="L41">
            <v>0</v>
          </cell>
        </row>
        <row r="46">
          <cell r="L46">
            <v>105864</v>
          </cell>
        </row>
        <row r="47">
          <cell r="L47">
            <v>84519</v>
          </cell>
        </row>
        <row r="63">
          <cell r="L63">
            <v>1510</v>
          </cell>
        </row>
        <row r="68">
          <cell r="L68">
            <v>450</v>
          </cell>
        </row>
        <row r="74">
          <cell r="L74">
            <v>600</v>
          </cell>
        </row>
        <row r="78">
          <cell r="L78">
            <v>0</v>
          </cell>
        </row>
        <row r="82">
          <cell r="L82">
            <v>18785</v>
          </cell>
        </row>
        <row r="86">
          <cell r="L86">
            <v>0</v>
          </cell>
        </row>
        <row r="92">
          <cell r="L92">
            <v>0</v>
          </cell>
        </row>
        <row r="95">
          <cell r="L95">
            <v>0</v>
          </cell>
        </row>
        <row r="104">
          <cell r="L104">
            <v>51</v>
          </cell>
        </row>
        <row r="105">
          <cell r="L105">
            <v>51</v>
          </cell>
        </row>
        <row r="110">
          <cell r="L110">
            <v>0</v>
          </cell>
        </row>
        <row r="115">
          <cell r="L115">
            <v>0</v>
          </cell>
        </row>
        <row r="120">
          <cell r="L120">
            <v>0</v>
          </cell>
        </row>
        <row r="121">
          <cell r="L121">
            <v>0</v>
          </cell>
        </row>
        <row r="126">
          <cell r="L126">
            <v>0</v>
          </cell>
        </row>
        <row r="131">
          <cell r="L131">
            <v>0</v>
          </cell>
        </row>
        <row r="140">
          <cell r="L140">
            <v>0</v>
          </cell>
        </row>
        <row r="147">
          <cell r="L147">
            <v>0</v>
          </cell>
        </row>
        <row r="157">
          <cell r="L157">
            <v>0</v>
          </cell>
        </row>
        <row r="160">
          <cell r="L160">
            <v>0</v>
          </cell>
        </row>
        <row r="164">
          <cell r="L164">
            <v>0</v>
          </cell>
        </row>
        <row r="165">
          <cell r="L165">
            <v>0</v>
          </cell>
        </row>
        <row r="168">
          <cell r="L168">
            <v>46113</v>
          </cell>
        </row>
        <row r="169">
          <cell r="L169">
            <v>44677</v>
          </cell>
        </row>
        <row r="173">
          <cell r="L173">
            <v>0</v>
          </cell>
        </row>
        <row r="183">
          <cell r="L183">
            <v>1436</v>
          </cell>
        </row>
        <row r="194">
          <cell r="L194">
            <v>10258</v>
          </cell>
        </row>
        <row r="210">
          <cell r="L210">
            <v>0</v>
          </cell>
        </row>
        <row r="226">
          <cell r="L226">
            <v>7</v>
          </cell>
        </row>
        <row r="249">
          <cell r="L249">
            <v>163055</v>
          </cell>
        </row>
        <row r="251">
          <cell r="E251">
            <v>156</v>
          </cell>
        </row>
        <row r="253">
          <cell r="E253">
            <v>32996</v>
          </cell>
        </row>
        <row r="254">
          <cell r="E254">
            <v>31272</v>
          </cell>
        </row>
      </sheetData>
      <sheetData sheetId="9">
        <row r="6">
          <cell r="C6">
            <v>2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2</v>
          </cell>
        </row>
        <row r="7">
          <cell r="F7">
            <v>2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760</v>
          </cell>
          <cell r="D10">
            <v>674</v>
          </cell>
          <cell r="E10">
            <v>0</v>
          </cell>
          <cell r="F10">
            <v>86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760</v>
          </cell>
          <cell r="D11">
            <v>674</v>
          </cell>
        </row>
        <row r="11">
          <cell r="F11">
            <v>86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105864</v>
          </cell>
          <cell r="D17">
            <v>81227</v>
          </cell>
          <cell r="E17">
            <v>0</v>
          </cell>
          <cell r="F17">
            <v>24637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84519</v>
          </cell>
          <cell r="D18">
            <v>80177</v>
          </cell>
        </row>
        <row r="18">
          <cell r="F18">
            <v>4342</v>
          </cell>
        </row>
        <row r="19">
          <cell r="C19">
            <v>1510</v>
          </cell>
        </row>
        <row r="19">
          <cell r="F19">
            <v>1510</v>
          </cell>
        </row>
        <row r="20">
          <cell r="C20">
            <v>0</v>
          </cell>
        </row>
        <row r="21">
          <cell r="C21">
            <v>450</v>
          </cell>
          <cell r="D21">
            <v>450</v>
          </cell>
        </row>
        <row r="22">
          <cell r="C22">
            <v>600</v>
          </cell>
          <cell r="D22">
            <v>600</v>
          </cell>
        </row>
        <row r="23">
          <cell r="C23">
            <v>0</v>
          </cell>
        </row>
        <row r="24">
          <cell r="C24">
            <v>18785</v>
          </cell>
        </row>
        <row r="24">
          <cell r="F24">
            <v>18785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51</v>
          </cell>
          <cell r="D28">
            <v>51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51</v>
          </cell>
          <cell r="D29">
            <v>51</v>
          </cell>
        </row>
        <row r="30">
          <cell r="C30">
            <v>0</v>
          </cell>
        </row>
        <row r="31">
          <cell r="C31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C44">
            <v>0</v>
          </cell>
        </row>
        <row r="45">
          <cell r="C45">
            <v>46113</v>
          </cell>
          <cell r="D45">
            <v>6414</v>
          </cell>
          <cell r="E45">
            <v>156</v>
          </cell>
          <cell r="F45">
            <v>8271</v>
          </cell>
          <cell r="G45">
            <v>31272</v>
          </cell>
          <cell r="H45">
            <v>0</v>
          </cell>
          <cell r="I45">
            <v>0</v>
          </cell>
        </row>
        <row r="46">
          <cell r="C46">
            <v>44677</v>
          </cell>
          <cell r="D46">
            <v>5134</v>
          </cell>
        </row>
        <row r="46">
          <cell r="F46">
            <v>8271</v>
          </cell>
          <cell r="G46">
            <v>31272</v>
          </cell>
        </row>
        <row r="47">
          <cell r="C47">
            <v>0</v>
          </cell>
        </row>
        <row r="48">
          <cell r="C48">
            <v>1436</v>
          </cell>
          <cell r="D48">
            <v>1280</v>
          </cell>
          <cell r="E48">
            <v>156</v>
          </cell>
        </row>
        <row r="49">
          <cell r="C49">
            <v>10258</v>
          </cell>
          <cell r="D49">
            <v>10258</v>
          </cell>
        </row>
        <row r="50">
          <cell r="C50">
            <v>0</v>
          </cell>
        </row>
        <row r="51">
          <cell r="C51">
            <v>7</v>
          </cell>
          <cell r="D51">
            <v>7</v>
          </cell>
        </row>
        <row r="54">
          <cell r="C54">
            <v>163055</v>
          </cell>
          <cell r="D54">
            <v>98631</v>
          </cell>
          <cell r="E54">
            <v>156</v>
          </cell>
          <cell r="F54">
            <v>32996</v>
          </cell>
          <cell r="G54">
            <v>31272</v>
          </cell>
          <cell r="H54">
            <v>0</v>
          </cell>
          <cell r="I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006"/>
  <sheetViews>
    <sheetView zoomScaleSheetLayoutView="60" workbookViewId="0">
      <selection activeCell="B5" sqref="B5"/>
    </sheetView>
  </sheetViews>
  <sheetFormatPr defaultColWidth="9.125" defaultRowHeight="15.6" outlineLevelCol="5"/>
  <cols>
    <col min="1" max="1" width="27.25" style="346" customWidth="1"/>
    <col min="2" max="2" width="21.125" style="347" customWidth="1"/>
    <col min="3" max="3" width="22.5" style="346" customWidth="1"/>
    <col min="4" max="4" width="16.375" style="347" customWidth="1"/>
    <col min="5" max="218" width="9.125" style="346" customWidth="1"/>
    <col min="219" max="16384" width="9.125" style="346"/>
  </cols>
  <sheetData>
    <row r="1" s="341" customFormat="1" ht="20.45" customHeight="1" spans="1:4">
      <c r="A1" s="328" t="s">
        <v>0</v>
      </c>
      <c r="B1" s="348"/>
      <c r="D1" s="348"/>
    </row>
    <row r="2" s="342" customFormat="1" ht="49.5" customHeight="1" spans="1:5">
      <c r="A2" s="173" t="s">
        <v>1</v>
      </c>
      <c r="B2" s="173"/>
      <c r="C2" s="173"/>
      <c r="D2" s="173"/>
      <c r="E2" s="349"/>
    </row>
    <row r="3" s="343" customFormat="1" ht="30.75" customHeight="1" spans="1:5">
      <c r="A3" s="336" t="s">
        <v>2</v>
      </c>
      <c r="B3" s="336"/>
      <c r="C3" s="336"/>
      <c r="D3" s="336"/>
      <c r="E3" s="349"/>
    </row>
    <row r="4" s="343" customFormat="1" ht="30.75" customHeight="1" spans="1:5">
      <c r="A4" s="99" t="s">
        <v>3</v>
      </c>
      <c r="B4" s="99" t="s">
        <v>4</v>
      </c>
      <c r="C4" s="99" t="s">
        <v>3</v>
      </c>
      <c r="D4" s="99" t="s">
        <v>5</v>
      </c>
      <c r="E4" s="349"/>
    </row>
    <row r="5" s="344" customFormat="1" ht="30.75" customHeight="1" spans="1:5">
      <c r="A5" s="99" t="s">
        <v>6</v>
      </c>
      <c r="B5" s="327">
        <v>145000</v>
      </c>
      <c r="C5" s="99" t="s">
        <v>7</v>
      </c>
      <c r="D5" s="327">
        <v>355902</v>
      </c>
      <c r="E5" s="178"/>
    </row>
    <row r="6" s="344" customFormat="1" ht="30.75" customHeight="1" spans="1:6">
      <c r="A6" s="99" t="s">
        <v>8</v>
      </c>
      <c r="B6" s="327">
        <v>206510</v>
      </c>
      <c r="C6" s="99" t="s">
        <v>9</v>
      </c>
      <c r="D6" s="327">
        <v>43604</v>
      </c>
      <c r="E6" s="178"/>
      <c r="F6" s="350"/>
    </row>
    <row r="7" s="344" customFormat="1" ht="30.75" customHeight="1" spans="1:5">
      <c r="A7" s="99" t="s">
        <v>10</v>
      </c>
      <c r="B7" s="327">
        <v>5910</v>
      </c>
      <c r="C7" s="99"/>
      <c r="D7" s="99"/>
      <c r="E7" s="178"/>
    </row>
    <row r="8" s="344" customFormat="1" ht="30.75" customHeight="1" spans="1:6">
      <c r="A8" s="99" t="s">
        <v>11</v>
      </c>
      <c r="B8" s="327">
        <v>196272</v>
      </c>
      <c r="C8" s="99"/>
      <c r="D8" s="99"/>
      <c r="E8" s="178"/>
      <c r="F8" s="350"/>
    </row>
    <row r="9" s="344" customFormat="1" ht="30.75" customHeight="1" spans="1:6">
      <c r="A9" s="99" t="s">
        <v>12</v>
      </c>
      <c r="B9" s="327">
        <v>4328</v>
      </c>
      <c r="C9" s="99"/>
      <c r="D9" s="99"/>
      <c r="E9" s="178"/>
      <c r="F9" s="350"/>
    </row>
    <row r="10" s="344" customFormat="1" ht="30.75" customHeight="1" spans="1:6">
      <c r="A10" s="99" t="s">
        <v>13</v>
      </c>
      <c r="B10" s="314">
        <v>624</v>
      </c>
      <c r="C10" s="99" t="s">
        <v>14</v>
      </c>
      <c r="D10" s="314">
        <v>497</v>
      </c>
      <c r="E10" s="178"/>
      <c r="F10" s="350"/>
    </row>
    <row r="11" s="344" customFormat="1" ht="30.75" customHeight="1" spans="1:5">
      <c r="A11" s="99" t="s">
        <v>15</v>
      </c>
      <c r="B11" s="99">
        <v>4739</v>
      </c>
      <c r="C11" s="99" t="s">
        <v>16</v>
      </c>
      <c r="D11" s="99"/>
      <c r="E11" s="178"/>
    </row>
    <row r="12" s="344" customFormat="1" ht="30.75" customHeight="1" spans="1:5">
      <c r="A12" s="99" t="s">
        <v>17</v>
      </c>
      <c r="B12" s="99"/>
      <c r="C12" s="99" t="s">
        <v>18</v>
      </c>
      <c r="D12" s="99"/>
      <c r="E12" s="178"/>
    </row>
    <row r="13" s="344" customFormat="1" ht="30.75" customHeight="1" spans="1:5">
      <c r="A13" s="99" t="s">
        <v>19</v>
      </c>
      <c r="B13" s="314">
        <v>43130</v>
      </c>
      <c r="C13" s="99" t="s">
        <v>20</v>
      </c>
      <c r="D13" s="99"/>
      <c r="E13" s="178"/>
    </row>
    <row r="14" s="344" customFormat="1" ht="30.75" customHeight="1" spans="1:5">
      <c r="A14" s="99"/>
      <c r="B14" s="99"/>
      <c r="C14" s="99"/>
      <c r="D14" s="99"/>
      <c r="E14" s="178"/>
    </row>
    <row r="15" s="344" customFormat="1" ht="30.75" customHeight="1" spans="1:6">
      <c r="A15" s="99" t="s">
        <v>21</v>
      </c>
      <c r="B15" s="327">
        <v>400003</v>
      </c>
      <c r="C15" s="99" t="s">
        <v>22</v>
      </c>
      <c r="D15" s="327">
        <v>400003</v>
      </c>
      <c r="E15" s="178"/>
      <c r="F15" s="350"/>
    </row>
    <row r="16" s="343" customFormat="1" ht="19.5" customHeight="1" spans="2:4">
      <c r="B16" s="344"/>
      <c r="D16" s="344"/>
    </row>
    <row r="17" s="343" customFormat="1" ht="14.4" spans="2:4">
      <c r="B17" s="344"/>
      <c r="D17" s="344"/>
    </row>
    <row r="18" s="343" customFormat="1" ht="14.4" spans="2:4">
      <c r="B18" s="344"/>
      <c r="D18" s="344"/>
    </row>
    <row r="19" s="343" customFormat="1" ht="14.4" spans="2:4">
      <c r="B19" s="344"/>
      <c r="D19" s="344"/>
    </row>
    <row r="20" s="343" customFormat="1" ht="14.4" spans="2:4">
      <c r="B20" s="344"/>
      <c r="D20" s="344"/>
    </row>
    <row r="21" s="343" customFormat="1" ht="14.4" spans="2:4">
      <c r="B21" s="344"/>
      <c r="D21" s="344"/>
    </row>
    <row r="22" s="343" customFormat="1" ht="14.4" spans="2:4">
      <c r="B22" s="344"/>
      <c r="D22" s="344"/>
    </row>
    <row r="23" s="343" customFormat="1" ht="14.4" spans="2:4">
      <c r="B23" s="344"/>
      <c r="D23" s="344"/>
    </row>
    <row r="24" s="343" customFormat="1" ht="14.4" spans="2:4">
      <c r="B24" s="344"/>
      <c r="D24" s="344"/>
    </row>
    <row r="25" s="343" customFormat="1" ht="14.4" spans="2:4">
      <c r="B25" s="344"/>
      <c r="D25" s="344"/>
    </row>
    <row r="26" s="343" customFormat="1" ht="14.4" spans="2:4">
      <c r="B26" s="344"/>
      <c r="D26" s="344"/>
    </row>
    <row r="27" s="343" customFormat="1" ht="14.4" spans="2:4">
      <c r="B27" s="344"/>
      <c r="D27" s="344"/>
    </row>
    <row r="28" s="343" customFormat="1" ht="14.4" spans="2:4">
      <c r="B28" s="344"/>
      <c r="D28" s="344"/>
    </row>
    <row r="29" s="343" customFormat="1" ht="14.4" spans="2:4">
      <c r="B29" s="344"/>
      <c r="D29" s="344"/>
    </row>
    <row r="30" s="343" customFormat="1" ht="14.4" spans="2:4">
      <c r="B30" s="344"/>
      <c r="D30" s="344"/>
    </row>
    <row r="31" s="343" customFormat="1" ht="14.4" spans="2:4">
      <c r="B31" s="344"/>
      <c r="D31" s="344"/>
    </row>
    <row r="32" s="343" customFormat="1" ht="14.4" spans="2:4">
      <c r="B32" s="344"/>
      <c r="D32" s="344"/>
    </row>
    <row r="33" s="343" customFormat="1" ht="14.4" spans="2:4">
      <c r="B33" s="344"/>
      <c r="D33" s="344"/>
    </row>
    <row r="34" s="343" customFormat="1" ht="14.4" spans="2:4">
      <c r="B34" s="344"/>
      <c r="D34" s="350"/>
    </row>
    <row r="35" s="343" customFormat="1" ht="14.4" spans="2:4">
      <c r="B35" s="344"/>
      <c r="D35" s="344"/>
    </row>
    <row r="36" s="343" customFormat="1" ht="14.4" spans="2:4">
      <c r="B36" s="344"/>
      <c r="D36" s="344"/>
    </row>
    <row r="37" s="343" customFormat="1" ht="14.4" spans="2:4">
      <c r="B37" s="344"/>
      <c r="D37" s="344"/>
    </row>
    <row r="38" s="343" customFormat="1" ht="14.4" spans="2:4">
      <c r="B38" s="344"/>
      <c r="D38" s="344"/>
    </row>
    <row r="39" s="343" customFormat="1" ht="14.4" spans="2:4">
      <c r="B39" s="344"/>
      <c r="D39" s="344"/>
    </row>
    <row r="40" s="343" customFormat="1" ht="14.4" spans="2:4">
      <c r="B40" s="344"/>
      <c r="D40" s="344"/>
    </row>
    <row r="41" s="343" customFormat="1" ht="14.4" spans="2:4">
      <c r="B41" s="344"/>
      <c r="D41" s="344"/>
    </row>
    <row r="42" s="343" customFormat="1" ht="14.4" spans="2:4">
      <c r="B42" s="344"/>
      <c r="D42" s="344"/>
    </row>
    <row r="43" s="343" customFormat="1" ht="14.4" spans="2:4">
      <c r="B43" s="344"/>
      <c r="D43" s="344"/>
    </row>
    <row r="44" s="343" customFormat="1" ht="14.4" spans="2:4">
      <c r="B44" s="344"/>
      <c r="D44" s="344"/>
    </row>
    <row r="45" s="343" customFormat="1" ht="14.4" spans="2:4">
      <c r="B45" s="344"/>
      <c r="D45" s="344"/>
    </row>
    <row r="46" s="343" customFormat="1" ht="14.4" spans="2:4">
      <c r="B46" s="344"/>
      <c r="D46" s="344"/>
    </row>
    <row r="47" s="343" customFormat="1" ht="14.4" spans="2:4">
      <c r="B47" s="344"/>
      <c r="D47" s="344"/>
    </row>
    <row r="48" s="343" customFormat="1" ht="14.4" spans="2:4">
      <c r="B48" s="344"/>
      <c r="D48" s="344"/>
    </row>
    <row r="49" s="343" customFormat="1" ht="14.4" spans="2:4">
      <c r="B49" s="344"/>
      <c r="D49" s="344"/>
    </row>
    <row r="50" s="343" customFormat="1" ht="14.4" spans="2:4">
      <c r="B50" s="344"/>
      <c r="D50" s="344"/>
    </row>
    <row r="51" s="343" customFormat="1" ht="14.4" spans="2:4">
      <c r="B51" s="344"/>
      <c r="D51" s="344"/>
    </row>
    <row r="52" s="343" customFormat="1" ht="14.4" spans="2:4">
      <c r="B52" s="344"/>
      <c r="D52" s="344"/>
    </row>
    <row r="53" s="343" customFormat="1" ht="14.4" spans="2:4">
      <c r="B53" s="344"/>
      <c r="D53" s="344"/>
    </row>
    <row r="54" s="343" customFormat="1" ht="14.4" spans="2:4">
      <c r="B54" s="344"/>
      <c r="D54" s="344"/>
    </row>
    <row r="55" s="343" customFormat="1" ht="14.4" spans="2:4">
      <c r="B55" s="344"/>
      <c r="D55" s="344"/>
    </row>
    <row r="56" s="343" customFormat="1" ht="14.4" spans="2:4">
      <c r="B56" s="344"/>
      <c r="D56" s="344"/>
    </row>
    <row r="57" s="343" customFormat="1" ht="14.4" spans="2:4">
      <c r="B57" s="344"/>
      <c r="D57" s="344"/>
    </row>
    <row r="58" s="343" customFormat="1" ht="14.4" spans="2:4">
      <c r="B58" s="344"/>
      <c r="D58" s="344"/>
    </row>
    <row r="59" s="343" customFormat="1" ht="14.4" spans="2:4">
      <c r="B59" s="344"/>
      <c r="D59" s="344"/>
    </row>
    <row r="60" s="343" customFormat="1" ht="14.4" spans="2:4">
      <c r="B60" s="344"/>
      <c r="D60" s="344"/>
    </row>
    <row r="61" s="343" customFormat="1" ht="14.4" spans="2:4">
      <c r="B61" s="344"/>
      <c r="D61" s="344"/>
    </row>
    <row r="62" s="343" customFormat="1" ht="14.4" spans="2:4">
      <c r="B62" s="344"/>
      <c r="D62" s="344"/>
    </row>
    <row r="63" s="343" customFormat="1" ht="14.4" spans="2:4">
      <c r="B63" s="344"/>
      <c r="D63" s="344"/>
    </row>
    <row r="64" s="343" customFormat="1" ht="14.4" spans="2:4">
      <c r="B64" s="344"/>
      <c r="D64" s="344"/>
    </row>
    <row r="65" s="343" customFormat="1" ht="14.4" spans="2:4">
      <c r="B65" s="344"/>
      <c r="D65" s="344"/>
    </row>
    <row r="66" s="343" customFormat="1" ht="14.4" spans="2:4">
      <c r="B66" s="344"/>
      <c r="D66" s="344"/>
    </row>
    <row r="67" s="343" customFormat="1" ht="14.4" spans="2:4">
      <c r="B67" s="344"/>
      <c r="D67" s="344"/>
    </row>
    <row r="68" s="343" customFormat="1" ht="14.4" spans="2:4">
      <c r="B68" s="344"/>
      <c r="D68" s="344"/>
    </row>
    <row r="69" s="343" customFormat="1" ht="14.4" spans="2:4">
      <c r="B69" s="344"/>
      <c r="D69" s="344"/>
    </row>
    <row r="70" s="343" customFormat="1" ht="14.4" spans="2:4">
      <c r="B70" s="344"/>
      <c r="D70" s="344"/>
    </row>
    <row r="71" s="343" customFormat="1" ht="14.4" spans="2:4">
      <c r="B71" s="344"/>
      <c r="D71" s="344"/>
    </row>
    <row r="72" s="343" customFormat="1" ht="14.4" spans="2:4">
      <c r="B72" s="344"/>
      <c r="D72" s="344"/>
    </row>
    <row r="73" s="343" customFormat="1" ht="14.4" spans="2:4">
      <c r="B73" s="344"/>
      <c r="D73" s="344"/>
    </row>
    <row r="74" s="343" customFormat="1" ht="14.4" spans="2:4">
      <c r="B74" s="344"/>
      <c r="D74" s="344"/>
    </row>
    <row r="75" s="343" customFormat="1" ht="14.4" spans="2:4">
      <c r="B75" s="344"/>
      <c r="D75" s="344"/>
    </row>
    <row r="76" s="343" customFormat="1" ht="14.4" spans="2:4">
      <c r="B76" s="344"/>
      <c r="D76" s="344"/>
    </row>
    <row r="77" s="343" customFormat="1" ht="14.4" spans="2:4">
      <c r="B77" s="344"/>
      <c r="D77" s="344"/>
    </row>
    <row r="78" s="343" customFormat="1" ht="14.4" spans="2:4">
      <c r="B78" s="344"/>
      <c r="D78" s="344"/>
    </row>
    <row r="79" s="343" customFormat="1" ht="14.4" spans="2:4">
      <c r="B79" s="344"/>
      <c r="D79" s="344"/>
    </row>
    <row r="80" s="343" customFormat="1" ht="14.4" spans="2:4">
      <c r="B80" s="344"/>
      <c r="D80" s="344"/>
    </row>
    <row r="81" s="343" customFormat="1" ht="14.4" spans="2:4">
      <c r="B81" s="344"/>
      <c r="D81" s="344"/>
    </row>
    <row r="82" s="343" customFormat="1" ht="14.4" spans="2:4">
      <c r="B82" s="344"/>
      <c r="D82" s="344"/>
    </row>
    <row r="83" s="343" customFormat="1" ht="14.4" spans="2:4">
      <c r="B83" s="344"/>
      <c r="D83" s="344"/>
    </row>
    <row r="84" s="343" customFormat="1" ht="14.4" spans="2:4">
      <c r="B84" s="344"/>
      <c r="D84" s="344"/>
    </row>
    <row r="85" s="343" customFormat="1" ht="14.4" spans="2:4">
      <c r="B85" s="344"/>
      <c r="D85" s="344"/>
    </row>
    <row r="86" s="343" customFormat="1" ht="14.4" spans="2:4">
      <c r="B86" s="344"/>
      <c r="D86" s="344"/>
    </row>
    <row r="87" s="343" customFormat="1" ht="14.4" spans="2:4">
      <c r="B87" s="344"/>
      <c r="D87" s="344"/>
    </row>
    <row r="88" s="343" customFormat="1" ht="14.4" spans="2:4">
      <c r="B88" s="344"/>
      <c r="D88" s="344"/>
    </row>
    <row r="89" s="343" customFormat="1" ht="14.4" spans="2:4">
      <c r="B89" s="344"/>
      <c r="D89" s="344"/>
    </row>
    <row r="90" s="343" customFormat="1" ht="14.4" spans="2:4">
      <c r="B90" s="344"/>
      <c r="D90" s="344"/>
    </row>
    <row r="91" s="343" customFormat="1" ht="14.4" spans="2:4">
      <c r="B91" s="344"/>
      <c r="D91" s="344"/>
    </row>
    <row r="92" s="343" customFormat="1" ht="14.4" spans="2:4">
      <c r="B92" s="344"/>
      <c r="D92" s="344"/>
    </row>
    <row r="93" s="343" customFormat="1" ht="14.4" spans="2:4">
      <c r="B93" s="344"/>
      <c r="D93" s="344"/>
    </row>
    <row r="94" s="343" customFormat="1" ht="14.4" spans="2:4">
      <c r="B94" s="344"/>
      <c r="D94" s="344"/>
    </row>
    <row r="95" s="343" customFormat="1" ht="14.4" spans="2:4">
      <c r="B95" s="344"/>
      <c r="D95" s="344"/>
    </row>
    <row r="96" s="343" customFormat="1" ht="14.4" spans="2:4">
      <c r="B96" s="344"/>
      <c r="D96" s="344"/>
    </row>
    <row r="97" s="343" customFormat="1" ht="14.4" spans="2:4">
      <c r="B97" s="344"/>
      <c r="D97" s="344"/>
    </row>
    <row r="98" s="343" customFormat="1" ht="14.4" spans="2:4">
      <c r="B98" s="344"/>
      <c r="D98" s="344"/>
    </row>
    <row r="99" s="343" customFormat="1" ht="14.4" spans="2:4">
      <c r="B99" s="344"/>
      <c r="D99" s="344"/>
    </row>
    <row r="100" s="343" customFormat="1" ht="14.4" spans="2:4">
      <c r="B100" s="344"/>
      <c r="D100" s="344"/>
    </row>
    <row r="101" s="343" customFormat="1" ht="14.4" spans="2:4">
      <c r="B101" s="344"/>
      <c r="D101" s="344"/>
    </row>
    <row r="102" s="343" customFormat="1" ht="14.4" spans="2:4">
      <c r="B102" s="344"/>
      <c r="D102" s="344"/>
    </row>
    <row r="103" s="343" customFormat="1" ht="14.4" spans="2:4">
      <c r="B103" s="344"/>
      <c r="D103" s="344"/>
    </row>
    <row r="104" s="343" customFormat="1" ht="14.4" spans="2:4">
      <c r="B104" s="344"/>
      <c r="D104" s="344"/>
    </row>
    <row r="105" s="343" customFormat="1" ht="14.4" spans="2:4">
      <c r="B105" s="344"/>
      <c r="D105" s="344"/>
    </row>
    <row r="106" s="343" customFormat="1" ht="14.4" spans="2:4">
      <c r="B106" s="344"/>
      <c r="D106" s="344"/>
    </row>
    <row r="107" s="343" customFormat="1" ht="14.4" spans="2:4">
      <c r="B107" s="344"/>
      <c r="D107" s="344"/>
    </row>
    <row r="108" s="343" customFormat="1" ht="14.4" spans="2:4">
      <c r="B108" s="344"/>
      <c r="D108" s="344"/>
    </row>
    <row r="109" s="343" customFormat="1" ht="14.4" spans="2:4">
      <c r="B109" s="344"/>
      <c r="D109" s="344"/>
    </row>
    <row r="110" s="343" customFormat="1" ht="14.4" spans="2:4">
      <c r="B110" s="344"/>
      <c r="D110" s="344"/>
    </row>
    <row r="111" s="343" customFormat="1" ht="14.4" spans="2:4">
      <c r="B111" s="344"/>
      <c r="D111" s="344"/>
    </row>
    <row r="112" s="343" customFormat="1" ht="14.4" spans="2:4">
      <c r="B112" s="344"/>
      <c r="D112" s="344"/>
    </row>
    <row r="113" s="343" customFormat="1" ht="14.4" spans="2:4">
      <c r="B113" s="344"/>
      <c r="D113" s="344"/>
    </row>
    <row r="114" s="343" customFormat="1" ht="14.4" spans="2:4">
      <c r="B114" s="344"/>
      <c r="D114" s="344"/>
    </row>
    <row r="115" s="343" customFormat="1" ht="14.4" spans="2:4">
      <c r="B115" s="344"/>
      <c r="D115" s="344"/>
    </row>
    <row r="116" s="343" customFormat="1" ht="14.4" spans="2:4">
      <c r="B116" s="344"/>
      <c r="D116" s="344"/>
    </row>
    <row r="117" s="343" customFormat="1" ht="14.4" spans="2:4">
      <c r="B117" s="344"/>
      <c r="D117" s="344"/>
    </row>
    <row r="118" s="343" customFormat="1" ht="14.4" spans="2:4">
      <c r="B118" s="344"/>
      <c r="D118" s="344"/>
    </row>
    <row r="119" s="343" customFormat="1" ht="14.4" spans="2:4">
      <c r="B119" s="344"/>
      <c r="D119" s="344"/>
    </row>
    <row r="120" s="343" customFormat="1" ht="14.4" spans="2:4">
      <c r="B120" s="344"/>
      <c r="D120" s="344"/>
    </row>
    <row r="121" s="343" customFormat="1" ht="14.4" spans="2:4">
      <c r="B121" s="344"/>
      <c r="D121" s="344"/>
    </row>
    <row r="122" s="343" customFormat="1" ht="14.4" spans="2:4">
      <c r="B122" s="344"/>
      <c r="D122" s="344"/>
    </row>
    <row r="123" s="343" customFormat="1" ht="14.4" spans="2:4">
      <c r="B123" s="344"/>
      <c r="D123" s="344"/>
    </row>
    <row r="124" s="343" customFormat="1" ht="14.4" spans="2:4">
      <c r="B124" s="344"/>
      <c r="D124" s="344"/>
    </row>
    <row r="125" s="343" customFormat="1" ht="14.4" spans="2:4">
      <c r="B125" s="344"/>
      <c r="D125" s="344"/>
    </row>
    <row r="126" s="343" customFormat="1" ht="14.4" spans="2:4">
      <c r="B126" s="344"/>
      <c r="D126" s="344"/>
    </row>
    <row r="127" s="343" customFormat="1" ht="14.4" spans="2:4">
      <c r="B127" s="344"/>
      <c r="D127" s="344"/>
    </row>
    <row r="128" s="343" customFormat="1" ht="14.4" spans="2:4">
      <c r="B128" s="344"/>
      <c r="D128" s="344"/>
    </row>
    <row r="129" s="343" customFormat="1" ht="14.4" spans="2:4">
      <c r="B129" s="344"/>
      <c r="D129" s="344"/>
    </row>
    <row r="130" s="343" customFormat="1" ht="14.4" spans="2:4">
      <c r="B130" s="344"/>
      <c r="D130" s="344"/>
    </row>
    <row r="131" s="343" customFormat="1" ht="14.4" spans="2:4">
      <c r="B131" s="344"/>
      <c r="D131" s="344"/>
    </row>
    <row r="132" s="343" customFormat="1" ht="14.4" spans="2:4">
      <c r="B132" s="344"/>
      <c r="D132" s="344"/>
    </row>
    <row r="133" s="343" customFormat="1" ht="14.4" spans="2:4">
      <c r="B133" s="344"/>
      <c r="D133" s="344"/>
    </row>
    <row r="134" s="343" customFormat="1" ht="14.4" spans="2:4">
      <c r="B134" s="344"/>
      <c r="D134" s="344"/>
    </row>
    <row r="135" s="343" customFormat="1" ht="14.4" spans="2:4">
      <c r="B135" s="344"/>
      <c r="D135" s="344"/>
    </row>
    <row r="136" s="343" customFormat="1" ht="14.4" spans="2:4">
      <c r="B136" s="344"/>
      <c r="D136" s="344"/>
    </row>
    <row r="137" s="343" customFormat="1" ht="14.4" spans="2:4">
      <c r="B137" s="344"/>
      <c r="D137" s="344"/>
    </row>
    <row r="138" s="343" customFormat="1" ht="14.4" spans="2:4">
      <c r="B138" s="344"/>
      <c r="D138" s="344"/>
    </row>
    <row r="139" s="343" customFormat="1" ht="14.4" spans="2:4">
      <c r="B139" s="344"/>
      <c r="D139" s="344"/>
    </row>
    <row r="140" s="343" customFormat="1" ht="14.4" spans="2:4">
      <c r="B140" s="344"/>
      <c r="D140" s="344"/>
    </row>
    <row r="141" s="343" customFormat="1" ht="14.4" spans="2:4">
      <c r="B141" s="344"/>
      <c r="D141" s="344"/>
    </row>
    <row r="142" s="343" customFormat="1" ht="14.4" spans="2:4">
      <c r="B142" s="344"/>
      <c r="D142" s="344"/>
    </row>
    <row r="143" s="343" customFormat="1" ht="14.4" spans="2:4">
      <c r="B143" s="344"/>
      <c r="D143" s="344"/>
    </row>
    <row r="144" s="343" customFormat="1" ht="14.4" spans="2:4">
      <c r="B144" s="344"/>
      <c r="D144" s="344"/>
    </row>
    <row r="145" s="343" customFormat="1" ht="14.4" spans="2:4">
      <c r="B145" s="344"/>
      <c r="D145" s="344"/>
    </row>
    <row r="146" s="343" customFormat="1" ht="14.4" spans="2:4">
      <c r="B146" s="344"/>
      <c r="D146" s="344"/>
    </row>
    <row r="147" s="343" customFormat="1" ht="14.4" spans="2:4">
      <c r="B147" s="344"/>
      <c r="D147" s="344"/>
    </row>
    <row r="148" s="343" customFormat="1" ht="14.4" spans="2:4">
      <c r="B148" s="344"/>
      <c r="D148" s="344"/>
    </row>
    <row r="149" s="343" customFormat="1" ht="14.4" spans="2:4">
      <c r="B149" s="344"/>
      <c r="D149" s="344"/>
    </row>
    <row r="150" s="343" customFormat="1" ht="14.4" spans="2:4">
      <c r="B150" s="344"/>
      <c r="D150" s="344"/>
    </row>
    <row r="151" s="343" customFormat="1" ht="14.4" spans="2:4">
      <c r="B151" s="344"/>
      <c r="D151" s="344"/>
    </row>
    <row r="152" s="343" customFormat="1" ht="14.4" spans="2:4">
      <c r="B152" s="344"/>
      <c r="D152" s="344"/>
    </row>
    <row r="153" s="343" customFormat="1" ht="14.4" spans="2:4">
      <c r="B153" s="344"/>
      <c r="D153" s="344"/>
    </row>
    <row r="154" s="343" customFormat="1" ht="14.4" spans="2:4">
      <c r="B154" s="344"/>
      <c r="D154" s="344"/>
    </row>
    <row r="155" s="343" customFormat="1" ht="14.4" spans="2:4">
      <c r="B155" s="344"/>
      <c r="D155" s="344"/>
    </row>
    <row r="156" s="343" customFormat="1" ht="14.4" spans="2:4">
      <c r="B156" s="344"/>
      <c r="D156" s="344"/>
    </row>
    <row r="157" s="343" customFormat="1" ht="14.4" spans="2:4">
      <c r="B157" s="344"/>
      <c r="D157" s="344"/>
    </row>
    <row r="158" s="343" customFormat="1" ht="14.4" spans="2:4">
      <c r="B158" s="344"/>
      <c r="D158" s="344"/>
    </row>
    <row r="159" s="343" customFormat="1" ht="14.4" spans="2:4">
      <c r="B159" s="344"/>
      <c r="D159" s="344"/>
    </row>
    <row r="160" s="343" customFormat="1" ht="14.4" spans="2:4">
      <c r="B160" s="344"/>
      <c r="D160" s="344"/>
    </row>
    <row r="161" s="343" customFormat="1" ht="14.4" spans="2:4">
      <c r="B161" s="344"/>
      <c r="D161" s="344"/>
    </row>
    <row r="162" s="343" customFormat="1" ht="14.4" spans="2:4">
      <c r="B162" s="344"/>
      <c r="D162" s="344"/>
    </row>
    <row r="163" s="343" customFormat="1" ht="14.4" spans="2:4">
      <c r="B163" s="344"/>
      <c r="D163" s="344"/>
    </row>
    <row r="164" s="343" customFormat="1" ht="14.4" spans="2:4">
      <c r="B164" s="344"/>
      <c r="D164" s="344"/>
    </row>
    <row r="165" s="343" customFormat="1" ht="14.4" spans="2:4">
      <c r="B165" s="344"/>
      <c r="D165" s="344"/>
    </row>
    <row r="166" s="343" customFormat="1" ht="14.4" spans="2:4">
      <c r="B166" s="344"/>
      <c r="D166" s="344"/>
    </row>
    <row r="167" s="343" customFormat="1" ht="14.4" spans="2:4">
      <c r="B167" s="344"/>
      <c r="D167" s="344"/>
    </row>
    <row r="168" s="343" customFormat="1" ht="14.4" spans="2:4">
      <c r="B168" s="344"/>
      <c r="D168" s="344"/>
    </row>
    <row r="169" s="343" customFormat="1" ht="14.4" spans="2:4">
      <c r="B169" s="344"/>
      <c r="D169" s="344"/>
    </row>
    <row r="170" s="343" customFormat="1" ht="14.4" spans="2:4">
      <c r="B170" s="344"/>
      <c r="D170" s="344"/>
    </row>
    <row r="171" s="343" customFormat="1" ht="14.4" spans="2:4">
      <c r="B171" s="344"/>
      <c r="D171" s="344"/>
    </row>
    <row r="172" s="343" customFormat="1" ht="14.4" spans="2:4">
      <c r="B172" s="344"/>
      <c r="D172" s="344"/>
    </row>
    <row r="173" s="343" customFormat="1" ht="14.4" spans="2:4">
      <c r="B173" s="344"/>
      <c r="D173" s="344"/>
    </row>
    <row r="174" s="345" customFormat="1" spans="2:4">
      <c r="B174" s="351"/>
      <c r="D174" s="351"/>
    </row>
    <row r="175" s="345" customFormat="1" spans="2:4">
      <c r="B175" s="351"/>
      <c r="D175" s="351"/>
    </row>
    <row r="176" s="345" customFormat="1" spans="2:4">
      <c r="B176" s="351"/>
      <c r="D176" s="351"/>
    </row>
    <row r="177" s="345" customFormat="1" spans="2:4">
      <c r="B177" s="351"/>
      <c r="D177" s="351"/>
    </row>
    <row r="178" s="345" customFormat="1" spans="2:4">
      <c r="B178" s="351"/>
      <c r="D178" s="351"/>
    </row>
    <row r="179" s="345" customFormat="1" spans="2:4">
      <c r="B179" s="351"/>
      <c r="D179" s="351"/>
    </row>
    <row r="180" s="345" customFormat="1" spans="2:4">
      <c r="B180" s="351"/>
      <c r="D180" s="351"/>
    </row>
    <row r="181" s="345" customFormat="1" spans="2:4">
      <c r="B181" s="351"/>
      <c r="D181" s="351"/>
    </row>
    <row r="182" s="345" customFormat="1" spans="2:4">
      <c r="B182" s="351"/>
      <c r="D182" s="351"/>
    </row>
    <row r="183" s="345" customFormat="1" spans="2:4">
      <c r="B183" s="351"/>
      <c r="D183" s="351"/>
    </row>
    <row r="184" s="345" customFormat="1" spans="2:4">
      <c r="B184" s="351"/>
      <c r="D184" s="351"/>
    </row>
    <row r="185" s="345" customFormat="1" spans="2:4">
      <c r="B185" s="351"/>
      <c r="D185" s="351"/>
    </row>
    <row r="186" s="345" customFormat="1" spans="2:4">
      <c r="B186" s="351"/>
      <c r="D186" s="351"/>
    </row>
    <row r="187" s="345" customFormat="1" spans="2:4">
      <c r="B187" s="351"/>
      <c r="D187" s="351"/>
    </row>
    <row r="188" s="345" customFormat="1" spans="2:4">
      <c r="B188" s="351"/>
      <c r="D188" s="351"/>
    </row>
    <row r="189" s="345" customFormat="1" spans="2:4">
      <c r="B189" s="351"/>
      <c r="D189" s="351"/>
    </row>
    <row r="190" s="345" customFormat="1" spans="2:4">
      <c r="B190" s="351"/>
      <c r="D190" s="351"/>
    </row>
    <row r="191" s="345" customFormat="1" spans="2:4">
      <c r="B191" s="351"/>
      <c r="D191" s="351"/>
    </row>
    <row r="192" s="345" customFormat="1" spans="2:4">
      <c r="B192" s="351"/>
      <c r="D192" s="351"/>
    </row>
    <row r="193" s="345" customFormat="1" spans="2:4">
      <c r="B193" s="351"/>
      <c r="D193" s="351"/>
    </row>
    <row r="194" s="345" customFormat="1" spans="2:4">
      <c r="B194" s="351"/>
      <c r="D194" s="351"/>
    </row>
    <row r="195" s="345" customFormat="1" spans="2:4">
      <c r="B195" s="351"/>
      <c r="D195" s="351"/>
    </row>
    <row r="196" s="345" customFormat="1" spans="2:4">
      <c r="B196" s="351"/>
      <c r="D196" s="351"/>
    </row>
    <row r="197" s="345" customFormat="1" spans="2:4">
      <c r="B197" s="351"/>
      <c r="D197" s="351"/>
    </row>
    <row r="198" s="345" customFormat="1" spans="2:4">
      <c r="B198" s="351"/>
      <c r="D198" s="351"/>
    </row>
    <row r="199" s="345" customFormat="1" spans="2:4">
      <c r="B199" s="351"/>
      <c r="D199" s="351"/>
    </row>
    <row r="200" s="345" customFormat="1" spans="2:4">
      <c r="B200" s="351"/>
      <c r="D200" s="351"/>
    </row>
    <row r="201" s="345" customFormat="1" spans="2:4">
      <c r="B201" s="351"/>
      <c r="D201" s="351"/>
    </row>
    <row r="202" s="345" customFormat="1" spans="2:4">
      <c r="B202" s="351"/>
      <c r="D202" s="351"/>
    </row>
    <row r="203" s="345" customFormat="1" spans="2:4">
      <c r="B203" s="351"/>
      <c r="D203" s="351"/>
    </row>
    <row r="204" s="345" customFormat="1" spans="2:4">
      <c r="B204" s="351"/>
      <c r="D204" s="351"/>
    </row>
    <row r="205" s="345" customFormat="1" spans="2:4">
      <c r="B205" s="351"/>
      <c r="D205" s="351"/>
    </row>
    <row r="206" s="345" customFormat="1" spans="2:4">
      <c r="B206" s="351"/>
      <c r="D206" s="351"/>
    </row>
    <row r="207" s="345" customFormat="1" spans="2:4">
      <c r="B207" s="351"/>
      <c r="D207" s="351"/>
    </row>
    <row r="208" s="345" customFormat="1" spans="2:4">
      <c r="B208" s="351"/>
      <c r="D208" s="351"/>
    </row>
    <row r="209" s="345" customFormat="1" spans="2:4">
      <c r="B209" s="351"/>
      <c r="D209" s="351"/>
    </row>
    <row r="210" s="345" customFormat="1" spans="2:4">
      <c r="B210" s="351"/>
      <c r="D210" s="351"/>
    </row>
    <row r="211" s="345" customFormat="1" spans="2:4">
      <c r="B211" s="351"/>
      <c r="D211" s="351"/>
    </row>
    <row r="212" s="345" customFormat="1" spans="2:4">
      <c r="B212" s="351"/>
      <c r="D212" s="351"/>
    </row>
    <row r="213" s="345" customFormat="1" spans="2:4">
      <c r="B213" s="351"/>
      <c r="D213" s="351"/>
    </row>
    <row r="214" s="345" customFormat="1" spans="2:4">
      <c r="B214" s="351"/>
      <c r="D214" s="351"/>
    </row>
    <row r="215" s="345" customFormat="1" spans="2:4">
      <c r="B215" s="351"/>
      <c r="D215" s="351"/>
    </row>
    <row r="216" s="345" customFormat="1" spans="2:4">
      <c r="B216" s="351"/>
      <c r="D216" s="351"/>
    </row>
    <row r="217" s="345" customFormat="1" spans="2:4">
      <c r="B217" s="351"/>
      <c r="D217" s="351"/>
    </row>
    <row r="218" s="345" customFormat="1" spans="2:4">
      <c r="B218" s="351"/>
      <c r="D218" s="351"/>
    </row>
    <row r="219" s="345" customFormat="1" spans="2:4">
      <c r="B219" s="351"/>
      <c r="D219" s="351"/>
    </row>
    <row r="220" s="345" customFormat="1" spans="2:4">
      <c r="B220" s="351"/>
      <c r="D220" s="351"/>
    </row>
    <row r="221" s="345" customFormat="1" spans="2:4">
      <c r="B221" s="351"/>
      <c r="D221" s="351"/>
    </row>
    <row r="222" s="345" customFormat="1" spans="2:4">
      <c r="B222" s="351"/>
      <c r="D222" s="351"/>
    </row>
    <row r="223" s="345" customFormat="1" spans="2:4">
      <c r="B223" s="351"/>
      <c r="D223" s="351"/>
    </row>
    <row r="224" s="345" customFormat="1" spans="2:4">
      <c r="B224" s="351"/>
      <c r="D224" s="351"/>
    </row>
    <row r="225" s="345" customFormat="1" spans="2:4">
      <c r="B225" s="351"/>
      <c r="D225" s="351"/>
    </row>
    <row r="226" s="345" customFormat="1" spans="2:4">
      <c r="B226" s="351"/>
      <c r="D226" s="351"/>
    </row>
    <row r="227" s="345" customFormat="1" spans="2:4">
      <c r="B227" s="351"/>
      <c r="D227" s="351"/>
    </row>
    <row r="228" s="345" customFormat="1" spans="2:4">
      <c r="B228" s="351"/>
      <c r="D228" s="351"/>
    </row>
    <row r="229" s="345" customFormat="1" spans="2:4">
      <c r="B229" s="351"/>
      <c r="D229" s="351"/>
    </row>
    <row r="230" s="345" customFormat="1" spans="2:4">
      <c r="B230" s="351"/>
      <c r="D230" s="351"/>
    </row>
    <row r="231" s="345" customFormat="1" spans="2:4">
      <c r="B231" s="351"/>
      <c r="D231" s="351"/>
    </row>
    <row r="232" s="345" customFormat="1" spans="2:4">
      <c r="B232" s="351"/>
      <c r="D232" s="351"/>
    </row>
    <row r="233" s="345" customFormat="1" spans="2:4">
      <c r="B233" s="351"/>
      <c r="D233" s="351"/>
    </row>
    <row r="234" s="345" customFormat="1" spans="2:4">
      <c r="B234" s="351"/>
      <c r="D234" s="351"/>
    </row>
    <row r="235" s="345" customFormat="1" spans="2:4">
      <c r="B235" s="351"/>
      <c r="D235" s="351"/>
    </row>
    <row r="236" s="345" customFormat="1" spans="2:4">
      <c r="B236" s="351"/>
      <c r="D236" s="351"/>
    </row>
    <row r="237" s="345" customFormat="1" spans="2:4">
      <c r="B237" s="351"/>
      <c r="D237" s="351"/>
    </row>
    <row r="238" s="345" customFormat="1" spans="2:4">
      <c r="B238" s="351"/>
      <c r="D238" s="351"/>
    </row>
    <row r="239" s="345" customFormat="1" spans="2:4">
      <c r="B239" s="351"/>
      <c r="D239" s="351"/>
    </row>
    <row r="240" s="345" customFormat="1" spans="2:4">
      <c r="B240" s="351"/>
      <c r="D240" s="351"/>
    </row>
    <row r="241" s="345" customFormat="1" spans="2:4">
      <c r="B241" s="351"/>
      <c r="D241" s="351"/>
    </row>
    <row r="242" s="345" customFormat="1" spans="2:4">
      <c r="B242" s="351"/>
      <c r="D242" s="351"/>
    </row>
    <row r="243" s="345" customFormat="1" spans="2:4">
      <c r="B243" s="351"/>
      <c r="D243" s="351"/>
    </row>
    <row r="244" s="345" customFormat="1" spans="2:4">
      <c r="B244" s="351"/>
      <c r="D244" s="351"/>
    </row>
    <row r="245" s="345" customFormat="1" spans="2:4">
      <c r="B245" s="351"/>
      <c r="D245" s="351"/>
    </row>
    <row r="246" s="345" customFormat="1" spans="2:4">
      <c r="B246" s="351"/>
      <c r="D246" s="351"/>
    </row>
    <row r="247" s="345" customFormat="1" spans="2:4">
      <c r="B247" s="351"/>
      <c r="D247" s="351"/>
    </row>
    <row r="248" s="345" customFormat="1" spans="2:4">
      <c r="B248" s="351"/>
      <c r="D248" s="351"/>
    </row>
    <row r="249" s="345" customFormat="1" spans="2:4">
      <c r="B249" s="351"/>
      <c r="D249" s="351"/>
    </row>
    <row r="250" s="345" customFormat="1" spans="2:4">
      <c r="B250" s="351"/>
      <c r="D250" s="351"/>
    </row>
    <row r="251" s="345" customFormat="1" spans="2:4">
      <c r="B251" s="351"/>
      <c r="D251" s="351"/>
    </row>
    <row r="252" s="345" customFormat="1" spans="2:4">
      <c r="B252" s="351"/>
      <c r="D252" s="351"/>
    </row>
    <row r="253" s="345" customFormat="1" spans="2:4">
      <c r="B253" s="351"/>
      <c r="D253" s="351"/>
    </row>
    <row r="254" s="345" customFormat="1" spans="2:4">
      <c r="B254" s="351"/>
      <c r="D254" s="351"/>
    </row>
    <row r="255" s="345" customFormat="1" spans="2:4">
      <c r="B255" s="351"/>
      <c r="D255" s="351"/>
    </row>
    <row r="256" s="345" customFormat="1" spans="2:4">
      <c r="B256" s="351"/>
      <c r="D256" s="351"/>
    </row>
    <row r="257" s="345" customFormat="1" spans="2:4">
      <c r="B257" s="351"/>
      <c r="D257" s="351"/>
    </row>
    <row r="258" s="345" customFormat="1" spans="2:4">
      <c r="B258" s="351"/>
      <c r="D258" s="351"/>
    </row>
    <row r="259" s="345" customFormat="1" spans="2:4">
      <c r="B259" s="351"/>
      <c r="D259" s="351"/>
    </row>
    <row r="260" s="345" customFormat="1" spans="2:4">
      <c r="B260" s="351"/>
      <c r="D260" s="351"/>
    </row>
    <row r="261" s="345" customFormat="1" spans="2:4">
      <c r="B261" s="351"/>
      <c r="D261" s="351"/>
    </row>
    <row r="262" s="345" customFormat="1" spans="2:4">
      <c r="B262" s="351"/>
      <c r="D262" s="351"/>
    </row>
    <row r="263" s="345" customFormat="1" spans="2:4">
      <c r="B263" s="351"/>
      <c r="D263" s="351"/>
    </row>
    <row r="264" s="345" customFormat="1" spans="2:4">
      <c r="B264" s="351"/>
      <c r="D264" s="351"/>
    </row>
    <row r="265" s="345" customFormat="1" spans="2:4">
      <c r="B265" s="351"/>
      <c r="D265" s="351"/>
    </row>
    <row r="266" s="345" customFormat="1" spans="2:4">
      <c r="B266" s="351"/>
      <c r="D266" s="351"/>
    </row>
    <row r="267" s="345" customFormat="1" spans="2:4">
      <c r="B267" s="351"/>
      <c r="D267" s="351"/>
    </row>
    <row r="268" s="345" customFormat="1" spans="2:4">
      <c r="B268" s="351"/>
      <c r="D268" s="351"/>
    </row>
    <row r="269" s="345" customFormat="1" spans="2:4">
      <c r="B269" s="351"/>
      <c r="D269" s="351"/>
    </row>
    <row r="270" s="345" customFormat="1" spans="2:4">
      <c r="B270" s="351"/>
      <c r="D270" s="351"/>
    </row>
    <row r="271" s="345" customFormat="1" spans="2:4">
      <c r="B271" s="351"/>
      <c r="D271" s="351"/>
    </row>
    <row r="272" s="345" customFormat="1" spans="2:4">
      <c r="B272" s="351"/>
      <c r="D272" s="351"/>
    </row>
    <row r="273" s="345" customFormat="1" spans="2:4">
      <c r="B273" s="351"/>
      <c r="D273" s="351"/>
    </row>
    <row r="274" s="345" customFormat="1" spans="2:4">
      <c r="B274" s="351"/>
      <c r="D274" s="351"/>
    </row>
    <row r="275" s="345" customFormat="1" spans="2:4">
      <c r="B275" s="351"/>
      <c r="D275" s="351"/>
    </row>
    <row r="276" s="345" customFormat="1" spans="2:4">
      <c r="B276" s="351"/>
      <c r="D276" s="351"/>
    </row>
    <row r="277" s="345" customFormat="1" spans="2:4">
      <c r="B277" s="351"/>
      <c r="D277" s="351"/>
    </row>
    <row r="278" s="345" customFormat="1" spans="2:4">
      <c r="B278" s="351"/>
      <c r="D278" s="351"/>
    </row>
    <row r="279" s="345" customFormat="1" spans="2:4">
      <c r="B279" s="351"/>
      <c r="D279" s="351"/>
    </row>
    <row r="280" s="345" customFormat="1" spans="2:4">
      <c r="B280" s="351"/>
      <c r="D280" s="351"/>
    </row>
    <row r="281" s="345" customFormat="1" spans="2:4">
      <c r="B281" s="351"/>
      <c r="D281" s="351"/>
    </row>
    <row r="282" s="345" customFormat="1" spans="2:4">
      <c r="B282" s="351"/>
      <c r="D282" s="351"/>
    </row>
    <row r="283" s="345" customFormat="1" spans="2:4">
      <c r="B283" s="351"/>
      <c r="D283" s="351"/>
    </row>
    <row r="284" s="345" customFormat="1" spans="2:4">
      <c r="B284" s="351"/>
      <c r="D284" s="351"/>
    </row>
    <row r="285" s="345" customFormat="1" spans="2:4">
      <c r="B285" s="351"/>
      <c r="D285" s="351"/>
    </row>
    <row r="286" s="345" customFormat="1" spans="2:4">
      <c r="B286" s="351"/>
      <c r="D286" s="351"/>
    </row>
    <row r="287" s="345" customFormat="1" spans="2:4">
      <c r="B287" s="351"/>
      <c r="D287" s="351"/>
    </row>
    <row r="288" s="345" customFormat="1" spans="2:4">
      <c r="B288" s="351"/>
      <c r="D288" s="351"/>
    </row>
    <row r="289" s="345" customFormat="1" spans="2:4">
      <c r="B289" s="351"/>
      <c r="D289" s="351"/>
    </row>
    <row r="290" s="345" customFormat="1" spans="2:4">
      <c r="B290" s="351"/>
      <c r="D290" s="351"/>
    </row>
    <row r="291" s="345" customFormat="1" spans="2:4">
      <c r="B291" s="351"/>
      <c r="D291" s="351"/>
    </row>
    <row r="292" s="345" customFormat="1" spans="2:4">
      <c r="B292" s="351"/>
      <c r="D292" s="351"/>
    </row>
    <row r="293" s="345" customFormat="1" spans="2:4">
      <c r="B293" s="351"/>
      <c r="D293" s="351"/>
    </row>
    <row r="294" s="345" customFormat="1" spans="2:4">
      <c r="B294" s="351"/>
      <c r="D294" s="351"/>
    </row>
    <row r="295" s="345" customFormat="1" spans="2:4">
      <c r="B295" s="351"/>
      <c r="D295" s="351"/>
    </row>
    <row r="296" s="345" customFormat="1" spans="2:4">
      <c r="B296" s="351"/>
      <c r="D296" s="351"/>
    </row>
    <row r="297" s="345" customFormat="1" spans="2:4">
      <c r="B297" s="351"/>
      <c r="D297" s="351"/>
    </row>
    <row r="298" s="345" customFormat="1" spans="2:4">
      <c r="B298" s="351"/>
      <c r="D298" s="351"/>
    </row>
    <row r="299" s="345" customFormat="1" spans="2:4">
      <c r="B299" s="351"/>
      <c r="D299" s="351"/>
    </row>
    <row r="300" s="345" customFormat="1" spans="2:4">
      <c r="B300" s="351"/>
      <c r="D300" s="351"/>
    </row>
    <row r="301" s="345" customFormat="1" spans="2:4">
      <c r="B301" s="351"/>
      <c r="D301" s="351"/>
    </row>
    <row r="302" s="345" customFormat="1" spans="2:4">
      <c r="B302" s="351"/>
      <c r="D302" s="351"/>
    </row>
    <row r="303" s="345" customFormat="1" spans="2:4">
      <c r="B303" s="351"/>
      <c r="D303" s="351"/>
    </row>
    <row r="304" s="345" customFormat="1" spans="2:4">
      <c r="B304" s="351"/>
      <c r="D304" s="351"/>
    </row>
    <row r="305" s="345" customFormat="1" spans="2:4">
      <c r="B305" s="351"/>
      <c r="D305" s="351"/>
    </row>
    <row r="306" s="345" customFormat="1" spans="2:4">
      <c r="B306" s="351"/>
      <c r="D306" s="351"/>
    </row>
    <row r="307" s="345" customFormat="1" spans="2:4">
      <c r="B307" s="351"/>
      <c r="D307" s="351"/>
    </row>
    <row r="308" s="345" customFormat="1" spans="2:4">
      <c r="B308" s="351"/>
      <c r="D308" s="351"/>
    </row>
    <row r="309" s="345" customFormat="1" spans="2:4">
      <c r="B309" s="351"/>
      <c r="D309" s="351"/>
    </row>
    <row r="310" s="345" customFormat="1" spans="2:4">
      <c r="B310" s="351"/>
      <c r="D310" s="351"/>
    </row>
    <row r="311" s="345" customFormat="1" spans="2:4">
      <c r="B311" s="351"/>
      <c r="D311" s="351"/>
    </row>
    <row r="312" s="345" customFormat="1" spans="2:4">
      <c r="B312" s="351"/>
      <c r="D312" s="351"/>
    </row>
    <row r="313" s="345" customFormat="1" spans="2:4">
      <c r="B313" s="351"/>
      <c r="D313" s="351"/>
    </row>
    <row r="314" s="345" customFormat="1" spans="2:4">
      <c r="B314" s="351"/>
      <c r="D314" s="351"/>
    </row>
    <row r="315" s="345" customFormat="1" spans="2:4">
      <c r="B315" s="351"/>
      <c r="D315" s="351"/>
    </row>
    <row r="316" s="345" customFormat="1" spans="2:4">
      <c r="B316" s="351"/>
      <c r="D316" s="351"/>
    </row>
    <row r="317" s="345" customFormat="1" spans="2:4">
      <c r="B317" s="351"/>
      <c r="D317" s="351"/>
    </row>
    <row r="318" s="345" customFormat="1" spans="2:4">
      <c r="B318" s="351"/>
      <c r="D318" s="351"/>
    </row>
    <row r="319" s="345" customFormat="1" spans="2:4">
      <c r="B319" s="351"/>
      <c r="D319" s="351"/>
    </row>
    <row r="320" s="345" customFormat="1" spans="2:4">
      <c r="B320" s="351"/>
      <c r="D320" s="351"/>
    </row>
    <row r="321" s="345" customFormat="1" spans="2:4">
      <c r="B321" s="351"/>
      <c r="D321" s="351"/>
    </row>
    <row r="322" s="345" customFormat="1" spans="2:4">
      <c r="B322" s="351"/>
      <c r="D322" s="351"/>
    </row>
    <row r="323" s="345" customFormat="1" spans="2:4">
      <c r="B323" s="351"/>
      <c r="D323" s="351"/>
    </row>
    <row r="324" s="345" customFormat="1" spans="2:4">
      <c r="B324" s="351"/>
      <c r="D324" s="351"/>
    </row>
    <row r="325" s="345" customFormat="1" spans="2:4">
      <c r="B325" s="351"/>
      <c r="D325" s="351"/>
    </row>
    <row r="326" s="345" customFormat="1" spans="2:4">
      <c r="B326" s="351"/>
      <c r="D326" s="351"/>
    </row>
    <row r="327" s="345" customFormat="1" spans="2:4">
      <c r="B327" s="351"/>
      <c r="D327" s="351"/>
    </row>
    <row r="328" s="345" customFormat="1" spans="2:4">
      <c r="B328" s="351"/>
      <c r="D328" s="351"/>
    </row>
    <row r="329" s="345" customFormat="1" spans="2:4">
      <c r="B329" s="351"/>
      <c r="D329" s="351"/>
    </row>
    <row r="330" s="345" customFormat="1" spans="2:4">
      <c r="B330" s="351"/>
      <c r="D330" s="351"/>
    </row>
    <row r="331" s="345" customFormat="1" spans="2:4">
      <c r="B331" s="351"/>
      <c r="D331" s="351"/>
    </row>
    <row r="332" s="345" customFormat="1" spans="2:4">
      <c r="B332" s="351"/>
      <c r="D332" s="351"/>
    </row>
    <row r="333" s="345" customFormat="1" spans="2:4">
      <c r="B333" s="351"/>
      <c r="D333" s="351"/>
    </row>
    <row r="334" s="345" customFormat="1" spans="2:4">
      <c r="B334" s="351"/>
      <c r="D334" s="351"/>
    </row>
    <row r="335" s="345" customFormat="1" spans="2:4">
      <c r="B335" s="351"/>
      <c r="D335" s="351"/>
    </row>
    <row r="336" s="345" customFormat="1" spans="2:4">
      <c r="B336" s="351"/>
      <c r="D336" s="351"/>
    </row>
    <row r="337" s="345" customFormat="1" spans="2:4">
      <c r="B337" s="351"/>
      <c r="D337" s="351"/>
    </row>
    <row r="338" s="345" customFormat="1" spans="2:4">
      <c r="B338" s="351"/>
      <c r="D338" s="351"/>
    </row>
    <row r="339" s="345" customFormat="1" spans="2:4">
      <c r="B339" s="351"/>
      <c r="D339" s="351"/>
    </row>
    <row r="340" s="345" customFormat="1" spans="2:4">
      <c r="B340" s="351"/>
      <c r="D340" s="351"/>
    </row>
    <row r="341" s="345" customFormat="1" spans="2:4">
      <c r="B341" s="351"/>
      <c r="D341" s="351"/>
    </row>
    <row r="342" s="345" customFormat="1" spans="2:4">
      <c r="B342" s="351"/>
      <c r="D342" s="351"/>
    </row>
    <row r="343" s="345" customFormat="1" spans="2:4">
      <c r="B343" s="351"/>
      <c r="D343" s="351"/>
    </row>
    <row r="344" s="345" customFormat="1" spans="2:4">
      <c r="B344" s="351"/>
      <c r="D344" s="351"/>
    </row>
    <row r="345" s="345" customFormat="1" spans="2:4">
      <c r="B345" s="351"/>
      <c r="D345" s="351"/>
    </row>
    <row r="346" s="345" customFormat="1" spans="2:4">
      <c r="B346" s="351"/>
      <c r="D346" s="351"/>
    </row>
    <row r="347" s="345" customFormat="1" spans="2:4">
      <c r="B347" s="351"/>
      <c r="D347" s="351"/>
    </row>
    <row r="348" s="345" customFormat="1" spans="2:4">
      <c r="B348" s="351"/>
      <c r="D348" s="351"/>
    </row>
    <row r="349" s="345" customFormat="1" spans="2:4">
      <c r="B349" s="351"/>
      <c r="D349" s="351"/>
    </row>
    <row r="350" s="345" customFormat="1" spans="2:4">
      <c r="B350" s="351"/>
      <c r="D350" s="351"/>
    </row>
    <row r="351" s="345" customFormat="1" spans="2:4">
      <c r="B351" s="351"/>
      <c r="D351" s="351"/>
    </row>
    <row r="352" s="345" customFormat="1" spans="2:4">
      <c r="B352" s="351"/>
      <c r="D352" s="351"/>
    </row>
    <row r="353" s="345" customFormat="1" spans="2:4">
      <c r="B353" s="351"/>
      <c r="D353" s="351"/>
    </row>
    <row r="354" s="345" customFormat="1" spans="2:4">
      <c r="B354" s="351"/>
      <c r="D354" s="351"/>
    </row>
    <row r="355" s="345" customFormat="1" spans="2:4">
      <c r="B355" s="351"/>
      <c r="D355" s="351"/>
    </row>
    <row r="356" s="345" customFormat="1" spans="2:4">
      <c r="B356" s="351"/>
      <c r="D356" s="351"/>
    </row>
    <row r="357" s="345" customFormat="1" spans="2:4">
      <c r="B357" s="351"/>
      <c r="D357" s="351"/>
    </row>
    <row r="358" s="345" customFormat="1" spans="2:4">
      <c r="B358" s="351"/>
      <c r="D358" s="351"/>
    </row>
    <row r="359" s="345" customFormat="1" spans="2:4">
      <c r="B359" s="351"/>
      <c r="D359" s="351"/>
    </row>
    <row r="360" s="345" customFormat="1" spans="2:4">
      <c r="B360" s="351"/>
      <c r="D360" s="351"/>
    </row>
    <row r="361" s="345" customFormat="1" spans="2:4">
      <c r="B361" s="351"/>
      <c r="D361" s="351"/>
    </row>
    <row r="362" s="345" customFormat="1" spans="2:4">
      <c r="B362" s="351"/>
      <c r="D362" s="351"/>
    </row>
    <row r="363" s="345" customFormat="1" spans="2:4">
      <c r="B363" s="351"/>
      <c r="D363" s="351"/>
    </row>
    <row r="364" s="345" customFormat="1" spans="2:4">
      <c r="B364" s="351"/>
      <c r="D364" s="351"/>
    </row>
    <row r="365" s="345" customFormat="1" spans="2:4">
      <c r="B365" s="351"/>
      <c r="D365" s="351"/>
    </row>
    <row r="366" s="345" customFormat="1" spans="2:4">
      <c r="B366" s="351"/>
      <c r="D366" s="351"/>
    </row>
    <row r="367" s="345" customFormat="1" spans="2:4">
      <c r="B367" s="351"/>
      <c r="D367" s="351"/>
    </row>
    <row r="368" s="345" customFormat="1" spans="2:4">
      <c r="B368" s="351"/>
      <c r="D368" s="351"/>
    </row>
    <row r="369" s="345" customFormat="1" spans="2:4">
      <c r="B369" s="351"/>
      <c r="D369" s="351"/>
    </row>
    <row r="370" s="345" customFormat="1" spans="2:4">
      <c r="B370" s="351"/>
      <c r="D370" s="351"/>
    </row>
    <row r="371" s="345" customFormat="1" spans="2:4">
      <c r="B371" s="351"/>
      <c r="D371" s="351"/>
    </row>
    <row r="372" s="345" customFormat="1" spans="2:4">
      <c r="B372" s="351"/>
      <c r="D372" s="351"/>
    </row>
    <row r="373" s="345" customFormat="1" spans="2:4">
      <c r="B373" s="351"/>
      <c r="D373" s="351"/>
    </row>
    <row r="374" s="345" customFormat="1" spans="2:4">
      <c r="B374" s="351"/>
      <c r="D374" s="351"/>
    </row>
    <row r="375" s="345" customFormat="1" spans="2:4">
      <c r="B375" s="351"/>
      <c r="D375" s="351"/>
    </row>
    <row r="376" s="345" customFormat="1" spans="2:4">
      <c r="B376" s="351"/>
      <c r="D376" s="351"/>
    </row>
    <row r="377" s="345" customFormat="1" spans="2:4">
      <c r="B377" s="351"/>
      <c r="D377" s="351"/>
    </row>
    <row r="378" s="345" customFormat="1" spans="2:4">
      <c r="B378" s="351"/>
      <c r="D378" s="351"/>
    </row>
    <row r="379" s="345" customFormat="1" spans="2:4">
      <c r="B379" s="351"/>
      <c r="D379" s="351"/>
    </row>
    <row r="380" s="345" customFormat="1" spans="2:4">
      <c r="B380" s="351"/>
      <c r="D380" s="351"/>
    </row>
    <row r="381" s="345" customFormat="1" spans="2:4">
      <c r="B381" s="351"/>
      <c r="D381" s="351"/>
    </row>
    <row r="382" s="345" customFormat="1" spans="2:4">
      <c r="B382" s="351"/>
      <c r="D382" s="351"/>
    </row>
    <row r="383" s="345" customFormat="1" spans="2:4">
      <c r="B383" s="351"/>
      <c r="D383" s="351"/>
    </row>
    <row r="384" s="345" customFormat="1" spans="2:4">
      <c r="B384" s="351"/>
      <c r="D384" s="351"/>
    </row>
    <row r="385" s="345" customFormat="1" spans="2:4">
      <c r="B385" s="351"/>
      <c r="D385" s="351"/>
    </row>
    <row r="386" s="345" customFormat="1" spans="2:4">
      <c r="B386" s="351"/>
      <c r="D386" s="351"/>
    </row>
    <row r="387" s="345" customFormat="1" spans="2:4">
      <c r="B387" s="351"/>
      <c r="D387" s="351"/>
    </row>
    <row r="388" s="345" customFormat="1" spans="2:4">
      <c r="B388" s="351"/>
      <c r="D388" s="351"/>
    </row>
    <row r="389" s="345" customFormat="1" spans="2:4">
      <c r="B389" s="351"/>
      <c r="D389" s="351"/>
    </row>
    <row r="390" s="345" customFormat="1" spans="2:4">
      <c r="B390" s="351"/>
      <c r="D390" s="351"/>
    </row>
    <row r="391" s="345" customFormat="1" spans="2:4">
      <c r="B391" s="351"/>
      <c r="D391" s="351"/>
    </row>
    <row r="392" s="345" customFormat="1" spans="2:4">
      <c r="B392" s="351"/>
      <c r="D392" s="351"/>
    </row>
    <row r="393" s="345" customFormat="1" spans="2:4">
      <c r="B393" s="351"/>
      <c r="D393" s="351"/>
    </row>
    <row r="394" s="345" customFormat="1" spans="2:4">
      <c r="B394" s="351"/>
      <c r="D394" s="351"/>
    </row>
    <row r="395" s="345" customFormat="1" spans="2:4">
      <c r="B395" s="351"/>
      <c r="D395" s="351"/>
    </row>
    <row r="396" s="345" customFormat="1" spans="2:4">
      <c r="B396" s="351"/>
      <c r="D396" s="351"/>
    </row>
    <row r="397" s="345" customFormat="1" spans="2:4">
      <c r="B397" s="351"/>
      <c r="D397" s="351"/>
    </row>
    <row r="398" s="345" customFormat="1" spans="2:4">
      <c r="B398" s="351"/>
      <c r="D398" s="351"/>
    </row>
    <row r="399" s="345" customFormat="1" spans="2:4">
      <c r="B399" s="351"/>
      <c r="D399" s="351"/>
    </row>
    <row r="400" s="345" customFormat="1" spans="2:4">
      <c r="B400" s="351"/>
      <c r="D400" s="351"/>
    </row>
    <row r="401" s="345" customFormat="1" spans="2:4">
      <c r="B401" s="351"/>
      <c r="D401" s="351"/>
    </row>
    <row r="402" s="345" customFormat="1" spans="2:4">
      <c r="B402" s="351"/>
      <c r="D402" s="351"/>
    </row>
    <row r="403" s="345" customFormat="1" spans="2:4">
      <c r="B403" s="351"/>
      <c r="D403" s="351"/>
    </row>
    <row r="404" s="345" customFormat="1" spans="2:4">
      <c r="B404" s="351"/>
      <c r="D404" s="351"/>
    </row>
    <row r="405" s="345" customFormat="1" spans="2:4">
      <c r="B405" s="351"/>
      <c r="D405" s="351"/>
    </row>
    <row r="406" s="345" customFormat="1" spans="2:4">
      <c r="B406" s="351"/>
      <c r="D406" s="351"/>
    </row>
    <row r="407" s="345" customFormat="1" spans="2:4">
      <c r="B407" s="351"/>
      <c r="D407" s="351"/>
    </row>
    <row r="408" s="345" customFormat="1" spans="2:4">
      <c r="B408" s="351"/>
      <c r="D408" s="351"/>
    </row>
    <row r="409" s="345" customFormat="1" spans="2:4">
      <c r="B409" s="351"/>
      <c r="D409" s="351"/>
    </row>
    <row r="410" s="345" customFormat="1" spans="2:4">
      <c r="B410" s="351"/>
      <c r="D410" s="351"/>
    </row>
    <row r="411" s="345" customFormat="1" spans="2:4">
      <c r="B411" s="351"/>
      <c r="D411" s="351"/>
    </row>
    <row r="412" s="345" customFormat="1" spans="2:4">
      <c r="B412" s="351"/>
      <c r="D412" s="351"/>
    </row>
    <row r="413" s="345" customFormat="1" spans="2:4">
      <c r="B413" s="351"/>
      <c r="D413" s="351"/>
    </row>
    <row r="414" s="345" customFormat="1" spans="2:4">
      <c r="B414" s="351"/>
      <c r="D414" s="351"/>
    </row>
    <row r="415" s="345" customFormat="1" spans="2:4">
      <c r="B415" s="351"/>
      <c r="D415" s="351"/>
    </row>
    <row r="416" s="345" customFormat="1" spans="2:4">
      <c r="B416" s="351"/>
      <c r="D416" s="351"/>
    </row>
    <row r="417" s="345" customFormat="1" spans="2:4">
      <c r="B417" s="351"/>
      <c r="D417" s="351"/>
    </row>
    <row r="418" s="345" customFormat="1" spans="2:4">
      <c r="B418" s="351"/>
      <c r="D418" s="351"/>
    </row>
    <row r="419" s="345" customFormat="1" spans="2:4">
      <c r="B419" s="351"/>
      <c r="D419" s="351"/>
    </row>
    <row r="420" s="345" customFormat="1" spans="2:4">
      <c r="B420" s="351"/>
      <c r="D420" s="351"/>
    </row>
    <row r="421" s="345" customFormat="1" spans="2:4">
      <c r="B421" s="351"/>
      <c r="D421" s="351"/>
    </row>
    <row r="422" s="345" customFormat="1" spans="2:4">
      <c r="B422" s="351"/>
      <c r="D422" s="351"/>
    </row>
    <row r="423" s="345" customFormat="1" spans="2:4">
      <c r="B423" s="351"/>
      <c r="D423" s="351"/>
    </row>
    <row r="424" s="345" customFormat="1" spans="2:4">
      <c r="B424" s="351"/>
      <c r="D424" s="351"/>
    </row>
    <row r="425" s="345" customFormat="1" spans="2:4">
      <c r="B425" s="351"/>
      <c r="D425" s="351"/>
    </row>
    <row r="426" s="345" customFormat="1" spans="2:4">
      <c r="B426" s="351"/>
      <c r="D426" s="351"/>
    </row>
    <row r="427" s="345" customFormat="1" spans="2:4">
      <c r="B427" s="351"/>
      <c r="D427" s="351"/>
    </row>
    <row r="428" s="345" customFormat="1" spans="2:4">
      <c r="B428" s="351"/>
      <c r="D428" s="351"/>
    </row>
    <row r="429" s="345" customFormat="1" spans="2:4">
      <c r="B429" s="351"/>
      <c r="D429" s="351"/>
    </row>
    <row r="430" s="345" customFormat="1" spans="2:4">
      <c r="B430" s="351"/>
      <c r="D430" s="351"/>
    </row>
    <row r="431" s="345" customFormat="1" spans="2:4">
      <c r="B431" s="351"/>
      <c r="D431" s="351"/>
    </row>
    <row r="432" s="345" customFormat="1" spans="2:4">
      <c r="B432" s="351"/>
      <c r="D432" s="351"/>
    </row>
    <row r="433" s="345" customFormat="1" spans="2:4">
      <c r="B433" s="351"/>
      <c r="D433" s="351"/>
    </row>
    <row r="434" s="345" customFormat="1" spans="2:4">
      <c r="B434" s="351"/>
      <c r="D434" s="351"/>
    </row>
    <row r="435" s="345" customFormat="1" spans="2:4">
      <c r="B435" s="351"/>
      <c r="D435" s="351"/>
    </row>
    <row r="436" s="345" customFormat="1" spans="2:4">
      <c r="B436" s="351"/>
      <c r="D436" s="351"/>
    </row>
    <row r="437" s="345" customFormat="1" spans="2:4">
      <c r="B437" s="351"/>
      <c r="D437" s="351"/>
    </row>
    <row r="438" s="345" customFormat="1" spans="2:4">
      <c r="B438" s="351"/>
      <c r="D438" s="351"/>
    </row>
    <row r="439" s="345" customFormat="1" spans="2:4">
      <c r="B439" s="351"/>
      <c r="D439" s="351"/>
    </row>
    <row r="440" s="345" customFormat="1" spans="2:4">
      <c r="B440" s="351"/>
      <c r="D440" s="351"/>
    </row>
    <row r="441" s="345" customFormat="1" spans="2:4">
      <c r="B441" s="351"/>
      <c r="D441" s="351"/>
    </row>
    <row r="442" s="345" customFormat="1" spans="2:4">
      <c r="B442" s="351"/>
      <c r="D442" s="351"/>
    </row>
    <row r="443" s="345" customFormat="1" spans="2:4">
      <c r="B443" s="351"/>
      <c r="D443" s="351"/>
    </row>
    <row r="444" s="345" customFormat="1" spans="2:4">
      <c r="B444" s="351"/>
      <c r="D444" s="351"/>
    </row>
    <row r="445" s="345" customFormat="1" spans="2:4">
      <c r="B445" s="351"/>
      <c r="D445" s="351"/>
    </row>
    <row r="446" s="345" customFormat="1" spans="2:4">
      <c r="B446" s="351"/>
      <c r="D446" s="351"/>
    </row>
    <row r="447" s="345" customFormat="1" spans="2:4">
      <c r="B447" s="351"/>
      <c r="D447" s="351"/>
    </row>
    <row r="448" s="345" customFormat="1" spans="2:4">
      <c r="B448" s="351"/>
      <c r="D448" s="351"/>
    </row>
    <row r="449" s="345" customFormat="1" spans="2:4">
      <c r="B449" s="351"/>
      <c r="D449" s="351"/>
    </row>
    <row r="450" s="345" customFormat="1" spans="2:4">
      <c r="B450" s="351"/>
      <c r="D450" s="351"/>
    </row>
    <row r="451" s="345" customFormat="1" spans="2:4">
      <c r="B451" s="351"/>
      <c r="D451" s="351"/>
    </row>
    <row r="452" s="345" customFormat="1" spans="2:4">
      <c r="B452" s="351"/>
      <c r="D452" s="351"/>
    </row>
    <row r="453" s="345" customFormat="1" spans="2:4">
      <c r="B453" s="351"/>
      <c r="D453" s="351"/>
    </row>
    <row r="454" s="345" customFormat="1" spans="2:4">
      <c r="B454" s="351"/>
      <c r="D454" s="351"/>
    </row>
    <row r="455" s="345" customFormat="1" spans="2:4">
      <c r="B455" s="351"/>
      <c r="D455" s="351"/>
    </row>
    <row r="456" s="345" customFormat="1" spans="2:4">
      <c r="B456" s="351"/>
      <c r="D456" s="351"/>
    </row>
    <row r="457" s="345" customFormat="1" spans="2:4">
      <c r="B457" s="351"/>
      <c r="D457" s="351"/>
    </row>
    <row r="458" s="345" customFormat="1" spans="2:4">
      <c r="B458" s="351"/>
      <c r="D458" s="351"/>
    </row>
    <row r="459" s="345" customFormat="1" spans="2:4">
      <c r="B459" s="351"/>
      <c r="D459" s="351"/>
    </row>
    <row r="460" s="345" customFormat="1" spans="2:4">
      <c r="B460" s="351"/>
      <c r="D460" s="351"/>
    </row>
    <row r="461" s="345" customFormat="1" spans="2:4">
      <c r="B461" s="351"/>
      <c r="D461" s="351"/>
    </row>
    <row r="462" s="345" customFormat="1" spans="2:4">
      <c r="B462" s="351"/>
      <c r="D462" s="351"/>
    </row>
    <row r="463" s="345" customFormat="1" spans="2:4">
      <c r="B463" s="351"/>
      <c r="D463" s="351"/>
    </row>
    <row r="464" s="345" customFormat="1" spans="2:4">
      <c r="B464" s="351"/>
      <c r="D464" s="351"/>
    </row>
    <row r="465" s="345" customFormat="1" spans="2:4">
      <c r="B465" s="351"/>
      <c r="D465" s="351"/>
    </row>
    <row r="466" s="345" customFormat="1" spans="2:4">
      <c r="B466" s="351"/>
      <c r="D466" s="351"/>
    </row>
    <row r="467" s="345" customFormat="1" spans="2:4">
      <c r="B467" s="351"/>
      <c r="D467" s="351"/>
    </row>
    <row r="468" s="345" customFormat="1" spans="2:4">
      <c r="B468" s="351"/>
      <c r="D468" s="351"/>
    </row>
    <row r="469" s="345" customFormat="1" spans="2:4">
      <c r="B469" s="351"/>
      <c r="D469" s="351"/>
    </row>
    <row r="470" s="345" customFormat="1" spans="2:4">
      <c r="B470" s="351"/>
      <c r="D470" s="351"/>
    </row>
    <row r="471" s="345" customFormat="1" spans="2:4">
      <c r="B471" s="351"/>
      <c r="D471" s="351"/>
    </row>
    <row r="472" s="345" customFormat="1" spans="2:4">
      <c r="B472" s="351"/>
      <c r="D472" s="351"/>
    </row>
    <row r="473" s="345" customFormat="1" spans="2:4">
      <c r="B473" s="351"/>
      <c r="D473" s="351"/>
    </row>
    <row r="474" s="345" customFormat="1" spans="2:4">
      <c r="B474" s="351"/>
      <c r="D474" s="351"/>
    </row>
    <row r="475" s="345" customFormat="1" spans="2:4">
      <c r="B475" s="351"/>
      <c r="D475" s="351"/>
    </row>
    <row r="476" s="345" customFormat="1" spans="2:4">
      <c r="B476" s="351"/>
      <c r="D476" s="351"/>
    </row>
    <row r="477" s="345" customFormat="1" spans="2:4">
      <c r="B477" s="351"/>
      <c r="D477" s="351"/>
    </row>
    <row r="478" s="345" customFormat="1" spans="2:4">
      <c r="B478" s="351"/>
      <c r="D478" s="351"/>
    </row>
    <row r="479" s="345" customFormat="1" spans="2:4">
      <c r="B479" s="351"/>
      <c r="D479" s="351"/>
    </row>
    <row r="480" s="345" customFormat="1" spans="2:4">
      <c r="B480" s="351"/>
      <c r="D480" s="351"/>
    </row>
    <row r="481" s="345" customFormat="1" spans="2:4">
      <c r="B481" s="351"/>
      <c r="D481" s="351"/>
    </row>
    <row r="482" s="345" customFormat="1" spans="2:4">
      <c r="B482" s="351"/>
      <c r="D482" s="351"/>
    </row>
    <row r="483" s="345" customFormat="1" spans="2:4">
      <c r="B483" s="351"/>
      <c r="D483" s="351"/>
    </row>
    <row r="484" s="345" customFormat="1" spans="2:4">
      <c r="B484" s="351"/>
      <c r="D484" s="351"/>
    </row>
    <row r="485" s="345" customFormat="1" spans="2:4">
      <c r="B485" s="351"/>
      <c r="D485" s="351"/>
    </row>
    <row r="486" s="345" customFormat="1" spans="2:4">
      <c r="B486" s="351"/>
      <c r="D486" s="351"/>
    </row>
    <row r="487" s="345" customFormat="1" spans="2:4">
      <c r="B487" s="351"/>
      <c r="D487" s="351"/>
    </row>
    <row r="488" s="345" customFormat="1" spans="2:4">
      <c r="B488" s="351"/>
      <c r="D488" s="351"/>
    </row>
    <row r="489" s="345" customFormat="1" spans="2:4">
      <c r="B489" s="351"/>
      <c r="D489" s="351"/>
    </row>
    <row r="490" s="345" customFormat="1" spans="2:4">
      <c r="B490" s="351"/>
      <c r="D490" s="351"/>
    </row>
    <row r="491" s="345" customFormat="1" spans="2:4">
      <c r="B491" s="351"/>
      <c r="D491" s="351"/>
    </row>
    <row r="492" s="345" customFormat="1" spans="2:4">
      <c r="B492" s="351"/>
      <c r="D492" s="351"/>
    </row>
    <row r="493" s="345" customFormat="1" spans="2:4">
      <c r="B493" s="351"/>
      <c r="D493" s="351"/>
    </row>
    <row r="494" s="345" customFormat="1" spans="2:4">
      <c r="B494" s="351"/>
      <c r="D494" s="351"/>
    </row>
    <row r="495" s="345" customFormat="1" spans="2:4">
      <c r="B495" s="351"/>
      <c r="D495" s="351"/>
    </row>
    <row r="496" s="345" customFormat="1" spans="2:4">
      <c r="B496" s="351"/>
      <c r="D496" s="351"/>
    </row>
    <row r="497" s="345" customFormat="1" spans="2:4">
      <c r="B497" s="351"/>
      <c r="D497" s="351"/>
    </row>
    <row r="498" s="345" customFormat="1" spans="2:4">
      <c r="B498" s="351"/>
      <c r="D498" s="351"/>
    </row>
    <row r="499" s="345" customFormat="1" spans="2:4">
      <c r="B499" s="351"/>
      <c r="D499" s="351"/>
    </row>
    <row r="500" s="345" customFormat="1" spans="2:4">
      <c r="B500" s="351"/>
      <c r="D500" s="351"/>
    </row>
    <row r="501" s="345" customFormat="1" spans="2:4">
      <c r="B501" s="351"/>
      <c r="D501" s="351"/>
    </row>
    <row r="502" s="345" customFormat="1" spans="2:4">
      <c r="B502" s="351"/>
      <c r="D502" s="351"/>
    </row>
    <row r="503" s="345" customFormat="1" spans="2:4">
      <c r="B503" s="351"/>
      <c r="D503" s="351"/>
    </row>
    <row r="504" s="345" customFormat="1" spans="2:4">
      <c r="B504" s="351"/>
      <c r="D504" s="351"/>
    </row>
    <row r="505" s="345" customFormat="1" spans="2:4">
      <c r="B505" s="351"/>
      <c r="D505" s="351"/>
    </row>
    <row r="506" s="345" customFormat="1" spans="2:4">
      <c r="B506" s="351"/>
      <c r="D506" s="351"/>
    </row>
    <row r="507" s="345" customFormat="1" spans="2:4">
      <c r="B507" s="351"/>
      <c r="D507" s="351"/>
    </row>
    <row r="508" s="345" customFormat="1" spans="2:4">
      <c r="B508" s="351"/>
      <c r="D508" s="351"/>
    </row>
    <row r="509" s="345" customFormat="1" spans="2:4">
      <c r="B509" s="351"/>
      <c r="D509" s="351"/>
    </row>
    <row r="510" s="345" customFormat="1" spans="2:4">
      <c r="B510" s="351"/>
      <c r="D510" s="351"/>
    </row>
    <row r="511" s="345" customFormat="1" spans="2:4">
      <c r="B511" s="351"/>
      <c r="D511" s="351"/>
    </row>
    <row r="512" s="345" customFormat="1" spans="2:4">
      <c r="B512" s="351"/>
      <c r="D512" s="351"/>
    </row>
    <row r="513" s="345" customFormat="1" spans="2:4">
      <c r="B513" s="351"/>
      <c r="D513" s="351"/>
    </row>
    <row r="514" s="345" customFormat="1" spans="2:4">
      <c r="B514" s="351"/>
      <c r="D514" s="351"/>
    </row>
    <row r="515" s="345" customFormat="1" spans="2:4">
      <c r="B515" s="351"/>
      <c r="D515" s="351"/>
    </row>
    <row r="516" s="345" customFormat="1" spans="2:4">
      <c r="B516" s="351"/>
      <c r="D516" s="351"/>
    </row>
    <row r="517" s="345" customFormat="1" spans="2:4">
      <c r="B517" s="351"/>
      <c r="D517" s="351"/>
    </row>
    <row r="518" s="345" customFormat="1" spans="2:4">
      <c r="B518" s="351"/>
      <c r="D518" s="351"/>
    </row>
    <row r="519" s="345" customFormat="1" spans="2:4">
      <c r="B519" s="351"/>
      <c r="D519" s="351"/>
    </row>
    <row r="520" s="345" customFormat="1" spans="2:4">
      <c r="B520" s="351"/>
      <c r="D520" s="351"/>
    </row>
    <row r="521" s="345" customFormat="1" spans="2:4">
      <c r="B521" s="351"/>
      <c r="D521" s="351"/>
    </row>
    <row r="522" s="345" customFormat="1" spans="2:4">
      <c r="B522" s="351"/>
      <c r="D522" s="351"/>
    </row>
    <row r="523" s="345" customFormat="1" spans="2:4">
      <c r="B523" s="351"/>
      <c r="D523" s="351"/>
    </row>
    <row r="524" s="345" customFormat="1" spans="2:4">
      <c r="B524" s="351"/>
      <c r="D524" s="351"/>
    </row>
    <row r="525" s="345" customFormat="1" spans="2:4">
      <c r="B525" s="351"/>
      <c r="D525" s="351"/>
    </row>
    <row r="526" s="345" customFormat="1" spans="2:4">
      <c r="B526" s="351"/>
      <c r="D526" s="351"/>
    </row>
    <row r="527" s="345" customFormat="1" spans="2:4">
      <c r="B527" s="351"/>
      <c r="D527" s="351"/>
    </row>
    <row r="528" s="345" customFormat="1" spans="2:4">
      <c r="B528" s="351"/>
      <c r="D528" s="351"/>
    </row>
    <row r="529" s="345" customFormat="1" spans="2:4">
      <c r="B529" s="351"/>
      <c r="D529" s="351"/>
    </row>
    <row r="530" s="345" customFormat="1" spans="2:4">
      <c r="B530" s="351"/>
      <c r="D530" s="351"/>
    </row>
    <row r="531" s="345" customFormat="1" spans="2:4">
      <c r="B531" s="351"/>
      <c r="D531" s="351"/>
    </row>
    <row r="532" s="345" customFormat="1" spans="2:4">
      <c r="B532" s="351"/>
      <c r="D532" s="351"/>
    </row>
    <row r="533" s="345" customFormat="1" spans="2:4">
      <c r="B533" s="351"/>
      <c r="D533" s="351"/>
    </row>
    <row r="534" s="345" customFormat="1" spans="2:4">
      <c r="B534" s="351"/>
      <c r="D534" s="351"/>
    </row>
    <row r="535" s="345" customFormat="1" spans="2:4">
      <c r="B535" s="351"/>
      <c r="D535" s="351"/>
    </row>
    <row r="536" s="345" customFormat="1" spans="2:4">
      <c r="B536" s="351"/>
      <c r="D536" s="351"/>
    </row>
    <row r="537" s="345" customFormat="1" spans="2:4">
      <c r="B537" s="351"/>
      <c r="D537" s="351"/>
    </row>
    <row r="538" s="345" customFormat="1" spans="2:4">
      <c r="B538" s="351"/>
      <c r="D538" s="351"/>
    </row>
    <row r="539" s="345" customFormat="1" spans="2:4">
      <c r="B539" s="351"/>
      <c r="D539" s="351"/>
    </row>
    <row r="540" s="345" customFormat="1" spans="2:4">
      <c r="B540" s="351"/>
      <c r="D540" s="351"/>
    </row>
    <row r="541" s="345" customFormat="1" spans="2:4">
      <c r="B541" s="351"/>
      <c r="D541" s="351"/>
    </row>
    <row r="542" s="345" customFormat="1" spans="2:4">
      <c r="B542" s="351"/>
      <c r="D542" s="351"/>
    </row>
    <row r="543" s="345" customFormat="1" spans="2:4">
      <c r="B543" s="351"/>
      <c r="D543" s="351"/>
    </row>
    <row r="544" s="345" customFormat="1" spans="2:4">
      <c r="B544" s="351"/>
      <c r="D544" s="351"/>
    </row>
    <row r="545" s="345" customFormat="1" spans="2:4">
      <c r="B545" s="351"/>
      <c r="D545" s="351"/>
    </row>
    <row r="546" s="345" customFormat="1" spans="2:4">
      <c r="B546" s="351"/>
      <c r="D546" s="351"/>
    </row>
    <row r="547" s="345" customFormat="1" spans="2:4">
      <c r="B547" s="351"/>
      <c r="D547" s="351"/>
    </row>
    <row r="548" s="345" customFormat="1" spans="2:4">
      <c r="B548" s="351"/>
      <c r="D548" s="351"/>
    </row>
    <row r="549" s="345" customFormat="1" spans="2:4">
      <c r="B549" s="351"/>
      <c r="D549" s="351"/>
    </row>
    <row r="550" s="345" customFormat="1" spans="2:4">
      <c r="B550" s="351"/>
      <c r="D550" s="351"/>
    </row>
    <row r="551" s="345" customFormat="1" spans="2:4">
      <c r="B551" s="351"/>
      <c r="D551" s="351"/>
    </row>
    <row r="552" s="345" customFormat="1" spans="2:4">
      <c r="B552" s="351"/>
      <c r="D552" s="351"/>
    </row>
    <row r="553" s="345" customFormat="1" spans="2:4">
      <c r="B553" s="351"/>
      <c r="D553" s="351"/>
    </row>
    <row r="554" s="345" customFormat="1" spans="2:4">
      <c r="B554" s="351"/>
      <c r="D554" s="351"/>
    </row>
    <row r="555" s="345" customFormat="1" spans="2:4">
      <c r="B555" s="351"/>
      <c r="D555" s="351"/>
    </row>
    <row r="556" s="345" customFormat="1" spans="2:4">
      <c r="B556" s="351"/>
      <c r="D556" s="351"/>
    </row>
    <row r="557" s="345" customFormat="1" spans="2:4">
      <c r="B557" s="351"/>
      <c r="D557" s="351"/>
    </row>
    <row r="558" s="345" customFormat="1" spans="2:4">
      <c r="B558" s="351"/>
      <c r="D558" s="351"/>
    </row>
    <row r="559" s="345" customFormat="1" spans="2:4">
      <c r="B559" s="351"/>
      <c r="D559" s="351"/>
    </row>
    <row r="560" s="345" customFormat="1" spans="2:4">
      <c r="B560" s="351"/>
      <c r="D560" s="351"/>
    </row>
    <row r="561" s="345" customFormat="1" spans="2:4">
      <c r="B561" s="351"/>
      <c r="D561" s="351"/>
    </row>
    <row r="562" s="345" customFormat="1" spans="2:4">
      <c r="B562" s="351"/>
      <c r="D562" s="351"/>
    </row>
    <row r="563" s="345" customFormat="1" spans="2:4">
      <c r="B563" s="351"/>
      <c r="D563" s="351"/>
    </row>
    <row r="564" s="345" customFormat="1" spans="2:4">
      <c r="B564" s="351"/>
      <c r="D564" s="351"/>
    </row>
    <row r="565" s="345" customFormat="1" spans="2:4">
      <c r="B565" s="351"/>
      <c r="D565" s="351"/>
    </row>
    <row r="566" s="345" customFormat="1" spans="2:4">
      <c r="B566" s="351"/>
      <c r="D566" s="351"/>
    </row>
    <row r="567" s="345" customFormat="1" spans="2:4">
      <c r="B567" s="351"/>
      <c r="D567" s="351"/>
    </row>
    <row r="568" s="345" customFormat="1" spans="2:4">
      <c r="B568" s="351"/>
      <c r="D568" s="351"/>
    </row>
    <row r="569" s="345" customFormat="1" spans="2:4">
      <c r="B569" s="351"/>
      <c r="D569" s="351"/>
    </row>
    <row r="570" s="345" customFormat="1" spans="2:4">
      <c r="B570" s="351"/>
      <c r="D570" s="351"/>
    </row>
    <row r="571" s="345" customFormat="1" spans="2:4">
      <c r="B571" s="351"/>
      <c r="D571" s="351"/>
    </row>
    <row r="572" s="345" customFormat="1" spans="2:4">
      <c r="B572" s="351"/>
      <c r="D572" s="351"/>
    </row>
    <row r="573" s="345" customFormat="1" spans="2:4">
      <c r="B573" s="351"/>
      <c r="D573" s="351"/>
    </row>
    <row r="574" s="345" customFormat="1" spans="2:4">
      <c r="B574" s="351"/>
      <c r="D574" s="351"/>
    </row>
    <row r="575" s="345" customFormat="1" spans="2:4">
      <c r="B575" s="351"/>
      <c r="D575" s="351"/>
    </row>
    <row r="576" s="345" customFormat="1" spans="2:4">
      <c r="B576" s="351"/>
      <c r="D576" s="351"/>
    </row>
    <row r="577" s="345" customFormat="1" spans="2:4">
      <c r="B577" s="351"/>
      <c r="D577" s="351"/>
    </row>
    <row r="578" s="345" customFormat="1" spans="2:4">
      <c r="B578" s="351"/>
      <c r="D578" s="351"/>
    </row>
    <row r="579" s="345" customFormat="1" spans="2:4">
      <c r="B579" s="351"/>
      <c r="D579" s="351"/>
    </row>
    <row r="580" s="345" customFormat="1" spans="2:4">
      <c r="B580" s="351"/>
      <c r="D580" s="351"/>
    </row>
    <row r="581" s="345" customFormat="1" spans="2:4">
      <c r="B581" s="351"/>
      <c r="D581" s="351"/>
    </row>
    <row r="582" s="345" customFormat="1" spans="2:4">
      <c r="B582" s="351"/>
      <c r="D582" s="351"/>
    </row>
    <row r="583" s="345" customFormat="1" spans="2:4">
      <c r="B583" s="351"/>
      <c r="D583" s="351"/>
    </row>
    <row r="584" s="345" customFormat="1" spans="2:4">
      <c r="B584" s="351"/>
      <c r="D584" s="351"/>
    </row>
    <row r="585" s="345" customFormat="1" spans="2:4">
      <c r="B585" s="351"/>
      <c r="D585" s="351"/>
    </row>
    <row r="586" s="345" customFormat="1" spans="2:4">
      <c r="B586" s="351"/>
      <c r="D586" s="351"/>
    </row>
    <row r="587" s="345" customFormat="1" spans="2:4">
      <c r="B587" s="351"/>
      <c r="D587" s="351"/>
    </row>
    <row r="588" s="345" customFormat="1" spans="2:4">
      <c r="B588" s="351"/>
      <c r="D588" s="351"/>
    </row>
    <row r="589" s="345" customFormat="1" spans="2:4">
      <c r="B589" s="351"/>
      <c r="D589" s="351"/>
    </row>
    <row r="590" s="345" customFormat="1" spans="2:4">
      <c r="B590" s="351"/>
      <c r="D590" s="351"/>
    </row>
    <row r="591" s="345" customFormat="1" spans="2:4">
      <c r="B591" s="351"/>
      <c r="D591" s="351"/>
    </row>
    <row r="592" s="345" customFormat="1" spans="2:4">
      <c r="B592" s="351"/>
      <c r="D592" s="351"/>
    </row>
    <row r="593" s="345" customFormat="1" spans="2:4">
      <c r="B593" s="351"/>
      <c r="D593" s="351"/>
    </row>
    <row r="594" s="345" customFormat="1" spans="2:4">
      <c r="B594" s="351"/>
      <c r="D594" s="351"/>
    </row>
    <row r="595" s="345" customFormat="1" spans="2:4">
      <c r="B595" s="351"/>
      <c r="D595" s="351"/>
    </row>
    <row r="596" s="345" customFormat="1" spans="2:4">
      <c r="B596" s="351"/>
      <c r="D596" s="351"/>
    </row>
    <row r="597" s="345" customFormat="1" spans="2:4">
      <c r="B597" s="351"/>
      <c r="D597" s="351"/>
    </row>
    <row r="598" s="345" customFormat="1" spans="2:4">
      <c r="B598" s="351"/>
      <c r="D598" s="351"/>
    </row>
    <row r="599" s="345" customFormat="1" spans="2:4">
      <c r="B599" s="351"/>
      <c r="D599" s="351"/>
    </row>
    <row r="600" s="345" customFormat="1" spans="2:4">
      <c r="B600" s="351"/>
      <c r="D600" s="351"/>
    </row>
    <row r="601" s="345" customFormat="1" spans="2:4">
      <c r="B601" s="351"/>
      <c r="D601" s="351"/>
    </row>
    <row r="602" s="345" customFormat="1" spans="2:4">
      <c r="B602" s="351"/>
      <c r="D602" s="351"/>
    </row>
    <row r="603" s="345" customFormat="1" spans="2:4">
      <c r="B603" s="351"/>
      <c r="D603" s="351"/>
    </row>
    <row r="604" s="345" customFormat="1" spans="2:4">
      <c r="B604" s="351"/>
      <c r="D604" s="351"/>
    </row>
    <row r="605" s="345" customFormat="1" spans="2:4">
      <c r="B605" s="351"/>
      <c r="D605" s="351"/>
    </row>
    <row r="606" s="345" customFormat="1" spans="2:4">
      <c r="B606" s="351"/>
      <c r="D606" s="351"/>
    </row>
    <row r="607" s="345" customFormat="1" spans="2:4">
      <c r="B607" s="351"/>
      <c r="D607" s="351"/>
    </row>
    <row r="608" s="345" customFormat="1" spans="2:4">
      <c r="B608" s="351"/>
      <c r="D608" s="351"/>
    </row>
    <row r="609" s="345" customFormat="1" spans="2:4">
      <c r="B609" s="351"/>
      <c r="D609" s="351"/>
    </row>
    <row r="610" s="345" customFormat="1" spans="2:4">
      <c r="B610" s="351"/>
      <c r="D610" s="351"/>
    </row>
    <row r="611" s="345" customFormat="1" spans="2:4">
      <c r="B611" s="351"/>
      <c r="D611" s="351"/>
    </row>
    <row r="612" s="345" customFormat="1" spans="2:4">
      <c r="B612" s="351"/>
      <c r="D612" s="351"/>
    </row>
    <row r="613" s="345" customFormat="1" spans="2:4">
      <c r="B613" s="351"/>
      <c r="D613" s="351"/>
    </row>
    <row r="614" s="345" customFormat="1" spans="2:4">
      <c r="B614" s="351"/>
      <c r="D614" s="351"/>
    </row>
    <row r="615" s="345" customFormat="1" spans="2:4">
      <c r="B615" s="351"/>
      <c r="D615" s="351"/>
    </row>
    <row r="616" s="345" customFormat="1" spans="2:4">
      <c r="B616" s="351"/>
      <c r="D616" s="351"/>
    </row>
    <row r="617" s="345" customFormat="1" spans="2:4">
      <c r="B617" s="351"/>
      <c r="D617" s="351"/>
    </row>
    <row r="618" s="345" customFormat="1" spans="2:4">
      <c r="B618" s="351"/>
      <c r="D618" s="351"/>
    </row>
    <row r="619" s="345" customFormat="1" spans="2:4">
      <c r="B619" s="351"/>
      <c r="D619" s="351"/>
    </row>
    <row r="620" s="345" customFormat="1" spans="2:4">
      <c r="B620" s="351"/>
      <c r="D620" s="351"/>
    </row>
    <row r="621" s="345" customFormat="1" spans="2:4">
      <c r="B621" s="351"/>
      <c r="D621" s="351"/>
    </row>
    <row r="622" s="345" customFormat="1" spans="2:4">
      <c r="B622" s="351"/>
      <c r="D622" s="351"/>
    </row>
    <row r="623" s="345" customFormat="1" spans="2:4">
      <c r="B623" s="351"/>
      <c r="D623" s="351"/>
    </row>
    <row r="624" s="345" customFormat="1" spans="2:4">
      <c r="B624" s="351"/>
      <c r="D624" s="351"/>
    </row>
    <row r="625" s="345" customFormat="1" spans="2:4">
      <c r="B625" s="351"/>
      <c r="D625" s="351"/>
    </row>
    <row r="626" s="345" customFormat="1" spans="2:4">
      <c r="B626" s="351"/>
      <c r="D626" s="351"/>
    </row>
    <row r="627" s="345" customFormat="1" spans="2:4">
      <c r="B627" s="351"/>
      <c r="D627" s="351"/>
    </row>
    <row r="628" s="345" customFormat="1" spans="2:4">
      <c r="B628" s="351"/>
      <c r="D628" s="351"/>
    </row>
    <row r="629" s="345" customFormat="1" spans="2:4">
      <c r="B629" s="351"/>
      <c r="D629" s="351"/>
    </row>
    <row r="630" s="345" customFormat="1" spans="2:4">
      <c r="B630" s="351"/>
      <c r="D630" s="351"/>
    </row>
    <row r="631" s="345" customFormat="1" spans="2:4">
      <c r="B631" s="351"/>
      <c r="D631" s="351"/>
    </row>
    <row r="632" s="345" customFormat="1" spans="2:4">
      <c r="B632" s="351"/>
      <c r="D632" s="351"/>
    </row>
    <row r="633" s="345" customFormat="1" spans="2:4">
      <c r="B633" s="351"/>
      <c r="D633" s="351"/>
    </row>
    <row r="634" s="345" customFormat="1" spans="2:4">
      <c r="B634" s="351"/>
      <c r="D634" s="351"/>
    </row>
    <row r="635" s="345" customFormat="1" spans="2:4">
      <c r="B635" s="351"/>
      <c r="D635" s="351"/>
    </row>
    <row r="636" s="345" customFormat="1" spans="2:4">
      <c r="B636" s="351"/>
      <c r="D636" s="351"/>
    </row>
    <row r="637" s="345" customFormat="1" spans="2:4">
      <c r="B637" s="351"/>
      <c r="D637" s="351"/>
    </row>
    <row r="638" s="345" customFormat="1" spans="2:4">
      <c r="B638" s="351"/>
      <c r="D638" s="351"/>
    </row>
    <row r="639" s="345" customFormat="1" spans="2:4">
      <c r="B639" s="351"/>
      <c r="D639" s="351"/>
    </row>
    <row r="640" s="345" customFormat="1" spans="2:4">
      <c r="B640" s="351"/>
      <c r="D640" s="351"/>
    </row>
    <row r="641" s="345" customFormat="1" spans="2:4">
      <c r="B641" s="351"/>
      <c r="D641" s="351"/>
    </row>
    <row r="642" s="345" customFormat="1" spans="2:4">
      <c r="B642" s="351"/>
      <c r="D642" s="351"/>
    </row>
    <row r="643" s="345" customFormat="1" spans="2:4">
      <c r="B643" s="351"/>
      <c r="D643" s="351"/>
    </row>
    <row r="644" s="345" customFormat="1" spans="2:4">
      <c r="B644" s="351"/>
      <c r="D644" s="351"/>
    </row>
    <row r="645" s="345" customFormat="1" spans="2:4">
      <c r="B645" s="351"/>
      <c r="D645" s="351"/>
    </row>
    <row r="646" s="345" customFormat="1" spans="2:4">
      <c r="B646" s="351"/>
      <c r="D646" s="351"/>
    </row>
    <row r="647" s="345" customFormat="1" spans="2:4">
      <c r="B647" s="351"/>
      <c r="D647" s="351"/>
    </row>
    <row r="648" s="345" customFormat="1" spans="2:4">
      <c r="B648" s="351"/>
      <c r="D648" s="351"/>
    </row>
    <row r="649" s="345" customFormat="1" spans="2:4">
      <c r="B649" s="351"/>
      <c r="D649" s="351"/>
    </row>
    <row r="650" s="345" customFormat="1" spans="2:4">
      <c r="B650" s="351"/>
      <c r="D650" s="351"/>
    </row>
    <row r="651" s="345" customFormat="1" spans="2:4">
      <c r="B651" s="351"/>
      <c r="D651" s="351"/>
    </row>
    <row r="652" s="345" customFormat="1" spans="2:4">
      <c r="B652" s="351"/>
      <c r="D652" s="351"/>
    </row>
    <row r="653" s="345" customFormat="1" spans="2:4">
      <c r="B653" s="351"/>
      <c r="D653" s="351"/>
    </row>
    <row r="654" s="345" customFormat="1" spans="2:4">
      <c r="B654" s="351"/>
      <c r="D654" s="351"/>
    </row>
    <row r="655" s="345" customFormat="1" spans="2:4">
      <c r="B655" s="351"/>
      <c r="D655" s="351"/>
    </row>
    <row r="656" s="345" customFormat="1" spans="2:4">
      <c r="B656" s="351"/>
      <c r="D656" s="351"/>
    </row>
    <row r="657" s="345" customFormat="1" spans="2:4">
      <c r="B657" s="351"/>
      <c r="D657" s="351"/>
    </row>
    <row r="658" s="345" customFormat="1" spans="2:4">
      <c r="B658" s="351"/>
      <c r="D658" s="351"/>
    </row>
    <row r="659" s="345" customFormat="1" spans="2:4">
      <c r="B659" s="351"/>
      <c r="D659" s="351"/>
    </row>
    <row r="660" s="345" customFormat="1" spans="2:4">
      <c r="B660" s="351"/>
      <c r="D660" s="351"/>
    </row>
    <row r="661" s="345" customFormat="1" spans="2:4">
      <c r="B661" s="351"/>
      <c r="D661" s="351"/>
    </row>
    <row r="662" s="345" customFormat="1" spans="2:4">
      <c r="B662" s="351"/>
      <c r="D662" s="351"/>
    </row>
    <row r="663" s="345" customFormat="1" spans="2:4">
      <c r="B663" s="351"/>
      <c r="D663" s="351"/>
    </row>
    <row r="664" s="345" customFormat="1" spans="2:4">
      <c r="B664" s="351"/>
      <c r="D664" s="351"/>
    </row>
    <row r="665" s="345" customFormat="1" spans="2:4">
      <c r="B665" s="351"/>
      <c r="D665" s="351"/>
    </row>
    <row r="666" s="345" customFormat="1" spans="2:4">
      <c r="B666" s="351"/>
      <c r="D666" s="351"/>
    </row>
    <row r="667" s="345" customFormat="1" spans="2:4">
      <c r="B667" s="351"/>
      <c r="D667" s="351"/>
    </row>
    <row r="668" s="345" customFormat="1" spans="2:4">
      <c r="B668" s="351"/>
      <c r="D668" s="351"/>
    </row>
    <row r="669" s="345" customFormat="1" spans="2:4">
      <c r="B669" s="351"/>
      <c r="D669" s="351"/>
    </row>
    <row r="670" s="345" customFormat="1" spans="2:4">
      <c r="B670" s="351"/>
      <c r="D670" s="351"/>
    </row>
    <row r="671" s="345" customFormat="1" spans="2:4">
      <c r="B671" s="351"/>
      <c r="D671" s="351"/>
    </row>
    <row r="672" s="345" customFormat="1" spans="2:4">
      <c r="B672" s="351"/>
      <c r="D672" s="351"/>
    </row>
    <row r="673" s="345" customFormat="1" spans="2:4">
      <c r="B673" s="351"/>
      <c r="D673" s="351"/>
    </row>
    <row r="674" s="345" customFormat="1" spans="2:4">
      <c r="B674" s="351"/>
      <c r="D674" s="351"/>
    </row>
    <row r="675" s="345" customFormat="1" spans="2:4">
      <c r="B675" s="351"/>
      <c r="D675" s="351"/>
    </row>
    <row r="676" s="345" customFormat="1" spans="2:4">
      <c r="B676" s="351"/>
      <c r="D676" s="351"/>
    </row>
    <row r="677" s="345" customFormat="1" spans="2:4">
      <c r="B677" s="351"/>
      <c r="D677" s="351"/>
    </row>
    <row r="678" s="345" customFormat="1" spans="2:4">
      <c r="B678" s="351"/>
      <c r="D678" s="351"/>
    </row>
    <row r="679" s="345" customFormat="1" spans="2:4">
      <c r="B679" s="351"/>
      <c r="D679" s="351"/>
    </row>
    <row r="680" s="345" customFormat="1" spans="2:4">
      <c r="B680" s="351"/>
      <c r="D680" s="351"/>
    </row>
    <row r="681" s="345" customFormat="1" spans="2:4">
      <c r="B681" s="351"/>
      <c r="D681" s="351"/>
    </row>
    <row r="682" s="345" customFormat="1" spans="2:4">
      <c r="B682" s="351"/>
      <c r="D682" s="351"/>
    </row>
    <row r="683" s="345" customFormat="1" spans="2:4">
      <c r="B683" s="351"/>
      <c r="D683" s="351"/>
    </row>
    <row r="684" s="345" customFormat="1" spans="2:4">
      <c r="B684" s="351"/>
      <c r="D684" s="351"/>
    </row>
    <row r="685" s="345" customFormat="1" spans="2:4">
      <c r="B685" s="351"/>
      <c r="D685" s="351"/>
    </row>
    <row r="686" s="345" customFormat="1" spans="2:4">
      <c r="B686" s="351"/>
      <c r="D686" s="351"/>
    </row>
    <row r="687" s="345" customFormat="1" spans="2:4">
      <c r="B687" s="351"/>
      <c r="D687" s="351"/>
    </row>
    <row r="688" s="345" customFormat="1" spans="2:4">
      <c r="B688" s="351"/>
      <c r="D688" s="351"/>
    </row>
    <row r="689" s="345" customFormat="1" spans="2:4">
      <c r="B689" s="351"/>
      <c r="D689" s="351"/>
    </row>
    <row r="690" s="345" customFormat="1" spans="2:4">
      <c r="B690" s="351"/>
      <c r="D690" s="351"/>
    </row>
    <row r="691" s="345" customFormat="1" spans="2:4">
      <c r="B691" s="351"/>
      <c r="D691" s="351"/>
    </row>
    <row r="692" s="345" customFormat="1" spans="2:4">
      <c r="B692" s="351"/>
      <c r="D692" s="351"/>
    </row>
    <row r="693" s="345" customFormat="1" spans="2:4">
      <c r="B693" s="351"/>
      <c r="D693" s="351"/>
    </row>
    <row r="694" s="345" customFormat="1" spans="2:4">
      <c r="B694" s="351"/>
      <c r="D694" s="351"/>
    </row>
    <row r="695" s="345" customFormat="1" spans="2:4">
      <c r="B695" s="351"/>
      <c r="D695" s="351"/>
    </row>
    <row r="696" s="345" customFormat="1" spans="2:4">
      <c r="B696" s="351"/>
      <c r="D696" s="351"/>
    </row>
    <row r="697" s="345" customFormat="1" spans="2:4">
      <c r="B697" s="351"/>
      <c r="D697" s="351"/>
    </row>
    <row r="698" s="345" customFormat="1" spans="2:4">
      <c r="B698" s="351"/>
      <c r="D698" s="351"/>
    </row>
    <row r="699" s="345" customFormat="1" spans="2:4">
      <c r="B699" s="351"/>
      <c r="D699" s="351"/>
    </row>
    <row r="700" s="345" customFormat="1" spans="2:4">
      <c r="B700" s="351"/>
      <c r="D700" s="351"/>
    </row>
    <row r="701" s="345" customFormat="1" spans="2:4">
      <c r="B701" s="351"/>
      <c r="D701" s="351"/>
    </row>
    <row r="702" s="345" customFormat="1" spans="2:4">
      <c r="B702" s="351"/>
      <c r="D702" s="351"/>
    </row>
    <row r="703" s="345" customFormat="1" spans="2:4">
      <c r="B703" s="351"/>
      <c r="D703" s="351"/>
    </row>
    <row r="704" s="345" customFormat="1" spans="2:4">
      <c r="B704" s="351"/>
      <c r="D704" s="351"/>
    </row>
    <row r="705" s="345" customFormat="1" spans="2:4">
      <c r="B705" s="351"/>
      <c r="D705" s="351"/>
    </row>
    <row r="706" s="345" customFormat="1" spans="2:4">
      <c r="B706" s="351"/>
      <c r="D706" s="351"/>
    </row>
    <row r="707" s="345" customFormat="1" spans="2:4">
      <c r="B707" s="351"/>
      <c r="D707" s="351"/>
    </row>
    <row r="708" s="345" customFormat="1" spans="2:4">
      <c r="B708" s="351"/>
      <c r="D708" s="351"/>
    </row>
    <row r="709" s="345" customFormat="1" spans="2:4">
      <c r="B709" s="351"/>
      <c r="D709" s="351"/>
    </row>
    <row r="710" s="345" customFormat="1" spans="2:4">
      <c r="B710" s="351"/>
      <c r="D710" s="351"/>
    </row>
    <row r="711" s="345" customFormat="1" spans="2:4">
      <c r="B711" s="351"/>
      <c r="D711" s="351"/>
    </row>
    <row r="712" s="345" customFormat="1" spans="2:4">
      <c r="B712" s="351"/>
      <c r="D712" s="351"/>
    </row>
    <row r="713" s="345" customFormat="1" spans="2:4">
      <c r="B713" s="351"/>
      <c r="D713" s="351"/>
    </row>
    <row r="714" s="345" customFormat="1" spans="2:4">
      <c r="B714" s="351"/>
      <c r="D714" s="351"/>
    </row>
    <row r="715" s="345" customFormat="1" spans="2:4">
      <c r="B715" s="351"/>
      <c r="D715" s="351"/>
    </row>
    <row r="716" s="345" customFormat="1" spans="2:4">
      <c r="B716" s="351"/>
      <c r="D716" s="351"/>
    </row>
    <row r="717" s="345" customFormat="1" spans="2:4">
      <c r="B717" s="351"/>
      <c r="D717" s="351"/>
    </row>
    <row r="718" s="345" customFormat="1" spans="2:4">
      <c r="B718" s="351"/>
      <c r="D718" s="351"/>
    </row>
    <row r="719" s="345" customFormat="1" spans="2:4">
      <c r="B719" s="351"/>
      <c r="D719" s="351"/>
    </row>
    <row r="720" s="345" customFormat="1" spans="2:4">
      <c r="B720" s="351"/>
      <c r="D720" s="351"/>
    </row>
    <row r="721" s="345" customFormat="1" spans="2:4">
      <c r="B721" s="351"/>
      <c r="D721" s="351"/>
    </row>
    <row r="722" s="345" customFormat="1" spans="2:4">
      <c r="B722" s="351"/>
      <c r="D722" s="351"/>
    </row>
    <row r="723" s="345" customFormat="1" spans="2:4">
      <c r="B723" s="351"/>
      <c r="D723" s="351"/>
    </row>
    <row r="724" s="345" customFormat="1" spans="2:4">
      <c r="B724" s="351"/>
      <c r="D724" s="351"/>
    </row>
    <row r="725" s="345" customFormat="1" spans="2:4">
      <c r="B725" s="351"/>
      <c r="D725" s="351"/>
    </row>
    <row r="726" s="345" customFormat="1" spans="2:4">
      <c r="B726" s="351"/>
      <c r="D726" s="351"/>
    </row>
    <row r="727" s="345" customFormat="1" spans="2:4">
      <c r="B727" s="351"/>
      <c r="D727" s="351"/>
    </row>
    <row r="728" s="345" customFormat="1" spans="2:4">
      <c r="B728" s="351"/>
      <c r="D728" s="351"/>
    </row>
    <row r="729" s="345" customFormat="1" spans="2:4">
      <c r="B729" s="351"/>
      <c r="D729" s="351"/>
    </row>
    <row r="730" s="345" customFormat="1" spans="2:4">
      <c r="B730" s="351"/>
      <c r="D730" s="351"/>
    </row>
    <row r="731" s="345" customFormat="1" spans="2:4">
      <c r="B731" s="351"/>
      <c r="D731" s="351"/>
    </row>
    <row r="732" s="345" customFormat="1" spans="2:4">
      <c r="B732" s="351"/>
      <c r="D732" s="351"/>
    </row>
    <row r="733" s="345" customFormat="1" spans="2:4">
      <c r="B733" s="351"/>
      <c r="D733" s="351"/>
    </row>
    <row r="734" s="345" customFormat="1" spans="2:4">
      <c r="B734" s="351"/>
      <c r="D734" s="351"/>
    </row>
    <row r="735" s="345" customFormat="1" spans="2:4">
      <c r="B735" s="351"/>
      <c r="D735" s="351"/>
    </row>
    <row r="736" s="345" customFormat="1" spans="2:4">
      <c r="B736" s="351"/>
      <c r="D736" s="351"/>
    </row>
    <row r="737" s="345" customFormat="1" spans="2:4">
      <c r="B737" s="351"/>
      <c r="D737" s="351"/>
    </row>
    <row r="738" s="345" customFormat="1" spans="2:4">
      <c r="B738" s="351"/>
      <c r="D738" s="351"/>
    </row>
    <row r="739" s="345" customFormat="1" spans="2:4">
      <c r="B739" s="351"/>
      <c r="D739" s="351"/>
    </row>
    <row r="740" s="345" customFormat="1" spans="2:4">
      <c r="B740" s="351"/>
      <c r="D740" s="351"/>
    </row>
    <row r="741" s="345" customFormat="1" spans="2:4">
      <c r="B741" s="351"/>
      <c r="D741" s="351"/>
    </row>
    <row r="742" s="345" customFormat="1" spans="2:4">
      <c r="B742" s="351"/>
      <c r="D742" s="351"/>
    </row>
    <row r="743" s="345" customFormat="1" spans="2:4">
      <c r="B743" s="351"/>
      <c r="D743" s="351"/>
    </row>
    <row r="744" s="345" customFormat="1" spans="2:4">
      <c r="B744" s="351"/>
      <c r="D744" s="351"/>
    </row>
    <row r="745" s="345" customFormat="1" spans="2:4">
      <c r="B745" s="351"/>
      <c r="D745" s="351"/>
    </row>
    <row r="746" s="345" customFormat="1" spans="2:4">
      <c r="B746" s="351"/>
      <c r="D746" s="351"/>
    </row>
    <row r="747" s="345" customFormat="1" spans="2:4">
      <c r="B747" s="351"/>
      <c r="D747" s="351"/>
    </row>
    <row r="748" s="345" customFormat="1" spans="2:4">
      <c r="B748" s="351"/>
      <c r="D748" s="351"/>
    </row>
    <row r="749" s="345" customFormat="1" spans="2:4">
      <c r="B749" s="351"/>
      <c r="D749" s="351"/>
    </row>
    <row r="750" s="345" customFormat="1" spans="2:4">
      <c r="B750" s="351"/>
      <c r="D750" s="351"/>
    </row>
    <row r="751" s="345" customFormat="1" spans="2:4">
      <c r="B751" s="351"/>
      <c r="D751" s="351"/>
    </row>
    <row r="752" s="345" customFormat="1" spans="2:4">
      <c r="B752" s="351"/>
      <c r="D752" s="351"/>
    </row>
    <row r="753" s="345" customFormat="1" spans="2:4">
      <c r="B753" s="351"/>
      <c r="D753" s="351"/>
    </row>
    <row r="754" s="345" customFormat="1" spans="2:4">
      <c r="B754" s="351"/>
      <c r="D754" s="351"/>
    </row>
    <row r="755" s="345" customFormat="1" spans="2:4">
      <c r="B755" s="351"/>
      <c r="D755" s="351"/>
    </row>
    <row r="756" s="345" customFormat="1" spans="2:4">
      <c r="B756" s="351"/>
      <c r="D756" s="351"/>
    </row>
    <row r="757" s="345" customFormat="1" spans="2:4">
      <c r="B757" s="351"/>
      <c r="D757" s="351"/>
    </row>
    <row r="758" s="345" customFormat="1" spans="2:4">
      <c r="B758" s="351"/>
      <c r="D758" s="351"/>
    </row>
    <row r="759" s="345" customFormat="1" spans="2:4">
      <c r="B759" s="351"/>
      <c r="D759" s="351"/>
    </row>
    <row r="760" s="345" customFormat="1" spans="2:4">
      <c r="B760" s="351"/>
      <c r="D760" s="351"/>
    </row>
    <row r="761" s="345" customFormat="1" spans="2:4">
      <c r="B761" s="351"/>
      <c r="D761" s="351"/>
    </row>
    <row r="762" s="345" customFormat="1" spans="2:4">
      <c r="B762" s="351"/>
      <c r="D762" s="351"/>
    </row>
    <row r="763" s="345" customFormat="1" spans="2:4">
      <c r="B763" s="351"/>
      <c r="D763" s="351"/>
    </row>
    <row r="764" s="345" customFormat="1" spans="2:4">
      <c r="B764" s="351"/>
      <c r="D764" s="351"/>
    </row>
    <row r="765" s="345" customFormat="1" spans="2:4">
      <c r="B765" s="351"/>
      <c r="D765" s="351"/>
    </row>
    <row r="766" s="345" customFormat="1" spans="2:4">
      <c r="B766" s="351"/>
      <c r="D766" s="351"/>
    </row>
    <row r="767" s="345" customFormat="1" spans="2:4">
      <c r="B767" s="351"/>
      <c r="D767" s="351"/>
    </row>
    <row r="768" s="345" customFormat="1" spans="2:4">
      <c r="B768" s="351"/>
      <c r="D768" s="351"/>
    </row>
    <row r="769" s="345" customFormat="1" spans="2:4">
      <c r="B769" s="351"/>
      <c r="D769" s="351"/>
    </row>
    <row r="770" s="345" customFormat="1" spans="2:4">
      <c r="B770" s="351"/>
      <c r="D770" s="351"/>
    </row>
    <row r="771" s="345" customFormat="1" spans="2:4">
      <c r="B771" s="351"/>
      <c r="D771" s="351"/>
    </row>
    <row r="772" s="345" customFormat="1" spans="2:4">
      <c r="B772" s="351"/>
      <c r="D772" s="351"/>
    </row>
    <row r="773" s="345" customFormat="1" spans="2:4">
      <c r="B773" s="351"/>
      <c r="D773" s="351"/>
    </row>
    <row r="774" s="345" customFormat="1" spans="2:4">
      <c r="B774" s="351"/>
      <c r="D774" s="351"/>
    </row>
    <row r="775" s="345" customFormat="1" spans="2:4">
      <c r="B775" s="351"/>
      <c r="D775" s="351"/>
    </row>
    <row r="776" s="345" customFormat="1" spans="2:4">
      <c r="B776" s="351"/>
      <c r="D776" s="351"/>
    </row>
    <row r="777" s="345" customFormat="1" spans="2:4">
      <c r="B777" s="351"/>
      <c r="D777" s="351"/>
    </row>
    <row r="778" s="345" customFormat="1" spans="2:4">
      <c r="B778" s="351"/>
      <c r="D778" s="351"/>
    </row>
    <row r="779" s="345" customFormat="1" spans="2:4">
      <c r="B779" s="351"/>
      <c r="D779" s="351"/>
    </row>
    <row r="780" s="345" customFormat="1" spans="2:4">
      <c r="B780" s="351"/>
      <c r="D780" s="351"/>
    </row>
    <row r="781" s="345" customFormat="1" spans="2:4">
      <c r="B781" s="351"/>
      <c r="D781" s="351"/>
    </row>
    <row r="782" s="345" customFormat="1" spans="2:4">
      <c r="B782" s="351"/>
      <c r="D782" s="351"/>
    </row>
    <row r="783" s="345" customFormat="1" spans="2:4">
      <c r="B783" s="351"/>
      <c r="D783" s="351"/>
    </row>
    <row r="784" s="345" customFormat="1" spans="2:4">
      <c r="B784" s="351"/>
      <c r="D784" s="351"/>
    </row>
    <row r="785" s="345" customFormat="1" spans="2:4">
      <c r="B785" s="351"/>
      <c r="D785" s="351"/>
    </row>
    <row r="786" s="345" customFormat="1" spans="2:4">
      <c r="B786" s="351"/>
      <c r="D786" s="351"/>
    </row>
    <row r="787" s="345" customFormat="1" spans="2:4">
      <c r="B787" s="351"/>
      <c r="D787" s="351"/>
    </row>
    <row r="788" s="345" customFormat="1" spans="2:4">
      <c r="B788" s="351"/>
      <c r="D788" s="351"/>
    </row>
    <row r="789" s="345" customFormat="1" spans="2:4">
      <c r="B789" s="351"/>
      <c r="D789" s="351"/>
    </row>
    <row r="790" s="345" customFormat="1" spans="2:4">
      <c r="B790" s="351"/>
      <c r="D790" s="351"/>
    </row>
    <row r="791" s="345" customFormat="1" spans="2:4">
      <c r="B791" s="351"/>
      <c r="D791" s="351"/>
    </row>
    <row r="792" s="345" customFormat="1" spans="2:4">
      <c r="B792" s="351"/>
      <c r="D792" s="351"/>
    </row>
    <row r="793" s="345" customFormat="1" spans="2:4">
      <c r="B793" s="351"/>
      <c r="D793" s="351"/>
    </row>
    <row r="794" s="345" customFormat="1" spans="2:4">
      <c r="B794" s="351"/>
      <c r="D794" s="351"/>
    </row>
    <row r="795" s="345" customFormat="1" spans="2:4">
      <c r="B795" s="351"/>
      <c r="D795" s="351"/>
    </row>
    <row r="796" s="345" customFormat="1" spans="2:4">
      <c r="B796" s="351"/>
      <c r="D796" s="351"/>
    </row>
    <row r="797" s="345" customFormat="1" spans="2:4">
      <c r="B797" s="351"/>
      <c r="D797" s="351"/>
    </row>
    <row r="798" s="345" customFormat="1" spans="2:4">
      <c r="B798" s="351"/>
      <c r="D798" s="351"/>
    </row>
    <row r="799" s="345" customFormat="1" spans="2:4">
      <c r="B799" s="351"/>
      <c r="D799" s="351"/>
    </row>
    <row r="800" s="345" customFormat="1" spans="2:4">
      <c r="B800" s="351"/>
      <c r="D800" s="351"/>
    </row>
    <row r="801" s="345" customFormat="1" spans="2:4">
      <c r="B801" s="351"/>
      <c r="D801" s="351"/>
    </row>
    <row r="802" s="345" customFormat="1" spans="2:4">
      <c r="B802" s="351"/>
      <c r="D802" s="351"/>
    </row>
    <row r="803" s="345" customFormat="1" spans="2:4">
      <c r="B803" s="351"/>
      <c r="D803" s="351"/>
    </row>
    <row r="804" s="345" customFormat="1" spans="2:4">
      <c r="B804" s="351"/>
      <c r="D804" s="351"/>
    </row>
    <row r="805" s="345" customFormat="1" spans="2:4">
      <c r="B805" s="351"/>
      <c r="D805" s="351"/>
    </row>
    <row r="806" s="345" customFormat="1" spans="2:4">
      <c r="B806" s="351"/>
      <c r="D806" s="351"/>
    </row>
    <row r="807" s="345" customFormat="1" spans="2:4">
      <c r="B807" s="351"/>
      <c r="D807" s="351"/>
    </row>
    <row r="808" s="345" customFormat="1" spans="2:4">
      <c r="B808" s="351"/>
      <c r="D808" s="351"/>
    </row>
    <row r="809" s="345" customFormat="1" spans="2:4">
      <c r="B809" s="351"/>
      <c r="D809" s="351"/>
    </row>
    <row r="810" s="345" customFormat="1" spans="2:4">
      <c r="B810" s="351"/>
      <c r="D810" s="351"/>
    </row>
    <row r="811" s="345" customFormat="1" spans="2:4">
      <c r="B811" s="351"/>
      <c r="D811" s="351"/>
    </row>
    <row r="812" s="345" customFormat="1" spans="2:4">
      <c r="B812" s="351"/>
      <c r="D812" s="351"/>
    </row>
    <row r="813" s="345" customFormat="1" spans="2:4">
      <c r="B813" s="351"/>
      <c r="D813" s="351"/>
    </row>
    <row r="814" s="345" customFormat="1" spans="2:4">
      <c r="B814" s="351"/>
      <c r="D814" s="351"/>
    </row>
    <row r="815" s="345" customFormat="1" spans="2:4">
      <c r="B815" s="351"/>
      <c r="D815" s="351"/>
    </row>
    <row r="816" s="345" customFormat="1" spans="2:4">
      <c r="B816" s="351"/>
      <c r="D816" s="351"/>
    </row>
    <row r="817" s="345" customFormat="1" spans="2:4">
      <c r="B817" s="351"/>
      <c r="D817" s="351"/>
    </row>
    <row r="818" s="345" customFormat="1" spans="2:4">
      <c r="B818" s="351"/>
      <c r="D818" s="351"/>
    </row>
    <row r="819" s="345" customFormat="1" spans="2:4">
      <c r="B819" s="351"/>
      <c r="D819" s="351"/>
    </row>
    <row r="820" s="345" customFormat="1" spans="2:4">
      <c r="B820" s="351"/>
      <c r="D820" s="351"/>
    </row>
    <row r="821" s="345" customFormat="1" spans="2:4">
      <c r="B821" s="351"/>
      <c r="D821" s="351"/>
    </row>
    <row r="822" s="345" customFormat="1" spans="2:4">
      <c r="B822" s="351"/>
      <c r="D822" s="351"/>
    </row>
    <row r="823" s="345" customFormat="1" spans="2:4">
      <c r="B823" s="351"/>
      <c r="D823" s="351"/>
    </row>
    <row r="824" s="345" customFormat="1" spans="2:4">
      <c r="B824" s="351"/>
      <c r="D824" s="351"/>
    </row>
    <row r="825" s="345" customFormat="1" spans="2:4">
      <c r="B825" s="351"/>
      <c r="D825" s="351"/>
    </row>
    <row r="826" s="345" customFormat="1" spans="2:4">
      <c r="B826" s="351"/>
      <c r="D826" s="351"/>
    </row>
    <row r="827" s="345" customFormat="1" spans="2:4">
      <c r="B827" s="351"/>
      <c r="D827" s="351"/>
    </row>
    <row r="828" s="345" customFormat="1" spans="2:4">
      <c r="B828" s="351"/>
      <c r="D828" s="351"/>
    </row>
    <row r="829" s="345" customFormat="1" spans="2:4">
      <c r="B829" s="351"/>
      <c r="D829" s="351"/>
    </row>
    <row r="830" s="345" customFormat="1" spans="2:4">
      <c r="B830" s="351"/>
      <c r="D830" s="351"/>
    </row>
    <row r="831" s="345" customFormat="1" spans="2:4">
      <c r="B831" s="351"/>
      <c r="D831" s="351"/>
    </row>
    <row r="832" s="345" customFormat="1" spans="2:4">
      <c r="B832" s="351"/>
      <c r="D832" s="351"/>
    </row>
    <row r="833" s="345" customFormat="1" spans="2:4">
      <c r="B833" s="351"/>
      <c r="D833" s="351"/>
    </row>
    <row r="834" s="345" customFormat="1" spans="2:4">
      <c r="B834" s="351"/>
      <c r="D834" s="351"/>
    </row>
    <row r="835" s="345" customFormat="1" spans="2:4">
      <c r="B835" s="351"/>
      <c r="D835" s="351"/>
    </row>
    <row r="836" s="345" customFormat="1" spans="2:4">
      <c r="B836" s="351"/>
      <c r="D836" s="351"/>
    </row>
    <row r="837" s="345" customFormat="1" spans="2:4">
      <c r="B837" s="351"/>
      <c r="D837" s="351"/>
    </row>
    <row r="838" s="345" customFormat="1" spans="2:4">
      <c r="B838" s="351"/>
      <c r="D838" s="351"/>
    </row>
    <row r="839" s="345" customFormat="1" spans="2:4">
      <c r="B839" s="351"/>
      <c r="D839" s="351"/>
    </row>
    <row r="840" s="345" customFormat="1" spans="2:4">
      <c r="B840" s="351"/>
      <c r="D840" s="351"/>
    </row>
    <row r="841" s="345" customFormat="1" spans="2:4">
      <c r="B841" s="351"/>
      <c r="D841" s="351"/>
    </row>
    <row r="842" s="345" customFormat="1" spans="2:4">
      <c r="B842" s="351"/>
      <c r="D842" s="351"/>
    </row>
    <row r="843" s="345" customFormat="1" spans="2:4">
      <c r="B843" s="351"/>
      <c r="D843" s="351"/>
    </row>
    <row r="844" s="345" customFormat="1" spans="2:4">
      <c r="B844" s="351"/>
      <c r="D844" s="351"/>
    </row>
    <row r="845" s="345" customFormat="1" spans="2:4">
      <c r="B845" s="351"/>
      <c r="D845" s="351"/>
    </row>
    <row r="846" s="345" customFormat="1" spans="2:4">
      <c r="B846" s="351"/>
      <c r="D846" s="351"/>
    </row>
    <row r="847" s="345" customFormat="1" spans="2:4">
      <c r="B847" s="351"/>
      <c r="D847" s="351"/>
    </row>
    <row r="848" s="345" customFormat="1" spans="2:4">
      <c r="B848" s="351"/>
      <c r="D848" s="351"/>
    </row>
    <row r="849" s="345" customFormat="1" spans="2:4">
      <c r="B849" s="351"/>
      <c r="D849" s="351"/>
    </row>
    <row r="850" s="345" customFormat="1" spans="2:4">
      <c r="B850" s="351"/>
      <c r="D850" s="351"/>
    </row>
    <row r="851" s="345" customFormat="1" spans="2:4">
      <c r="B851" s="351"/>
      <c r="D851" s="351"/>
    </row>
    <row r="852" s="345" customFormat="1" spans="2:4">
      <c r="B852" s="351"/>
      <c r="D852" s="351"/>
    </row>
    <row r="853" s="345" customFormat="1" spans="2:4">
      <c r="B853" s="351"/>
      <c r="D853" s="351"/>
    </row>
    <row r="854" s="345" customFormat="1" spans="2:4">
      <c r="B854" s="351"/>
      <c r="D854" s="351"/>
    </row>
    <row r="855" s="345" customFormat="1" spans="2:4">
      <c r="B855" s="351"/>
      <c r="D855" s="351"/>
    </row>
    <row r="856" s="345" customFormat="1" spans="2:4">
      <c r="B856" s="351"/>
      <c r="D856" s="351"/>
    </row>
    <row r="857" s="345" customFormat="1" spans="2:4">
      <c r="B857" s="351"/>
      <c r="D857" s="351"/>
    </row>
    <row r="858" s="345" customFormat="1" spans="2:4">
      <c r="B858" s="351"/>
      <c r="D858" s="351"/>
    </row>
    <row r="859" s="345" customFormat="1" spans="2:4">
      <c r="B859" s="351"/>
      <c r="D859" s="351"/>
    </row>
    <row r="860" s="345" customFormat="1" spans="2:4">
      <c r="B860" s="351"/>
      <c r="D860" s="351"/>
    </row>
    <row r="861" s="345" customFormat="1" spans="2:4">
      <c r="B861" s="351"/>
      <c r="D861" s="351"/>
    </row>
    <row r="862" s="345" customFormat="1" spans="2:4">
      <c r="B862" s="351"/>
      <c r="D862" s="351"/>
    </row>
    <row r="863" s="345" customFormat="1" spans="2:4">
      <c r="B863" s="351"/>
      <c r="D863" s="351"/>
    </row>
    <row r="864" s="345" customFormat="1" spans="2:4">
      <c r="B864" s="351"/>
      <c r="D864" s="351"/>
    </row>
    <row r="865" s="345" customFormat="1" spans="2:4">
      <c r="B865" s="351"/>
      <c r="D865" s="351"/>
    </row>
    <row r="866" s="345" customFormat="1" spans="2:4">
      <c r="B866" s="351"/>
      <c r="D866" s="351"/>
    </row>
    <row r="867" s="345" customFormat="1" spans="2:4">
      <c r="B867" s="351"/>
      <c r="D867" s="351"/>
    </row>
    <row r="868" s="345" customFormat="1" spans="2:4">
      <c r="B868" s="351"/>
      <c r="D868" s="351"/>
    </row>
    <row r="869" s="345" customFormat="1" spans="2:4">
      <c r="B869" s="351"/>
      <c r="D869" s="351"/>
    </row>
    <row r="870" s="345" customFormat="1" spans="2:4">
      <c r="B870" s="351"/>
      <c r="D870" s="351"/>
    </row>
    <row r="871" s="345" customFormat="1" spans="2:4">
      <c r="B871" s="351"/>
      <c r="D871" s="351"/>
    </row>
    <row r="872" s="345" customFormat="1" spans="2:4">
      <c r="B872" s="351"/>
      <c r="D872" s="351"/>
    </row>
    <row r="873" s="345" customFormat="1" spans="2:4">
      <c r="B873" s="351"/>
      <c r="D873" s="351"/>
    </row>
    <row r="874" s="345" customFormat="1" spans="2:4">
      <c r="B874" s="351"/>
      <c r="D874" s="351"/>
    </row>
    <row r="875" s="345" customFormat="1" spans="2:4">
      <c r="B875" s="351"/>
      <c r="D875" s="351"/>
    </row>
    <row r="876" s="345" customFormat="1" spans="2:4">
      <c r="B876" s="351"/>
      <c r="D876" s="351"/>
    </row>
    <row r="877" s="345" customFormat="1" spans="2:4">
      <c r="B877" s="351"/>
      <c r="D877" s="351"/>
    </row>
    <row r="878" s="345" customFormat="1" spans="2:4">
      <c r="B878" s="351"/>
      <c r="D878" s="351"/>
    </row>
    <row r="879" s="345" customFormat="1" spans="2:4">
      <c r="B879" s="351"/>
      <c r="D879" s="351"/>
    </row>
    <row r="880" s="345" customFormat="1" spans="2:4">
      <c r="B880" s="351"/>
      <c r="D880" s="351"/>
    </row>
    <row r="881" s="345" customFormat="1" spans="2:4">
      <c r="B881" s="351"/>
      <c r="D881" s="351"/>
    </row>
    <row r="882" s="345" customFormat="1" spans="2:4">
      <c r="B882" s="351"/>
      <c r="D882" s="351"/>
    </row>
    <row r="883" s="345" customFormat="1" spans="2:4">
      <c r="B883" s="351"/>
      <c r="D883" s="351"/>
    </row>
    <row r="884" s="345" customFormat="1" spans="2:4">
      <c r="B884" s="351"/>
      <c r="D884" s="351"/>
    </row>
    <row r="885" s="345" customFormat="1" spans="2:4">
      <c r="B885" s="351"/>
      <c r="D885" s="351"/>
    </row>
    <row r="886" s="345" customFormat="1" spans="2:4">
      <c r="B886" s="351"/>
      <c r="D886" s="351"/>
    </row>
    <row r="887" s="345" customFormat="1" spans="2:4">
      <c r="B887" s="351"/>
      <c r="D887" s="351"/>
    </row>
    <row r="888" s="345" customFormat="1" spans="2:4">
      <c r="B888" s="351"/>
      <c r="D888" s="351"/>
    </row>
    <row r="889" s="345" customFormat="1" spans="2:4">
      <c r="B889" s="351"/>
      <c r="D889" s="351"/>
    </row>
    <row r="890" s="345" customFormat="1" spans="2:4">
      <c r="B890" s="351"/>
      <c r="D890" s="351"/>
    </row>
    <row r="891" s="345" customFormat="1" spans="2:4">
      <c r="B891" s="351"/>
      <c r="D891" s="351"/>
    </row>
    <row r="892" s="345" customFormat="1" spans="2:4">
      <c r="B892" s="351"/>
      <c r="D892" s="351"/>
    </row>
    <row r="893" s="345" customFormat="1" spans="2:4">
      <c r="B893" s="351"/>
      <c r="D893" s="351"/>
    </row>
    <row r="894" s="345" customFormat="1" spans="2:4">
      <c r="B894" s="351"/>
      <c r="D894" s="351"/>
    </row>
    <row r="895" s="345" customFormat="1" spans="2:4">
      <c r="B895" s="351"/>
      <c r="D895" s="351"/>
    </row>
    <row r="896" s="345" customFormat="1" spans="2:4">
      <c r="B896" s="351"/>
      <c r="D896" s="351"/>
    </row>
    <row r="897" s="345" customFormat="1" spans="2:4">
      <c r="B897" s="351"/>
      <c r="D897" s="351"/>
    </row>
    <row r="898" s="345" customFormat="1" spans="2:4">
      <c r="B898" s="351"/>
      <c r="D898" s="351"/>
    </row>
    <row r="899" s="345" customFormat="1" spans="2:4">
      <c r="B899" s="351"/>
      <c r="D899" s="351"/>
    </row>
    <row r="900" s="345" customFormat="1" spans="2:4">
      <c r="B900" s="351"/>
      <c r="D900" s="351"/>
    </row>
    <row r="901" s="345" customFormat="1" spans="2:4">
      <c r="B901" s="351"/>
      <c r="D901" s="351"/>
    </row>
    <row r="902" s="345" customFormat="1" spans="2:4">
      <c r="B902" s="351"/>
      <c r="D902" s="351"/>
    </row>
    <row r="903" s="345" customFormat="1" spans="2:4">
      <c r="B903" s="351"/>
      <c r="D903" s="351"/>
    </row>
    <row r="904" s="345" customFormat="1" spans="2:4">
      <c r="B904" s="351"/>
      <c r="D904" s="351"/>
    </row>
    <row r="905" s="345" customFormat="1" spans="2:4">
      <c r="B905" s="351"/>
      <c r="D905" s="351"/>
    </row>
    <row r="906" s="345" customFormat="1" spans="2:4">
      <c r="B906" s="351"/>
      <c r="D906" s="351"/>
    </row>
    <row r="907" s="345" customFormat="1" spans="2:4">
      <c r="B907" s="351"/>
      <c r="D907" s="351"/>
    </row>
    <row r="908" s="345" customFormat="1" spans="2:4">
      <c r="B908" s="351"/>
      <c r="D908" s="351"/>
    </row>
    <row r="909" s="345" customFormat="1" spans="2:4">
      <c r="B909" s="351"/>
      <c r="D909" s="351"/>
    </row>
    <row r="910" s="345" customFormat="1" spans="2:4">
      <c r="B910" s="351"/>
      <c r="D910" s="351"/>
    </row>
    <row r="911" s="345" customFormat="1" spans="2:4">
      <c r="B911" s="351"/>
      <c r="D911" s="351"/>
    </row>
    <row r="912" s="345" customFormat="1" spans="2:4">
      <c r="B912" s="351"/>
      <c r="D912" s="351"/>
    </row>
    <row r="913" s="345" customFormat="1" spans="2:4">
      <c r="B913" s="351"/>
      <c r="D913" s="351"/>
    </row>
    <row r="914" s="345" customFormat="1" spans="2:4">
      <c r="B914" s="351"/>
      <c r="D914" s="351"/>
    </row>
    <row r="915" s="345" customFormat="1" spans="2:4">
      <c r="B915" s="351"/>
      <c r="D915" s="351"/>
    </row>
    <row r="916" s="345" customFormat="1" spans="2:4">
      <c r="B916" s="351"/>
      <c r="D916" s="351"/>
    </row>
    <row r="917" s="345" customFormat="1" spans="2:4">
      <c r="B917" s="351"/>
      <c r="D917" s="351"/>
    </row>
    <row r="918" s="345" customFormat="1" spans="2:4">
      <c r="B918" s="351"/>
      <c r="D918" s="351"/>
    </row>
    <row r="919" s="345" customFormat="1" spans="2:4">
      <c r="B919" s="351"/>
      <c r="D919" s="351"/>
    </row>
    <row r="920" s="345" customFormat="1" spans="2:4">
      <c r="B920" s="351"/>
      <c r="D920" s="351"/>
    </row>
    <row r="921" s="345" customFormat="1" spans="2:4">
      <c r="B921" s="351"/>
      <c r="D921" s="351"/>
    </row>
    <row r="922" s="345" customFormat="1" spans="2:4">
      <c r="B922" s="351"/>
      <c r="D922" s="351"/>
    </row>
    <row r="923" s="345" customFormat="1" spans="2:4">
      <c r="B923" s="351"/>
      <c r="D923" s="351"/>
    </row>
    <row r="924" s="345" customFormat="1" spans="2:4">
      <c r="B924" s="351"/>
      <c r="D924" s="351"/>
    </row>
    <row r="925" s="345" customFormat="1" spans="2:4">
      <c r="B925" s="351"/>
      <c r="D925" s="351"/>
    </row>
    <row r="926" s="345" customFormat="1" spans="2:4">
      <c r="B926" s="351"/>
      <c r="D926" s="351"/>
    </row>
    <row r="927" s="345" customFormat="1" spans="2:4">
      <c r="B927" s="351"/>
      <c r="D927" s="351"/>
    </row>
    <row r="928" s="345" customFormat="1" spans="2:4">
      <c r="B928" s="351"/>
      <c r="D928" s="351"/>
    </row>
    <row r="929" s="345" customFormat="1" spans="2:4">
      <c r="B929" s="351"/>
      <c r="D929" s="351"/>
    </row>
    <row r="930" s="345" customFormat="1" spans="2:4">
      <c r="B930" s="351"/>
      <c r="D930" s="351"/>
    </row>
    <row r="931" s="345" customFormat="1" spans="2:4">
      <c r="B931" s="351"/>
      <c r="D931" s="351"/>
    </row>
    <row r="932" s="345" customFormat="1" spans="2:4">
      <c r="B932" s="351"/>
      <c r="D932" s="351"/>
    </row>
    <row r="933" s="345" customFormat="1" spans="2:4">
      <c r="B933" s="351"/>
      <c r="D933" s="351"/>
    </row>
    <row r="934" s="345" customFormat="1" spans="2:4">
      <c r="B934" s="351"/>
      <c r="D934" s="351"/>
    </row>
    <row r="935" s="345" customFormat="1" spans="2:4">
      <c r="B935" s="351"/>
      <c r="D935" s="351"/>
    </row>
    <row r="936" s="345" customFormat="1" spans="2:4">
      <c r="B936" s="351"/>
      <c r="D936" s="351"/>
    </row>
    <row r="937" s="345" customFormat="1" spans="2:4">
      <c r="B937" s="351"/>
      <c r="D937" s="351"/>
    </row>
    <row r="938" s="345" customFormat="1" spans="2:4">
      <c r="B938" s="351"/>
      <c r="D938" s="351"/>
    </row>
    <row r="939" s="345" customFormat="1" spans="2:4">
      <c r="B939" s="351"/>
      <c r="D939" s="351"/>
    </row>
    <row r="940" s="345" customFormat="1" spans="2:4">
      <c r="B940" s="351"/>
      <c r="D940" s="351"/>
    </row>
    <row r="941" s="345" customFormat="1" spans="2:4">
      <c r="B941" s="351"/>
      <c r="D941" s="351"/>
    </row>
    <row r="942" s="345" customFormat="1" spans="2:4">
      <c r="B942" s="351"/>
      <c r="D942" s="351"/>
    </row>
    <row r="943" s="345" customFormat="1" spans="2:4">
      <c r="B943" s="351"/>
      <c r="D943" s="351"/>
    </row>
    <row r="944" s="345" customFormat="1" spans="2:4">
      <c r="B944" s="351"/>
      <c r="D944" s="351"/>
    </row>
    <row r="945" s="345" customFormat="1" spans="2:4">
      <c r="B945" s="351"/>
      <c r="D945" s="351"/>
    </row>
    <row r="946" s="345" customFormat="1" spans="2:4">
      <c r="B946" s="351"/>
      <c r="D946" s="351"/>
    </row>
    <row r="947" s="345" customFormat="1" spans="2:4">
      <c r="B947" s="351"/>
      <c r="D947" s="351"/>
    </row>
    <row r="948" s="345" customFormat="1" spans="2:4">
      <c r="B948" s="351"/>
      <c r="D948" s="351"/>
    </row>
    <row r="949" s="345" customFormat="1" spans="2:4">
      <c r="B949" s="351"/>
      <c r="D949" s="351"/>
    </row>
    <row r="950" s="345" customFormat="1" spans="2:4">
      <c r="B950" s="351"/>
      <c r="D950" s="351"/>
    </row>
    <row r="951" s="345" customFormat="1" spans="2:4">
      <c r="B951" s="351"/>
      <c r="D951" s="351"/>
    </row>
    <row r="952" s="345" customFormat="1" spans="2:4">
      <c r="B952" s="351"/>
      <c r="D952" s="351"/>
    </row>
    <row r="953" s="345" customFormat="1" spans="2:4">
      <c r="B953" s="351"/>
      <c r="D953" s="351"/>
    </row>
    <row r="954" s="345" customFormat="1" spans="2:4">
      <c r="B954" s="351"/>
      <c r="D954" s="351"/>
    </row>
    <row r="955" s="345" customFormat="1" spans="2:4">
      <c r="B955" s="351"/>
      <c r="D955" s="351"/>
    </row>
    <row r="956" s="345" customFormat="1" spans="2:4">
      <c r="B956" s="351"/>
      <c r="D956" s="351"/>
    </row>
    <row r="957" s="345" customFormat="1" spans="2:4">
      <c r="B957" s="351"/>
      <c r="D957" s="351"/>
    </row>
    <row r="958" s="345" customFormat="1" spans="2:4">
      <c r="B958" s="351"/>
      <c r="D958" s="351"/>
    </row>
    <row r="959" s="345" customFormat="1" spans="2:4">
      <c r="B959" s="351"/>
      <c r="D959" s="351"/>
    </row>
    <row r="960" s="345" customFormat="1" spans="2:4">
      <c r="B960" s="351"/>
      <c r="D960" s="351"/>
    </row>
    <row r="961" s="345" customFormat="1" spans="2:4">
      <c r="B961" s="351"/>
      <c r="D961" s="351"/>
    </row>
    <row r="962" s="345" customFormat="1" spans="2:4">
      <c r="B962" s="351"/>
      <c r="D962" s="351"/>
    </row>
    <row r="963" s="345" customFormat="1" spans="2:4">
      <c r="B963" s="351"/>
      <c r="D963" s="351"/>
    </row>
    <row r="964" s="345" customFormat="1" spans="2:4">
      <c r="B964" s="351"/>
      <c r="D964" s="351"/>
    </row>
    <row r="965" s="345" customFormat="1" spans="2:4">
      <c r="B965" s="351"/>
      <c r="D965" s="351"/>
    </row>
    <row r="966" s="345" customFormat="1" spans="2:4">
      <c r="B966" s="351"/>
      <c r="D966" s="351"/>
    </row>
    <row r="967" s="345" customFormat="1" spans="2:4">
      <c r="B967" s="351"/>
      <c r="D967" s="351"/>
    </row>
    <row r="968" s="345" customFormat="1" spans="2:4">
      <c r="B968" s="351"/>
      <c r="D968" s="351"/>
    </row>
    <row r="969" s="345" customFormat="1" spans="2:4">
      <c r="B969" s="351"/>
      <c r="D969" s="351"/>
    </row>
    <row r="970" s="345" customFormat="1" spans="2:4">
      <c r="B970" s="351"/>
      <c r="D970" s="351"/>
    </row>
    <row r="971" s="345" customFormat="1" spans="2:4">
      <c r="B971" s="351"/>
      <c r="D971" s="351"/>
    </row>
    <row r="972" s="345" customFormat="1" spans="2:4">
      <c r="B972" s="351"/>
      <c r="D972" s="351"/>
    </row>
    <row r="973" s="345" customFormat="1" spans="2:4">
      <c r="B973" s="351"/>
      <c r="D973" s="351"/>
    </row>
    <row r="974" s="345" customFormat="1" spans="2:4">
      <c r="B974" s="351"/>
      <c r="D974" s="351"/>
    </row>
    <row r="975" s="345" customFormat="1" spans="2:4">
      <c r="B975" s="351"/>
      <c r="D975" s="351"/>
    </row>
    <row r="976" s="345" customFormat="1" spans="2:4">
      <c r="B976" s="351"/>
      <c r="D976" s="351"/>
    </row>
    <row r="977" s="345" customFormat="1" spans="2:4">
      <c r="B977" s="351"/>
      <c r="D977" s="351"/>
    </row>
    <row r="978" s="345" customFormat="1" spans="2:4">
      <c r="B978" s="351"/>
      <c r="D978" s="351"/>
    </row>
    <row r="979" s="345" customFormat="1" spans="2:4">
      <c r="B979" s="351"/>
      <c r="D979" s="351"/>
    </row>
    <row r="980" s="345" customFormat="1" spans="2:4">
      <c r="B980" s="351"/>
      <c r="D980" s="351"/>
    </row>
    <row r="981" s="345" customFormat="1" spans="2:4">
      <c r="B981" s="351"/>
      <c r="D981" s="351"/>
    </row>
    <row r="982" s="345" customFormat="1" spans="2:4">
      <c r="B982" s="351"/>
      <c r="D982" s="351"/>
    </row>
    <row r="983" s="345" customFormat="1" spans="2:4">
      <c r="B983" s="351"/>
      <c r="D983" s="351"/>
    </row>
    <row r="984" s="345" customFormat="1" spans="2:4">
      <c r="B984" s="351"/>
      <c r="D984" s="351"/>
    </row>
    <row r="985" s="345" customFormat="1" spans="2:4">
      <c r="B985" s="351"/>
      <c r="D985" s="351"/>
    </row>
    <row r="986" s="345" customFormat="1" spans="2:4">
      <c r="B986" s="351"/>
      <c r="D986" s="351"/>
    </row>
    <row r="987" s="345" customFormat="1" spans="2:4">
      <c r="B987" s="351"/>
      <c r="D987" s="351"/>
    </row>
    <row r="988" s="345" customFormat="1" spans="2:4">
      <c r="B988" s="351"/>
      <c r="D988" s="351"/>
    </row>
    <row r="989" s="345" customFormat="1" spans="2:4">
      <c r="B989" s="351"/>
      <c r="D989" s="351"/>
    </row>
    <row r="990" s="345" customFormat="1" spans="2:4">
      <c r="B990" s="351"/>
      <c r="D990" s="351"/>
    </row>
    <row r="991" s="345" customFormat="1" spans="2:4">
      <c r="B991" s="351"/>
      <c r="D991" s="351"/>
    </row>
    <row r="992" s="345" customFormat="1" spans="2:4">
      <c r="B992" s="351"/>
      <c r="D992" s="351"/>
    </row>
    <row r="993" s="345" customFormat="1" spans="2:4">
      <c r="B993" s="351"/>
      <c r="D993" s="351"/>
    </row>
    <row r="994" s="345" customFormat="1" spans="2:4">
      <c r="B994" s="351"/>
      <c r="D994" s="351"/>
    </row>
    <row r="995" s="345" customFormat="1" spans="2:4">
      <c r="B995" s="351"/>
      <c r="D995" s="351"/>
    </row>
    <row r="996" s="345" customFormat="1" spans="2:4">
      <c r="B996" s="351"/>
      <c r="D996" s="351"/>
    </row>
    <row r="997" s="345" customFormat="1" spans="2:4">
      <c r="B997" s="351"/>
      <c r="D997" s="351"/>
    </row>
    <row r="998" s="345" customFormat="1" spans="2:4">
      <c r="B998" s="351"/>
      <c r="D998" s="351"/>
    </row>
    <row r="999" s="345" customFormat="1" spans="2:4">
      <c r="B999" s="351"/>
      <c r="D999" s="351"/>
    </row>
    <row r="1000" s="345" customFormat="1" spans="2:4">
      <c r="B1000" s="351"/>
      <c r="D1000" s="351"/>
    </row>
    <row r="1001" s="345" customFormat="1" spans="2:4">
      <c r="B1001" s="351"/>
      <c r="D1001" s="351"/>
    </row>
    <row r="1002" s="345" customFormat="1" spans="2:4">
      <c r="B1002" s="351"/>
      <c r="D1002" s="351"/>
    </row>
    <row r="1003" s="345" customFormat="1" spans="2:4">
      <c r="B1003" s="351"/>
      <c r="D1003" s="351"/>
    </row>
    <row r="1004" s="345" customFormat="1" spans="2:4">
      <c r="B1004" s="351"/>
      <c r="D1004" s="351"/>
    </row>
    <row r="1005" s="345" customFormat="1" spans="2:4">
      <c r="B1005" s="351"/>
      <c r="D1005" s="351"/>
    </row>
    <row r="1006" s="345" customFormat="1" spans="2:4">
      <c r="B1006" s="351"/>
      <c r="D1006" s="351"/>
    </row>
  </sheetData>
  <mergeCells count="2">
    <mergeCell ref="A2:D2"/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1001"/>
  <sheetViews>
    <sheetView showZeros="0" zoomScaleSheetLayoutView="60" workbookViewId="0">
      <selection activeCell="D7" sqref="D7"/>
    </sheetView>
  </sheetViews>
  <sheetFormatPr defaultColWidth="13.375" defaultRowHeight="32.25" customHeight="1"/>
  <cols>
    <col min="1" max="1" width="50.5" style="93" customWidth="1"/>
    <col min="2" max="2" width="14.9" style="196" customWidth="1"/>
    <col min="3" max="3" width="13.375" style="93"/>
    <col min="4" max="5" width="24.75" style="93" customWidth="1"/>
    <col min="6" max="16384" width="13.375" style="93"/>
  </cols>
  <sheetData>
    <row r="1" s="95" customFormat="1" ht="20.45" customHeight="1" spans="1:2">
      <c r="A1" s="197" t="s">
        <v>2522</v>
      </c>
      <c r="B1" s="198"/>
    </row>
    <row r="2" s="195" customFormat="1" ht="49.5" customHeight="1" spans="1:3">
      <c r="A2" s="199" t="s">
        <v>2523</v>
      </c>
      <c r="B2" s="199"/>
      <c r="C2" s="199"/>
    </row>
    <row r="3" s="105" customFormat="1" ht="25.5" customHeight="1" spans="1:18">
      <c r="A3" s="200" t="s">
        <v>2524</v>
      </c>
      <c r="B3" s="200"/>
      <c r="C3" s="200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="58" customFormat="1" ht="28.5" customHeight="1" spans="1:3">
      <c r="A4" s="99" t="s">
        <v>2525</v>
      </c>
      <c r="B4" s="99" t="s">
        <v>100</v>
      </c>
      <c r="C4" s="66" t="s">
        <v>2526</v>
      </c>
    </row>
    <row r="5" s="58" customFormat="1" ht="39.75" customHeight="1" spans="1:3">
      <c r="A5" s="161" t="s">
        <v>2527</v>
      </c>
      <c r="B5" s="99">
        <v>181703</v>
      </c>
      <c r="C5" s="66">
        <v>181703</v>
      </c>
    </row>
    <row r="6" s="58" customFormat="1" ht="39.75" customHeight="1" spans="1:3">
      <c r="A6" s="161" t="s">
        <v>2528</v>
      </c>
      <c r="B6" s="99">
        <v>157641</v>
      </c>
      <c r="C6" s="66">
        <v>157641</v>
      </c>
    </row>
    <row r="7" s="58" customFormat="1" ht="39.75" customHeight="1" spans="1:3">
      <c r="A7" s="161" t="s">
        <v>2529</v>
      </c>
      <c r="B7" s="99">
        <v>19341</v>
      </c>
      <c r="C7" s="66">
        <v>19341</v>
      </c>
    </row>
    <row r="8" s="58" customFormat="1" ht="39.75" customHeight="1" spans="1:3">
      <c r="A8" s="161" t="s">
        <v>2530</v>
      </c>
      <c r="B8" s="99">
        <v>24838</v>
      </c>
      <c r="C8" s="66">
        <v>24838</v>
      </c>
    </row>
    <row r="9" s="58" customFormat="1" ht="39.75" customHeight="1" spans="1:3">
      <c r="A9" s="161" t="s">
        <v>2531</v>
      </c>
      <c r="B9" s="99">
        <v>15431</v>
      </c>
      <c r="C9" s="66">
        <v>15431</v>
      </c>
    </row>
    <row r="10" s="58" customFormat="1" ht="39.75" customHeight="1" spans="1:3">
      <c r="A10" s="161" t="s">
        <v>2532</v>
      </c>
      <c r="B10" s="99">
        <v>167047</v>
      </c>
      <c r="C10" s="66">
        <v>167047</v>
      </c>
    </row>
    <row r="11" s="105" customFormat="1" customHeight="1" spans="2:2">
      <c r="B11" s="201"/>
    </row>
    <row r="12" s="105" customFormat="1" customHeight="1" spans="2:2">
      <c r="B12" s="201"/>
    </row>
    <row r="13" s="105" customFormat="1" customHeight="1" spans="2:2">
      <c r="B13" s="201"/>
    </row>
    <row r="14" s="105" customFormat="1" customHeight="1" spans="2:2">
      <c r="B14" s="201"/>
    </row>
    <row r="15" s="105" customFormat="1" customHeight="1" spans="2:2">
      <c r="B15" s="201"/>
    </row>
    <row r="16" s="105" customFormat="1" customHeight="1" spans="2:2">
      <c r="B16" s="201"/>
    </row>
    <row r="17" s="105" customFormat="1" customHeight="1" spans="2:2">
      <c r="B17" s="201"/>
    </row>
    <row r="18" s="105" customFormat="1" customHeight="1" spans="2:2">
      <c r="B18" s="201"/>
    </row>
    <row r="19" s="105" customFormat="1" customHeight="1" spans="2:2">
      <c r="B19" s="201"/>
    </row>
    <row r="20" s="105" customFormat="1" customHeight="1" spans="2:2">
      <c r="B20" s="201"/>
    </row>
    <row r="21" s="105" customFormat="1" customHeight="1" spans="2:2">
      <c r="B21" s="201"/>
    </row>
    <row r="22" s="105" customFormat="1" customHeight="1" spans="2:2">
      <c r="B22" s="201"/>
    </row>
    <row r="23" s="105" customFormat="1" customHeight="1" spans="2:2">
      <c r="B23" s="201"/>
    </row>
    <row r="24" s="105" customFormat="1" customHeight="1" spans="2:2">
      <c r="B24" s="201"/>
    </row>
    <row r="25" s="105" customFormat="1" customHeight="1" spans="2:2">
      <c r="B25" s="201"/>
    </row>
    <row r="26" s="105" customFormat="1" customHeight="1" spans="2:2">
      <c r="B26" s="201"/>
    </row>
    <row r="27" s="105" customFormat="1" customHeight="1" spans="2:2">
      <c r="B27" s="201"/>
    </row>
    <row r="28" s="105" customFormat="1" customHeight="1" spans="2:2">
      <c r="B28" s="201"/>
    </row>
    <row r="29" s="105" customFormat="1" customHeight="1" spans="2:2">
      <c r="B29" s="201"/>
    </row>
    <row r="30" s="105" customFormat="1" customHeight="1" spans="2:2">
      <c r="B30" s="201"/>
    </row>
    <row r="31" s="105" customFormat="1" customHeight="1" spans="2:2">
      <c r="B31" s="201"/>
    </row>
    <row r="32" s="105" customFormat="1" customHeight="1" spans="2:2">
      <c r="B32" s="201"/>
    </row>
    <row r="33" s="105" customFormat="1" customHeight="1" spans="2:2">
      <c r="B33" s="201"/>
    </row>
    <row r="34" s="105" customFormat="1" customHeight="1" spans="2:2">
      <c r="B34" s="201"/>
    </row>
    <row r="35" s="105" customFormat="1" customHeight="1" spans="2:2">
      <c r="B35" s="201"/>
    </row>
    <row r="36" s="105" customFormat="1" customHeight="1" spans="2:2">
      <c r="B36" s="201"/>
    </row>
    <row r="37" s="105" customFormat="1" customHeight="1" spans="2:2">
      <c r="B37" s="201"/>
    </row>
    <row r="38" s="105" customFormat="1" customHeight="1" spans="2:2">
      <c r="B38" s="201"/>
    </row>
    <row r="39" s="105" customFormat="1" customHeight="1" spans="2:2">
      <c r="B39" s="201"/>
    </row>
    <row r="40" s="105" customFormat="1" customHeight="1" spans="2:2">
      <c r="B40" s="201"/>
    </row>
    <row r="41" s="105" customFormat="1" customHeight="1" spans="2:2">
      <c r="B41" s="201"/>
    </row>
    <row r="42" s="105" customFormat="1" customHeight="1" spans="2:2">
      <c r="B42" s="201"/>
    </row>
    <row r="43" s="105" customFormat="1" customHeight="1" spans="2:2">
      <c r="B43" s="201"/>
    </row>
    <row r="44" s="105" customFormat="1" customHeight="1" spans="2:2">
      <c r="B44" s="201"/>
    </row>
    <row r="45" s="105" customFormat="1" customHeight="1" spans="2:2">
      <c r="B45" s="201"/>
    </row>
    <row r="46" s="105" customFormat="1" customHeight="1" spans="2:2">
      <c r="B46" s="201"/>
    </row>
    <row r="47" s="105" customFormat="1" customHeight="1" spans="2:2">
      <c r="B47" s="201"/>
    </row>
    <row r="48" s="105" customFormat="1" customHeight="1" spans="2:2">
      <c r="B48" s="201"/>
    </row>
    <row r="49" s="105" customFormat="1" customHeight="1" spans="2:2">
      <c r="B49" s="201"/>
    </row>
    <row r="50" s="105" customFormat="1" customHeight="1" spans="2:2">
      <c r="B50" s="201"/>
    </row>
    <row r="51" s="105" customFormat="1" customHeight="1" spans="2:2">
      <c r="B51" s="201"/>
    </row>
    <row r="52" s="105" customFormat="1" customHeight="1" spans="2:2">
      <c r="B52" s="201"/>
    </row>
    <row r="53" s="105" customFormat="1" customHeight="1" spans="2:2">
      <c r="B53" s="201"/>
    </row>
    <row r="54" s="105" customFormat="1" customHeight="1" spans="2:2">
      <c r="B54" s="201"/>
    </row>
    <row r="55" s="105" customFormat="1" customHeight="1" spans="2:2">
      <c r="B55" s="201"/>
    </row>
    <row r="56" s="105" customFormat="1" customHeight="1" spans="2:2">
      <c r="B56" s="201"/>
    </row>
    <row r="57" s="105" customFormat="1" customHeight="1" spans="2:2">
      <c r="B57" s="201"/>
    </row>
    <row r="58" s="105" customFormat="1" customHeight="1" spans="2:2">
      <c r="B58" s="201"/>
    </row>
    <row r="59" s="105" customFormat="1" customHeight="1" spans="2:2">
      <c r="B59" s="201"/>
    </row>
    <row r="60" s="105" customFormat="1" customHeight="1" spans="2:2">
      <c r="B60" s="201"/>
    </row>
    <row r="61" s="105" customFormat="1" customHeight="1" spans="2:2">
      <c r="B61" s="201"/>
    </row>
    <row r="62" s="105" customFormat="1" customHeight="1" spans="2:2">
      <c r="B62" s="201"/>
    </row>
    <row r="63" s="105" customFormat="1" customHeight="1" spans="2:2">
      <c r="B63" s="201"/>
    </row>
    <row r="64" s="105" customFormat="1" customHeight="1" spans="2:2">
      <c r="B64" s="201"/>
    </row>
    <row r="65" s="105" customFormat="1" customHeight="1" spans="2:2">
      <c r="B65" s="201"/>
    </row>
    <row r="66" s="105" customFormat="1" customHeight="1" spans="2:2">
      <c r="B66" s="201"/>
    </row>
    <row r="67" s="105" customFormat="1" customHeight="1" spans="2:2">
      <c r="B67" s="201"/>
    </row>
    <row r="68" s="105" customFormat="1" customHeight="1" spans="2:2">
      <c r="B68" s="201"/>
    </row>
    <row r="69" s="105" customFormat="1" customHeight="1" spans="2:2">
      <c r="B69" s="201"/>
    </row>
    <row r="70" s="105" customFormat="1" customHeight="1" spans="2:2">
      <c r="B70" s="201"/>
    </row>
    <row r="71" s="105" customFormat="1" customHeight="1" spans="2:2">
      <c r="B71" s="201"/>
    </row>
    <row r="72" s="105" customFormat="1" customHeight="1" spans="2:2">
      <c r="B72" s="201"/>
    </row>
    <row r="73" s="105" customFormat="1" customHeight="1" spans="2:2">
      <c r="B73" s="201"/>
    </row>
    <row r="74" s="105" customFormat="1" customHeight="1" spans="2:2">
      <c r="B74" s="201"/>
    </row>
    <row r="75" s="105" customFormat="1" customHeight="1" spans="2:2">
      <c r="B75" s="201"/>
    </row>
    <row r="76" s="105" customFormat="1" customHeight="1" spans="2:2">
      <c r="B76" s="201"/>
    </row>
    <row r="77" s="105" customFormat="1" customHeight="1" spans="2:2">
      <c r="B77" s="201"/>
    </row>
    <row r="78" s="105" customFormat="1" customHeight="1" spans="2:2">
      <c r="B78" s="201"/>
    </row>
    <row r="79" s="105" customFormat="1" customHeight="1" spans="2:2">
      <c r="B79" s="201"/>
    </row>
    <row r="80" s="105" customFormat="1" customHeight="1" spans="2:2">
      <c r="B80" s="201"/>
    </row>
    <row r="81" s="105" customFormat="1" customHeight="1" spans="2:2">
      <c r="B81" s="201"/>
    </row>
    <row r="82" s="105" customFormat="1" customHeight="1" spans="2:2">
      <c r="B82" s="201"/>
    </row>
    <row r="83" s="105" customFormat="1" customHeight="1" spans="2:2">
      <c r="B83" s="201"/>
    </row>
    <row r="84" s="105" customFormat="1" customHeight="1" spans="2:2">
      <c r="B84" s="201"/>
    </row>
    <row r="85" s="105" customFormat="1" customHeight="1" spans="2:2">
      <c r="B85" s="201"/>
    </row>
    <row r="86" s="105" customFormat="1" customHeight="1" spans="2:2">
      <c r="B86" s="201"/>
    </row>
    <row r="87" s="105" customFormat="1" customHeight="1" spans="2:2">
      <c r="B87" s="201"/>
    </row>
    <row r="88" s="105" customFormat="1" customHeight="1" spans="2:2">
      <c r="B88" s="201"/>
    </row>
    <row r="89" s="105" customFormat="1" customHeight="1" spans="2:2">
      <c r="B89" s="201"/>
    </row>
    <row r="90" s="105" customFormat="1" customHeight="1" spans="2:2">
      <c r="B90" s="201"/>
    </row>
    <row r="91" s="105" customFormat="1" customHeight="1" spans="2:2">
      <c r="B91" s="201"/>
    </row>
    <row r="92" s="105" customFormat="1" customHeight="1" spans="2:2">
      <c r="B92" s="201"/>
    </row>
    <row r="93" s="105" customFormat="1" customHeight="1" spans="2:2">
      <c r="B93" s="201"/>
    </row>
    <row r="94" s="105" customFormat="1" customHeight="1" spans="2:2">
      <c r="B94" s="201"/>
    </row>
    <row r="95" s="105" customFormat="1" customHeight="1" spans="2:2">
      <c r="B95" s="201"/>
    </row>
    <row r="96" s="105" customFormat="1" customHeight="1" spans="2:2">
      <c r="B96" s="201"/>
    </row>
    <row r="97" s="105" customFormat="1" customHeight="1" spans="2:2">
      <c r="B97" s="201"/>
    </row>
    <row r="98" s="105" customFormat="1" customHeight="1" spans="2:2">
      <c r="B98" s="201"/>
    </row>
    <row r="99" s="105" customFormat="1" customHeight="1" spans="2:2">
      <c r="B99" s="201"/>
    </row>
    <row r="100" s="105" customFormat="1" customHeight="1" spans="2:2">
      <c r="B100" s="201"/>
    </row>
    <row r="101" s="105" customFormat="1" customHeight="1" spans="2:2">
      <c r="B101" s="201"/>
    </row>
    <row r="102" s="105" customFormat="1" customHeight="1" spans="2:2">
      <c r="B102" s="201"/>
    </row>
    <row r="103" s="105" customFormat="1" customHeight="1" spans="2:2">
      <c r="B103" s="201"/>
    </row>
    <row r="104" s="105" customFormat="1" customHeight="1" spans="2:2">
      <c r="B104" s="201"/>
    </row>
    <row r="105" s="105" customFormat="1" customHeight="1" spans="2:2">
      <c r="B105" s="201"/>
    </row>
    <row r="106" s="105" customFormat="1" customHeight="1" spans="2:2">
      <c r="B106" s="201"/>
    </row>
    <row r="107" s="105" customFormat="1" customHeight="1" spans="2:2">
      <c r="B107" s="201"/>
    </row>
    <row r="108" s="105" customFormat="1" customHeight="1" spans="2:2">
      <c r="B108" s="201"/>
    </row>
    <row r="109" s="105" customFormat="1" customHeight="1" spans="2:2">
      <c r="B109" s="201"/>
    </row>
    <row r="110" s="105" customFormat="1" customHeight="1" spans="2:2">
      <c r="B110" s="201"/>
    </row>
    <row r="111" s="105" customFormat="1" customHeight="1" spans="2:2">
      <c r="B111" s="201"/>
    </row>
    <row r="112" s="105" customFormat="1" customHeight="1" spans="2:2">
      <c r="B112" s="201"/>
    </row>
    <row r="113" s="105" customFormat="1" customHeight="1" spans="2:2">
      <c r="B113" s="201"/>
    </row>
    <row r="114" s="105" customFormat="1" customHeight="1" spans="2:2">
      <c r="B114" s="201"/>
    </row>
    <row r="115" s="105" customFormat="1" customHeight="1" spans="2:2">
      <c r="B115" s="201"/>
    </row>
    <row r="116" s="105" customFormat="1" customHeight="1" spans="2:2">
      <c r="B116" s="201"/>
    </row>
    <row r="117" s="105" customFormat="1" customHeight="1" spans="2:2">
      <c r="B117" s="201"/>
    </row>
    <row r="118" s="105" customFormat="1" customHeight="1" spans="2:2">
      <c r="B118" s="201"/>
    </row>
    <row r="119" s="105" customFormat="1" customHeight="1" spans="2:2">
      <c r="B119" s="201"/>
    </row>
    <row r="120" s="105" customFormat="1" customHeight="1" spans="2:2">
      <c r="B120" s="201"/>
    </row>
    <row r="121" s="105" customFormat="1" customHeight="1" spans="2:2">
      <c r="B121" s="201"/>
    </row>
    <row r="122" s="105" customFormat="1" customHeight="1" spans="2:2">
      <c r="B122" s="201"/>
    </row>
    <row r="123" s="105" customFormat="1" customHeight="1" spans="2:2">
      <c r="B123" s="201"/>
    </row>
    <row r="124" s="105" customFormat="1" customHeight="1" spans="2:2">
      <c r="B124" s="201"/>
    </row>
    <row r="125" s="105" customFormat="1" customHeight="1" spans="2:2">
      <c r="B125" s="201"/>
    </row>
    <row r="126" s="105" customFormat="1" customHeight="1" spans="2:2">
      <c r="B126" s="201"/>
    </row>
    <row r="127" s="105" customFormat="1" customHeight="1" spans="2:2">
      <c r="B127" s="201"/>
    </row>
    <row r="128" s="105" customFormat="1" customHeight="1" spans="2:2">
      <c r="B128" s="201"/>
    </row>
    <row r="129" s="105" customFormat="1" customHeight="1" spans="2:2">
      <c r="B129" s="201"/>
    </row>
    <row r="130" s="105" customFormat="1" customHeight="1" spans="2:2">
      <c r="B130" s="201"/>
    </row>
    <row r="131" s="105" customFormat="1" customHeight="1" spans="2:2">
      <c r="B131" s="201"/>
    </row>
    <row r="132" s="105" customFormat="1" customHeight="1" spans="2:2">
      <c r="B132" s="201"/>
    </row>
    <row r="133" s="105" customFormat="1" customHeight="1" spans="2:2">
      <c r="B133" s="201"/>
    </row>
    <row r="134" s="105" customFormat="1" customHeight="1" spans="2:2">
      <c r="B134" s="201"/>
    </row>
    <row r="135" s="105" customFormat="1" customHeight="1" spans="2:2">
      <c r="B135" s="201"/>
    </row>
    <row r="136" s="105" customFormat="1" customHeight="1" spans="2:2">
      <c r="B136" s="201"/>
    </row>
    <row r="137" s="105" customFormat="1" customHeight="1" spans="2:2">
      <c r="B137" s="201"/>
    </row>
    <row r="138" s="105" customFormat="1" customHeight="1" spans="2:2">
      <c r="B138" s="201"/>
    </row>
    <row r="139" s="105" customFormat="1" customHeight="1" spans="2:2">
      <c r="B139" s="201"/>
    </row>
    <row r="140" s="105" customFormat="1" customHeight="1" spans="2:2">
      <c r="B140" s="201"/>
    </row>
    <row r="141" s="105" customFormat="1" customHeight="1" spans="2:2">
      <c r="B141" s="201"/>
    </row>
    <row r="142" s="105" customFormat="1" customHeight="1" spans="2:2">
      <c r="B142" s="201"/>
    </row>
    <row r="143" s="105" customFormat="1" customHeight="1" spans="2:2">
      <c r="B143" s="201"/>
    </row>
    <row r="144" s="105" customFormat="1" customHeight="1" spans="2:2">
      <c r="B144" s="201"/>
    </row>
    <row r="145" s="105" customFormat="1" customHeight="1" spans="2:2">
      <c r="B145" s="201"/>
    </row>
    <row r="146" s="105" customFormat="1" customHeight="1" spans="2:2">
      <c r="B146" s="201"/>
    </row>
    <row r="147" s="105" customFormat="1" customHeight="1" spans="2:2">
      <c r="B147" s="201"/>
    </row>
    <row r="148" s="105" customFormat="1" customHeight="1" spans="2:2">
      <c r="B148" s="201"/>
    </row>
    <row r="149" s="105" customFormat="1" customHeight="1" spans="2:2">
      <c r="B149" s="201"/>
    </row>
    <row r="150" s="105" customFormat="1" customHeight="1" spans="2:2">
      <c r="B150" s="201"/>
    </row>
    <row r="151" s="105" customFormat="1" customHeight="1" spans="2:2">
      <c r="B151" s="201"/>
    </row>
    <row r="152" s="105" customFormat="1" customHeight="1" spans="2:2">
      <c r="B152" s="201"/>
    </row>
    <row r="153" s="105" customFormat="1" customHeight="1" spans="2:2">
      <c r="B153" s="201"/>
    </row>
    <row r="154" s="105" customFormat="1" customHeight="1" spans="2:2">
      <c r="B154" s="201"/>
    </row>
    <row r="155" s="105" customFormat="1" customHeight="1" spans="2:2">
      <c r="B155" s="201"/>
    </row>
    <row r="156" s="105" customFormat="1" customHeight="1" spans="2:2">
      <c r="B156" s="201"/>
    </row>
    <row r="157" s="105" customFormat="1" customHeight="1" spans="2:2">
      <c r="B157" s="201"/>
    </row>
    <row r="158" s="105" customFormat="1" customHeight="1" spans="2:2">
      <c r="B158" s="201"/>
    </row>
    <row r="159" s="105" customFormat="1" customHeight="1" spans="2:2">
      <c r="B159" s="201"/>
    </row>
    <row r="160" s="105" customFormat="1" customHeight="1" spans="2:2">
      <c r="B160" s="201"/>
    </row>
    <row r="161" s="105" customFormat="1" customHeight="1" spans="2:2">
      <c r="B161" s="201"/>
    </row>
    <row r="162" s="105" customFormat="1" customHeight="1" spans="2:2">
      <c r="B162" s="201"/>
    </row>
    <row r="163" s="105" customFormat="1" customHeight="1" spans="2:2">
      <c r="B163" s="201"/>
    </row>
    <row r="164" s="105" customFormat="1" customHeight="1" spans="2:2">
      <c r="B164" s="201"/>
    </row>
    <row r="165" s="105" customFormat="1" customHeight="1" spans="2:2">
      <c r="B165" s="201"/>
    </row>
    <row r="166" s="105" customFormat="1" customHeight="1" spans="2:2">
      <c r="B166" s="201"/>
    </row>
    <row r="167" s="105" customFormat="1" customHeight="1" spans="2:2">
      <c r="B167" s="201"/>
    </row>
    <row r="168" s="105" customFormat="1" customHeight="1" spans="2:2">
      <c r="B168" s="201"/>
    </row>
    <row r="169" s="106" customFormat="1" customHeight="1" spans="2:2">
      <c r="B169" s="202"/>
    </row>
    <row r="170" s="106" customFormat="1" customHeight="1" spans="2:2">
      <c r="B170" s="202"/>
    </row>
    <row r="171" s="106" customFormat="1" customHeight="1" spans="2:2">
      <c r="B171" s="202"/>
    </row>
    <row r="172" s="106" customFormat="1" customHeight="1" spans="2:2">
      <c r="B172" s="202"/>
    </row>
    <row r="173" s="106" customFormat="1" customHeight="1" spans="2:2">
      <c r="B173" s="202"/>
    </row>
    <row r="174" s="106" customFormat="1" customHeight="1" spans="2:2">
      <c r="B174" s="202"/>
    </row>
    <row r="175" s="106" customFormat="1" customHeight="1" spans="2:2">
      <c r="B175" s="202"/>
    </row>
    <row r="176" s="106" customFormat="1" customHeight="1" spans="2:2">
      <c r="B176" s="202"/>
    </row>
    <row r="177" s="106" customFormat="1" customHeight="1" spans="2:2">
      <c r="B177" s="202"/>
    </row>
    <row r="178" s="106" customFormat="1" customHeight="1" spans="2:2">
      <c r="B178" s="202"/>
    </row>
    <row r="179" s="106" customFormat="1" customHeight="1" spans="2:2">
      <c r="B179" s="202"/>
    </row>
    <row r="180" s="106" customFormat="1" customHeight="1" spans="2:2">
      <c r="B180" s="202"/>
    </row>
    <row r="181" s="106" customFormat="1" customHeight="1" spans="2:2">
      <c r="B181" s="202"/>
    </row>
    <row r="182" s="106" customFormat="1" customHeight="1" spans="2:2">
      <c r="B182" s="202"/>
    </row>
    <row r="183" s="106" customFormat="1" customHeight="1" spans="2:2">
      <c r="B183" s="202"/>
    </row>
    <row r="184" s="106" customFormat="1" customHeight="1" spans="2:2">
      <c r="B184" s="202"/>
    </row>
    <row r="185" s="106" customFormat="1" customHeight="1" spans="2:2">
      <c r="B185" s="202"/>
    </row>
    <row r="186" s="106" customFormat="1" customHeight="1" spans="2:2">
      <c r="B186" s="202"/>
    </row>
    <row r="187" s="106" customFormat="1" customHeight="1" spans="2:2">
      <c r="B187" s="202"/>
    </row>
    <row r="188" s="106" customFormat="1" customHeight="1" spans="2:2">
      <c r="B188" s="202"/>
    </row>
    <row r="189" s="106" customFormat="1" customHeight="1" spans="2:2">
      <c r="B189" s="202"/>
    </row>
    <row r="190" s="106" customFormat="1" customHeight="1" spans="2:2">
      <c r="B190" s="202"/>
    </row>
    <row r="191" s="106" customFormat="1" customHeight="1" spans="2:2">
      <c r="B191" s="202"/>
    </row>
    <row r="192" s="106" customFormat="1" customHeight="1" spans="2:2">
      <c r="B192" s="202"/>
    </row>
    <row r="193" s="106" customFormat="1" customHeight="1" spans="2:2">
      <c r="B193" s="202"/>
    </row>
    <row r="194" s="106" customFormat="1" customHeight="1" spans="2:2">
      <c r="B194" s="202"/>
    </row>
    <row r="195" s="106" customFormat="1" customHeight="1" spans="2:2">
      <c r="B195" s="202"/>
    </row>
    <row r="196" s="106" customFormat="1" customHeight="1" spans="2:2">
      <c r="B196" s="202"/>
    </row>
    <row r="197" s="106" customFormat="1" customHeight="1" spans="2:2">
      <c r="B197" s="202"/>
    </row>
    <row r="198" s="106" customFormat="1" customHeight="1" spans="2:2">
      <c r="B198" s="202"/>
    </row>
    <row r="199" s="106" customFormat="1" customHeight="1" spans="2:2">
      <c r="B199" s="202"/>
    </row>
    <row r="200" s="106" customFormat="1" customHeight="1" spans="2:2">
      <c r="B200" s="202"/>
    </row>
    <row r="201" s="106" customFormat="1" customHeight="1" spans="2:2">
      <c r="B201" s="202"/>
    </row>
    <row r="202" s="106" customFormat="1" customHeight="1" spans="2:2">
      <c r="B202" s="202"/>
    </row>
    <row r="203" s="106" customFormat="1" customHeight="1" spans="2:2">
      <c r="B203" s="202"/>
    </row>
    <row r="204" s="106" customFormat="1" customHeight="1" spans="2:2">
      <c r="B204" s="202"/>
    </row>
    <row r="205" s="106" customFormat="1" customHeight="1" spans="2:2">
      <c r="B205" s="202"/>
    </row>
    <row r="206" s="106" customFormat="1" customHeight="1" spans="2:2">
      <c r="B206" s="202"/>
    </row>
    <row r="207" s="106" customFormat="1" customHeight="1" spans="2:2">
      <c r="B207" s="202"/>
    </row>
    <row r="208" s="106" customFormat="1" customHeight="1" spans="2:2">
      <c r="B208" s="202"/>
    </row>
    <row r="209" s="106" customFormat="1" customHeight="1" spans="2:2">
      <c r="B209" s="202"/>
    </row>
    <row r="210" s="106" customFormat="1" customHeight="1" spans="2:2">
      <c r="B210" s="202"/>
    </row>
    <row r="211" s="106" customFormat="1" customHeight="1" spans="2:2">
      <c r="B211" s="202"/>
    </row>
    <row r="212" s="106" customFormat="1" customHeight="1" spans="2:2">
      <c r="B212" s="202"/>
    </row>
    <row r="213" s="106" customFormat="1" customHeight="1" spans="2:2">
      <c r="B213" s="202"/>
    </row>
    <row r="214" s="106" customFormat="1" customHeight="1" spans="2:2">
      <c r="B214" s="202"/>
    </row>
    <row r="215" s="106" customFormat="1" customHeight="1" spans="2:2">
      <c r="B215" s="202"/>
    </row>
    <row r="216" s="106" customFormat="1" customHeight="1" spans="2:2">
      <c r="B216" s="202"/>
    </row>
    <row r="217" s="106" customFormat="1" customHeight="1" spans="2:2">
      <c r="B217" s="202"/>
    </row>
    <row r="218" s="106" customFormat="1" customHeight="1" spans="2:2">
      <c r="B218" s="202"/>
    </row>
    <row r="219" s="106" customFormat="1" customHeight="1" spans="2:2">
      <c r="B219" s="202"/>
    </row>
    <row r="220" s="106" customFormat="1" customHeight="1" spans="2:2">
      <c r="B220" s="202"/>
    </row>
    <row r="221" s="106" customFormat="1" customHeight="1" spans="2:2">
      <c r="B221" s="202"/>
    </row>
    <row r="222" s="106" customFormat="1" customHeight="1" spans="2:2">
      <c r="B222" s="202"/>
    </row>
    <row r="223" s="106" customFormat="1" customHeight="1" spans="2:2">
      <c r="B223" s="202"/>
    </row>
    <row r="224" s="106" customFormat="1" customHeight="1" spans="2:2">
      <c r="B224" s="202"/>
    </row>
    <row r="225" s="106" customFormat="1" customHeight="1" spans="2:2">
      <c r="B225" s="202"/>
    </row>
    <row r="226" s="106" customFormat="1" customHeight="1" spans="2:2">
      <c r="B226" s="202"/>
    </row>
    <row r="227" s="106" customFormat="1" customHeight="1" spans="2:2">
      <c r="B227" s="202"/>
    </row>
    <row r="228" s="106" customFormat="1" customHeight="1" spans="2:2">
      <c r="B228" s="202"/>
    </row>
    <row r="229" s="106" customFormat="1" customHeight="1" spans="2:2">
      <c r="B229" s="202"/>
    </row>
    <row r="230" s="106" customFormat="1" customHeight="1" spans="2:2">
      <c r="B230" s="202"/>
    </row>
    <row r="231" s="106" customFormat="1" customHeight="1" spans="2:2">
      <c r="B231" s="202"/>
    </row>
    <row r="232" s="106" customFormat="1" customHeight="1" spans="2:2">
      <c r="B232" s="202"/>
    </row>
    <row r="233" s="106" customFormat="1" customHeight="1" spans="2:2">
      <c r="B233" s="202"/>
    </row>
    <row r="234" s="106" customFormat="1" customHeight="1" spans="2:2">
      <c r="B234" s="202"/>
    </row>
    <row r="235" s="106" customFormat="1" customHeight="1" spans="2:2">
      <c r="B235" s="202"/>
    </row>
    <row r="236" s="106" customFormat="1" customHeight="1" spans="2:2">
      <c r="B236" s="202"/>
    </row>
    <row r="237" s="106" customFormat="1" customHeight="1" spans="2:2">
      <c r="B237" s="202"/>
    </row>
    <row r="238" s="106" customFormat="1" customHeight="1" spans="2:2">
      <c r="B238" s="202"/>
    </row>
    <row r="239" s="106" customFormat="1" customHeight="1" spans="2:2">
      <c r="B239" s="202"/>
    </row>
    <row r="240" s="106" customFormat="1" customHeight="1" spans="2:2">
      <c r="B240" s="202"/>
    </row>
    <row r="241" s="106" customFormat="1" customHeight="1" spans="2:2">
      <c r="B241" s="202"/>
    </row>
    <row r="242" s="106" customFormat="1" customHeight="1" spans="2:2">
      <c r="B242" s="202"/>
    </row>
    <row r="243" s="106" customFormat="1" customHeight="1" spans="2:2">
      <c r="B243" s="202"/>
    </row>
    <row r="244" s="106" customFormat="1" customHeight="1" spans="2:2">
      <c r="B244" s="202"/>
    </row>
    <row r="245" s="106" customFormat="1" customHeight="1" spans="2:2">
      <c r="B245" s="202"/>
    </row>
    <row r="246" s="106" customFormat="1" customHeight="1" spans="2:2">
      <c r="B246" s="202"/>
    </row>
    <row r="247" s="106" customFormat="1" customHeight="1" spans="2:2">
      <c r="B247" s="202"/>
    </row>
    <row r="248" s="106" customFormat="1" customHeight="1" spans="2:2">
      <c r="B248" s="202"/>
    </row>
    <row r="249" s="106" customFormat="1" customHeight="1" spans="2:2">
      <c r="B249" s="202"/>
    </row>
    <row r="250" s="106" customFormat="1" customHeight="1" spans="2:2">
      <c r="B250" s="202"/>
    </row>
    <row r="251" s="106" customFormat="1" customHeight="1" spans="2:2">
      <c r="B251" s="202"/>
    </row>
    <row r="252" s="106" customFormat="1" customHeight="1" spans="2:2">
      <c r="B252" s="202"/>
    </row>
    <row r="253" s="106" customFormat="1" customHeight="1" spans="2:2">
      <c r="B253" s="202"/>
    </row>
    <row r="254" s="106" customFormat="1" customHeight="1" spans="2:2">
      <c r="B254" s="202"/>
    </row>
    <row r="255" s="106" customFormat="1" customHeight="1" spans="2:2">
      <c r="B255" s="202"/>
    </row>
    <row r="256" s="106" customFormat="1" customHeight="1" spans="2:2">
      <c r="B256" s="202"/>
    </row>
    <row r="257" s="106" customFormat="1" customHeight="1" spans="2:2">
      <c r="B257" s="202"/>
    </row>
    <row r="258" s="106" customFormat="1" customHeight="1" spans="2:2">
      <c r="B258" s="202"/>
    </row>
    <row r="259" s="106" customFormat="1" customHeight="1" spans="2:2">
      <c r="B259" s="202"/>
    </row>
    <row r="260" s="106" customFormat="1" customHeight="1" spans="2:2">
      <c r="B260" s="202"/>
    </row>
    <row r="261" s="106" customFormat="1" customHeight="1" spans="2:2">
      <c r="B261" s="202"/>
    </row>
    <row r="262" s="106" customFormat="1" customHeight="1" spans="2:2">
      <c r="B262" s="202"/>
    </row>
    <row r="263" s="106" customFormat="1" customHeight="1" spans="2:2">
      <c r="B263" s="202"/>
    </row>
    <row r="264" s="106" customFormat="1" customHeight="1" spans="2:2">
      <c r="B264" s="202"/>
    </row>
    <row r="265" s="106" customFormat="1" customHeight="1" spans="2:2">
      <c r="B265" s="202"/>
    </row>
    <row r="266" s="106" customFormat="1" customHeight="1" spans="2:2">
      <c r="B266" s="202"/>
    </row>
    <row r="267" s="106" customFormat="1" customHeight="1" spans="2:2">
      <c r="B267" s="202"/>
    </row>
    <row r="268" s="106" customFormat="1" customHeight="1" spans="2:2">
      <c r="B268" s="202"/>
    </row>
    <row r="269" s="106" customFormat="1" customHeight="1" spans="2:2">
      <c r="B269" s="202"/>
    </row>
    <row r="270" s="106" customFormat="1" customHeight="1" spans="2:2">
      <c r="B270" s="202"/>
    </row>
    <row r="271" s="106" customFormat="1" customHeight="1" spans="2:2">
      <c r="B271" s="202"/>
    </row>
    <row r="272" s="106" customFormat="1" customHeight="1" spans="2:2">
      <c r="B272" s="202"/>
    </row>
    <row r="273" s="106" customFormat="1" customHeight="1" spans="2:2">
      <c r="B273" s="202"/>
    </row>
    <row r="274" s="106" customFormat="1" customHeight="1" spans="2:2">
      <c r="B274" s="202"/>
    </row>
    <row r="275" s="106" customFormat="1" customHeight="1" spans="2:2">
      <c r="B275" s="202"/>
    </row>
    <row r="276" s="106" customFormat="1" customHeight="1" spans="2:2">
      <c r="B276" s="202"/>
    </row>
    <row r="277" s="106" customFormat="1" customHeight="1" spans="2:2">
      <c r="B277" s="202"/>
    </row>
    <row r="278" s="106" customFormat="1" customHeight="1" spans="2:2">
      <c r="B278" s="202"/>
    </row>
    <row r="279" s="106" customFormat="1" customHeight="1" spans="2:2">
      <c r="B279" s="202"/>
    </row>
    <row r="280" s="106" customFormat="1" customHeight="1" spans="2:2">
      <c r="B280" s="202"/>
    </row>
    <row r="281" s="106" customFormat="1" customHeight="1" spans="2:2">
      <c r="B281" s="202"/>
    </row>
    <row r="282" s="106" customFormat="1" customHeight="1" spans="2:2">
      <c r="B282" s="202"/>
    </row>
    <row r="283" s="106" customFormat="1" customHeight="1" spans="2:2">
      <c r="B283" s="202"/>
    </row>
    <row r="284" s="106" customFormat="1" customHeight="1" spans="2:2">
      <c r="B284" s="202"/>
    </row>
    <row r="285" s="106" customFormat="1" customHeight="1" spans="2:2">
      <c r="B285" s="202"/>
    </row>
    <row r="286" s="106" customFormat="1" customHeight="1" spans="2:2">
      <c r="B286" s="202"/>
    </row>
    <row r="287" s="106" customFormat="1" customHeight="1" spans="2:2">
      <c r="B287" s="202"/>
    </row>
    <row r="288" s="106" customFormat="1" customHeight="1" spans="2:2">
      <c r="B288" s="202"/>
    </row>
    <row r="289" s="106" customFormat="1" customHeight="1" spans="2:2">
      <c r="B289" s="202"/>
    </row>
    <row r="290" s="106" customFormat="1" customHeight="1" spans="2:2">
      <c r="B290" s="202"/>
    </row>
    <row r="291" s="106" customFormat="1" customHeight="1" spans="2:2">
      <c r="B291" s="202"/>
    </row>
    <row r="292" s="106" customFormat="1" customHeight="1" spans="2:2">
      <c r="B292" s="202"/>
    </row>
    <row r="293" s="106" customFormat="1" customHeight="1" spans="2:2">
      <c r="B293" s="202"/>
    </row>
    <row r="294" s="106" customFormat="1" customHeight="1" spans="2:2">
      <c r="B294" s="202"/>
    </row>
    <row r="295" s="106" customFormat="1" customHeight="1" spans="2:2">
      <c r="B295" s="202"/>
    </row>
    <row r="296" s="106" customFormat="1" customHeight="1" spans="2:2">
      <c r="B296" s="202"/>
    </row>
    <row r="297" s="106" customFormat="1" customHeight="1" spans="2:2">
      <c r="B297" s="202"/>
    </row>
    <row r="298" s="106" customFormat="1" customHeight="1" spans="2:2">
      <c r="B298" s="202"/>
    </row>
    <row r="299" s="106" customFormat="1" customHeight="1" spans="2:2">
      <c r="B299" s="202"/>
    </row>
    <row r="300" s="106" customFormat="1" customHeight="1" spans="2:2">
      <c r="B300" s="202"/>
    </row>
    <row r="301" s="106" customFormat="1" customHeight="1" spans="2:2">
      <c r="B301" s="202"/>
    </row>
    <row r="302" s="106" customFormat="1" customHeight="1" spans="2:2">
      <c r="B302" s="202"/>
    </row>
    <row r="303" s="106" customFormat="1" customHeight="1" spans="2:2">
      <c r="B303" s="202"/>
    </row>
    <row r="304" s="106" customFormat="1" customHeight="1" spans="2:2">
      <c r="B304" s="202"/>
    </row>
    <row r="305" s="106" customFormat="1" customHeight="1" spans="2:2">
      <c r="B305" s="202"/>
    </row>
    <row r="306" s="106" customFormat="1" customHeight="1" spans="2:2">
      <c r="B306" s="202"/>
    </row>
    <row r="307" s="106" customFormat="1" customHeight="1" spans="2:2">
      <c r="B307" s="202"/>
    </row>
    <row r="308" s="106" customFormat="1" customHeight="1" spans="2:2">
      <c r="B308" s="202"/>
    </row>
    <row r="309" s="106" customFormat="1" customHeight="1" spans="2:2">
      <c r="B309" s="202"/>
    </row>
    <row r="310" s="106" customFormat="1" customHeight="1" spans="2:2">
      <c r="B310" s="202"/>
    </row>
    <row r="311" s="106" customFormat="1" customHeight="1" spans="2:2">
      <c r="B311" s="202"/>
    </row>
    <row r="312" s="106" customFormat="1" customHeight="1" spans="2:2">
      <c r="B312" s="202"/>
    </row>
    <row r="313" s="106" customFormat="1" customHeight="1" spans="2:2">
      <c r="B313" s="202"/>
    </row>
    <row r="314" s="106" customFormat="1" customHeight="1" spans="2:2">
      <c r="B314" s="202"/>
    </row>
    <row r="315" s="106" customFormat="1" customHeight="1" spans="2:2">
      <c r="B315" s="202"/>
    </row>
    <row r="316" s="106" customFormat="1" customHeight="1" spans="2:2">
      <c r="B316" s="202"/>
    </row>
    <row r="317" s="106" customFormat="1" customHeight="1" spans="2:2">
      <c r="B317" s="202"/>
    </row>
    <row r="318" s="106" customFormat="1" customHeight="1" spans="2:2">
      <c r="B318" s="202"/>
    </row>
    <row r="319" s="106" customFormat="1" customHeight="1" spans="2:2">
      <c r="B319" s="202"/>
    </row>
    <row r="320" s="106" customFormat="1" customHeight="1" spans="2:2">
      <c r="B320" s="202"/>
    </row>
    <row r="321" s="106" customFormat="1" customHeight="1" spans="2:2">
      <c r="B321" s="202"/>
    </row>
    <row r="322" s="106" customFormat="1" customHeight="1" spans="2:2">
      <c r="B322" s="202"/>
    </row>
    <row r="323" s="106" customFormat="1" customHeight="1" spans="2:2">
      <c r="B323" s="202"/>
    </row>
    <row r="324" s="106" customFormat="1" customHeight="1" spans="2:2">
      <c r="B324" s="202"/>
    </row>
    <row r="325" s="106" customFormat="1" customHeight="1" spans="2:2">
      <c r="B325" s="202"/>
    </row>
    <row r="326" s="106" customFormat="1" customHeight="1" spans="2:2">
      <c r="B326" s="202"/>
    </row>
    <row r="327" s="106" customFormat="1" customHeight="1" spans="2:2">
      <c r="B327" s="202"/>
    </row>
    <row r="328" s="106" customFormat="1" customHeight="1" spans="2:2">
      <c r="B328" s="202"/>
    </row>
    <row r="329" s="106" customFormat="1" customHeight="1" spans="2:2">
      <c r="B329" s="202"/>
    </row>
    <row r="330" s="106" customFormat="1" customHeight="1" spans="2:2">
      <c r="B330" s="202"/>
    </row>
    <row r="331" s="106" customFormat="1" customHeight="1" spans="2:2">
      <c r="B331" s="202"/>
    </row>
    <row r="332" s="106" customFormat="1" customHeight="1" spans="2:2">
      <c r="B332" s="202"/>
    </row>
    <row r="333" s="106" customFormat="1" customHeight="1" spans="2:2">
      <c r="B333" s="202"/>
    </row>
    <row r="334" s="106" customFormat="1" customHeight="1" spans="2:2">
      <c r="B334" s="202"/>
    </row>
    <row r="335" s="106" customFormat="1" customHeight="1" spans="2:2">
      <c r="B335" s="202"/>
    </row>
    <row r="336" s="106" customFormat="1" customHeight="1" spans="2:2">
      <c r="B336" s="202"/>
    </row>
    <row r="337" s="106" customFormat="1" customHeight="1" spans="2:2">
      <c r="B337" s="202"/>
    </row>
    <row r="338" s="106" customFormat="1" customHeight="1" spans="2:2">
      <c r="B338" s="202"/>
    </row>
    <row r="339" s="106" customFormat="1" customHeight="1" spans="2:2">
      <c r="B339" s="202"/>
    </row>
    <row r="340" s="106" customFormat="1" customHeight="1" spans="2:2">
      <c r="B340" s="202"/>
    </row>
    <row r="341" s="106" customFormat="1" customHeight="1" spans="2:2">
      <c r="B341" s="202"/>
    </row>
    <row r="342" s="106" customFormat="1" customHeight="1" spans="2:2">
      <c r="B342" s="202"/>
    </row>
    <row r="343" s="106" customFormat="1" customHeight="1" spans="2:2">
      <c r="B343" s="202"/>
    </row>
    <row r="344" s="106" customFormat="1" customHeight="1" spans="2:2">
      <c r="B344" s="202"/>
    </row>
    <row r="345" s="106" customFormat="1" customHeight="1" spans="2:2">
      <c r="B345" s="202"/>
    </row>
    <row r="346" s="106" customFormat="1" customHeight="1" spans="2:2">
      <c r="B346" s="202"/>
    </row>
    <row r="347" s="106" customFormat="1" customHeight="1" spans="2:2">
      <c r="B347" s="202"/>
    </row>
    <row r="348" s="106" customFormat="1" customHeight="1" spans="2:2">
      <c r="B348" s="202"/>
    </row>
    <row r="349" s="106" customFormat="1" customHeight="1" spans="2:2">
      <c r="B349" s="202"/>
    </row>
    <row r="350" s="106" customFormat="1" customHeight="1" spans="2:2">
      <c r="B350" s="202"/>
    </row>
    <row r="351" s="106" customFormat="1" customHeight="1" spans="2:2">
      <c r="B351" s="202"/>
    </row>
    <row r="352" s="106" customFormat="1" customHeight="1" spans="2:2">
      <c r="B352" s="202"/>
    </row>
    <row r="353" s="106" customFormat="1" customHeight="1" spans="2:2">
      <c r="B353" s="202"/>
    </row>
    <row r="354" s="106" customFormat="1" customHeight="1" spans="2:2">
      <c r="B354" s="202"/>
    </row>
    <row r="355" s="106" customFormat="1" customHeight="1" spans="2:2">
      <c r="B355" s="202"/>
    </row>
    <row r="356" s="106" customFormat="1" customHeight="1" spans="2:2">
      <c r="B356" s="202"/>
    </row>
    <row r="357" s="106" customFormat="1" customHeight="1" spans="2:2">
      <c r="B357" s="202"/>
    </row>
    <row r="358" s="106" customFormat="1" customHeight="1" spans="2:2">
      <c r="B358" s="202"/>
    </row>
    <row r="359" s="106" customFormat="1" customHeight="1" spans="2:2">
      <c r="B359" s="202"/>
    </row>
    <row r="360" s="106" customFormat="1" customHeight="1" spans="2:2">
      <c r="B360" s="202"/>
    </row>
    <row r="361" s="106" customFormat="1" customHeight="1" spans="2:2">
      <c r="B361" s="202"/>
    </row>
    <row r="362" s="106" customFormat="1" customHeight="1" spans="2:2">
      <c r="B362" s="202"/>
    </row>
    <row r="363" s="106" customFormat="1" customHeight="1" spans="2:2">
      <c r="B363" s="202"/>
    </row>
    <row r="364" s="106" customFormat="1" customHeight="1" spans="2:2">
      <c r="B364" s="202"/>
    </row>
    <row r="365" s="106" customFormat="1" customHeight="1" spans="2:2">
      <c r="B365" s="202"/>
    </row>
    <row r="366" s="106" customFormat="1" customHeight="1" spans="2:2">
      <c r="B366" s="202"/>
    </row>
    <row r="367" s="106" customFormat="1" customHeight="1" spans="2:2">
      <c r="B367" s="202"/>
    </row>
    <row r="368" s="106" customFormat="1" customHeight="1" spans="2:2">
      <c r="B368" s="202"/>
    </row>
    <row r="369" s="106" customFormat="1" customHeight="1" spans="2:2">
      <c r="B369" s="202"/>
    </row>
    <row r="370" s="106" customFormat="1" customHeight="1" spans="2:2">
      <c r="B370" s="202"/>
    </row>
    <row r="371" s="106" customFormat="1" customHeight="1" spans="2:2">
      <c r="B371" s="202"/>
    </row>
    <row r="372" s="106" customFormat="1" customHeight="1" spans="2:2">
      <c r="B372" s="202"/>
    </row>
    <row r="373" s="106" customFormat="1" customHeight="1" spans="2:2">
      <c r="B373" s="202"/>
    </row>
    <row r="374" s="106" customFormat="1" customHeight="1" spans="2:2">
      <c r="B374" s="202"/>
    </row>
    <row r="375" s="106" customFormat="1" customHeight="1" spans="2:2">
      <c r="B375" s="202"/>
    </row>
    <row r="376" s="106" customFormat="1" customHeight="1" spans="2:2">
      <c r="B376" s="202"/>
    </row>
    <row r="377" s="106" customFormat="1" customHeight="1" spans="2:2">
      <c r="B377" s="202"/>
    </row>
    <row r="378" s="106" customFormat="1" customHeight="1" spans="2:2">
      <c r="B378" s="202"/>
    </row>
    <row r="379" s="106" customFormat="1" customHeight="1" spans="2:2">
      <c r="B379" s="202"/>
    </row>
    <row r="380" s="106" customFormat="1" customHeight="1" spans="2:2">
      <c r="B380" s="202"/>
    </row>
    <row r="381" s="106" customFormat="1" customHeight="1" spans="2:2">
      <c r="B381" s="202"/>
    </row>
    <row r="382" s="106" customFormat="1" customHeight="1" spans="2:2">
      <c r="B382" s="202"/>
    </row>
    <row r="383" s="106" customFormat="1" customHeight="1" spans="2:2">
      <c r="B383" s="202"/>
    </row>
    <row r="384" s="106" customFormat="1" customHeight="1" spans="2:2">
      <c r="B384" s="202"/>
    </row>
    <row r="385" s="106" customFormat="1" customHeight="1" spans="2:2">
      <c r="B385" s="202"/>
    </row>
    <row r="386" s="106" customFormat="1" customHeight="1" spans="2:2">
      <c r="B386" s="202"/>
    </row>
    <row r="387" s="106" customFormat="1" customHeight="1" spans="2:2">
      <c r="B387" s="202"/>
    </row>
    <row r="388" s="106" customFormat="1" customHeight="1" spans="2:2">
      <c r="B388" s="202"/>
    </row>
    <row r="389" s="106" customFormat="1" customHeight="1" spans="2:2">
      <c r="B389" s="202"/>
    </row>
    <row r="390" s="106" customFormat="1" customHeight="1" spans="2:2">
      <c r="B390" s="202"/>
    </row>
    <row r="391" s="106" customFormat="1" customHeight="1" spans="2:2">
      <c r="B391" s="202"/>
    </row>
    <row r="392" s="106" customFormat="1" customHeight="1" spans="2:2">
      <c r="B392" s="202"/>
    </row>
    <row r="393" s="106" customFormat="1" customHeight="1" spans="2:2">
      <c r="B393" s="202"/>
    </row>
    <row r="394" s="106" customFormat="1" customHeight="1" spans="2:2">
      <c r="B394" s="202"/>
    </row>
    <row r="395" s="106" customFormat="1" customHeight="1" spans="2:2">
      <c r="B395" s="202"/>
    </row>
    <row r="396" s="106" customFormat="1" customHeight="1" spans="2:2">
      <c r="B396" s="202"/>
    </row>
    <row r="397" s="106" customFormat="1" customHeight="1" spans="2:2">
      <c r="B397" s="202"/>
    </row>
    <row r="398" s="106" customFormat="1" customHeight="1" spans="2:2">
      <c r="B398" s="202"/>
    </row>
    <row r="399" s="106" customFormat="1" customHeight="1" spans="2:2">
      <c r="B399" s="202"/>
    </row>
    <row r="400" s="106" customFormat="1" customHeight="1" spans="2:2">
      <c r="B400" s="202"/>
    </row>
    <row r="401" s="106" customFormat="1" customHeight="1" spans="2:2">
      <c r="B401" s="202"/>
    </row>
    <row r="402" s="106" customFormat="1" customHeight="1" spans="2:2">
      <c r="B402" s="202"/>
    </row>
    <row r="403" s="106" customFormat="1" customHeight="1" spans="2:2">
      <c r="B403" s="202"/>
    </row>
    <row r="404" s="106" customFormat="1" customHeight="1" spans="2:2">
      <c r="B404" s="202"/>
    </row>
    <row r="405" s="106" customFormat="1" customHeight="1" spans="2:2">
      <c r="B405" s="202"/>
    </row>
    <row r="406" s="106" customFormat="1" customHeight="1" spans="2:2">
      <c r="B406" s="202"/>
    </row>
    <row r="407" s="106" customFormat="1" customHeight="1" spans="2:2">
      <c r="B407" s="202"/>
    </row>
    <row r="408" s="106" customFormat="1" customHeight="1" spans="2:2">
      <c r="B408" s="202"/>
    </row>
    <row r="409" s="106" customFormat="1" customHeight="1" spans="2:2">
      <c r="B409" s="202"/>
    </row>
    <row r="410" s="106" customFormat="1" customHeight="1" spans="2:2">
      <c r="B410" s="202"/>
    </row>
    <row r="411" s="106" customFormat="1" customHeight="1" spans="2:2">
      <c r="B411" s="202"/>
    </row>
    <row r="412" s="106" customFormat="1" customHeight="1" spans="2:2">
      <c r="B412" s="202"/>
    </row>
    <row r="413" s="106" customFormat="1" customHeight="1" spans="2:2">
      <c r="B413" s="202"/>
    </row>
    <row r="414" s="106" customFormat="1" customHeight="1" spans="2:2">
      <c r="B414" s="202"/>
    </row>
    <row r="415" s="106" customFormat="1" customHeight="1" spans="2:2">
      <c r="B415" s="202"/>
    </row>
    <row r="416" s="106" customFormat="1" customHeight="1" spans="2:2">
      <c r="B416" s="202"/>
    </row>
    <row r="417" s="106" customFormat="1" customHeight="1" spans="2:2">
      <c r="B417" s="202"/>
    </row>
    <row r="418" s="106" customFormat="1" customHeight="1" spans="2:2">
      <c r="B418" s="202"/>
    </row>
    <row r="419" s="106" customFormat="1" customHeight="1" spans="2:2">
      <c r="B419" s="202"/>
    </row>
    <row r="420" s="106" customFormat="1" customHeight="1" spans="2:2">
      <c r="B420" s="202"/>
    </row>
    <row r="421" s="106" customFormat="1" customHeight="1" spans="2:2">
      <c r="B421" s="202"/>
    </row>
    <row r="422" s="106" customFormat="1" customHeight="1" spans="2:2">
      <c r="B422" s="202"/>
    </row>
    <row r="423" s="106" customFormat="1" customHeight="1" spans="2:2">
      <c r="B423" s="202"/>
    </row>
    <row r="424" s="106" customFormat="1" customHeight="1" spans="2:2">
      <c r="B424" s="202"/>
    </row>
    <row r="425" s="106" customFormat="1" customHeight="1" spans="2:2">
      <c r="B425" s="202"/>
    </row>
    <row r="426" s="106" customFormat="1" customHeight="1" spans="2:2">
      <c r="B426" s="202"/>
    </row>
    <row r="427" s="106" customFormat="1" customHeight="1" spans="2:2">
      <c r="B427" s="202"/>
    </row>
    <row r="428" s="106" customFormat="1" customHeight="1" spans="2:2">
      <c r="B428" s="202"/>
    </row>
    <row r="429" s="106" customFormat="1" customHeight="1" spans="2:2">
      <c r="B429" s="202"/>
    </row>
    <row r="430" s="106" customFormat="1" customHeight="1" spans="2:2">
      <c r="B430" s="202"/>
    </row>
    <row r="431" s="106" customFormat="1" customHeight="1" spans="2:2">
      <c r="B431" s="202"/>
    </row>
    <row r="432" s="106" customFormat="1" customHeight="1" spans="2:2">
      <c r="B432" s="202"/>
    </row>
    <row r="433" s="106" customFormat="1" customHeight="1" spans="2:2">
      <c r="B433" s="202"/>
    </row>
    <row r="434" s="106" customFormat="1" customHeight="1" spans="2:2">
      <c r="B434" s="202"/>
    </row>
    <row r="435" s="106" customFormat="1" customHeight="1" spans="2:2">
      <c r="B435" s="202"/>
    </row>
    <row r="436" s="106" customFormat="1" customHeight="1" spans="2:2">
      <c r="B436" s="202"/>
    </row>
    <row r="437" s="106" customFormat="1" customHeight="1" spans="2:2">
      <c r="B437" s="202"/>
    </row>
    <row r="438" s="106" customFormat="1" customHeight="1" spans="2:2">
      <c r="B438" s="202"/>
    </row>
    <row r="439" s="106" customFormat="1" customHeight="1" spans="2:2">
      <c r="B439" s="202"/>
    </row>
    <row r="440" s="106" customFormat="1" customHeight="1" spans="2:2">
      <c r="B440" s="202"/>
    </row>
    <row r="441" s="106" customFormat="1" customHeight="1" spans="2:2">
      <c r="B441" s="202"/>
    </row>
    <row r="442" s="106" customFormat="1" customHeight="1" spans="2:2">
      <c r="B442" s="202"/>
    </row>
    <row r="443" s="106" customFormat="1" customHeight="1" spans="2:2">
      <c r="B443" s="202"/>
    </row>
    <row r="444" s="106" customFormat="1" customHeight="1" spans="2:2">
      <c r="B444" s="202"/>
    </row>
    <row r="445" s="106" customFormat="1" customHeight="1" spans="2:2">
      <c r="B445" s="202"/>
    </row>
    <row r="446" s="106" customFormat="1" customHeight="1" spans="2:2">
      <c r="B446" s="202"/>
    </row>
    <row r="447" s="106" customFormat="1" customHeight="1" spans="2:2">
      <c r="B447" s="202"/>
    </row>
    <row r="448" s="106" customFormat="1" customHeight="1" spans="2:2">
      <c r="B448" s="202"/>
    </row>
    <row r="449" s="106" customFormat="1" customHeight="1" spans="2:2">
      <c r="B449" s="202"/>
    </row>
    <row r="450" s="106" customFormat="1" customHeight="1" spans="2:2">
      <c r="B450" s="202"/>
    </row>
    <row r="451" s="106" customFormat="1" customHeight="1" spans="2:2">
      <c r="B451" s="202"/>
    </row>
    <row r="452" s="106" customFormat="1" customHeight="1" spans="2:2">
      <c r="B452" s="202"/>
    </row>
    <row r="453" s="106" customFormat="1" customHeight="1" spans="2:2">
      <c r="B453" s="202"/>
    </row>
    <row r="454" s="106" customFormat="1" customHeight="1" spans="2:2">
      <c r="B454" s="202"/>
    </row>
    <row r="455" s="106" customFormat="1" customHeight="1" spans="2:2">
      <c r="B455" s="202"/>
    </row>
    <row r="456" s="106" customFormat="1" customHeight="1" spans="2:2">
      <c r="B456" s="202"/>
    </row>
    <row r="457" s="106" customFormat="1" customHeight="1" spans="2:2">
      <c r="B457" s="202"/>
    </row>
    <row r="458" s="106" customFormat="1" customHeight="1" spans="2:2">
      <c r="B458" s="202"/>
    </row>
    <row r="459" s="106" customFormat="1" customHeight="1" spans="2:2">
      <c r="B459" s="202"/>
    </row>
    <row r="460" s="106" customFormat="1" customHeight="1" spans="2:2">
      <c r="B460" s="202"/>
    </row>
    <row r="461" s="106" customFormat="1" customHeight="1" spans="2:2">
      <c r="B461" s="202"/>
    </row>
    <row r="462" s="106" customFormat="1" customHeight="1" spans="2:2">
      <c r="B462" s="202"/>
    </row>
    <row r="463" s="106" customFormat="1" customHeight="1" spans="2:2">
      <c r="B463" s="202"/>
    </row>
    <row r="464" s="106" customFormat="1" customHeight="1" spans="2:2">
      <c r="B464" s="202"/>
    </row>
    <row r="465" s="106" customFormat="1" customHeight="1" spans="2:2">
      <c r="B465" s="202"/>
    </row>
    <row r="466" s="106" customFormat="1" customHeight="1" spans="2:2">
      <c r="B466" s="202"/>
    </row>
    <row r="467" s="106" customFormat="1" customHeight="1" spans="2:2">
      <c r="B467" s="202"/>
    </row>
    <row r="468" s="106" customFormat="1" customHeight="1" spans="2:2">
      <c r="B468" s="202"/>
    </row>
    <row r="469" s="106" customFormat="1" customHeight="1" spans="2:2">
      <c r="B469" s="202"/>
    </row>
    <row r="470" s="106" customFormat="1" customHeight="1" spans="2:2">
      <c r="B470" s="202"/>
    </row>
    <row r="471" s="106" customFormat="1" customHeight="1" spans="2:2">
      <c r="B471" s="202"/>
    </row>
    <row r="472" s="106" customFormat="1" customHeight="1" spans="2:2">
      <c r="B472" s="202"/>
    </row>
    <row r="473" s="106" customFormat="1" customHeight="1" spans="2:2">
      <c r="B473" s="202"/>
    </row>
    <row r="474" s="106" customFormat="1" customHeight="1" spans="2:2">
      <c r="B474" s="202"/>
    </row>
    <row r="475" s="106" customFormat="1" customHeight="1" spans="2:2">
      <c r="B475" s="202"/>
    </row>
    <row r="476" s="106" customFormat="1" customHeight="1" spans="2:2">
      <c r="B476" s="202"/>
    </row>
    <row r="477" s="106" customFormat="1" customHeight="1" spans="2:2">
      <c r="B477" s="202"/>
    </row>
    <row r="478" s="106" customFormat="1" customHeight="1" spans="2:2">
      <c r="B478" s="202"/>
    </row>
    <row r="479" s="106" customFormat="1" customHeight="1" spans="2:2">
      <c r="B479" s="202"/>
    </row>
    <row r="480" s="106" customFormat="1" customHeight="1" spans="2:2">
      <c r="B480" s="202"/>
    </row>
    <row r="481" s="106" customFormat="1" customHeight="1" spans="2:2">
      <c r="B481" s="202"/>
    </row>
    <row r="482" s="106" customFormat="1" customHeight="1" spans="2:2">
      <c r="B482" s="202"/>
    </row>
    <row r="483" s="106" customFormat="1" customHeight="1" spans="2:2">
      <c r="B483" s="202"/>
    </row>
    <row r="484" s="106" customFormat="1" customHeight="1" spans="2:2">
      <c r="B484" s="202"/>
    </row>
    <row r="485" s="106" customFormat="1" customHeight="1" spans="2:2">
      <c r="B485" s="202"/>
    </row>
    <row r="486" s="106" customFormat="1" customHeight="1" spans="2:2">
      <c r="B486" s="202"/>
    </row>
    <row r="487" s="106" customFormat="1" customHeight="1" spans="2:2">
      <c r="B487" s="202"/>
    </row>
    <row r="488" s="106" customFormat="1" customHeight="1" spans="2:2">
      <c r="B488" s="202"/>
    </row>
    <row r="489" s="106" customFormat="1" customHeight="1" spans="2:2">
      <c r="B489" s="202"/>
    </row>
    <row r="490" s="106" customFormat="1" customHeight="1" spans="2:2">
      <c r="B490" s="202"/>
    </row>
    <row r="491" s="106" customFormat="1" customHeight="1" spans="2:2">
      <c r="B491" s="202"/>
    </row>
    <row r="492" s="106" customFormat="1" customHeight="1" spans="2:2">
      <c r="B492" s="202"/>
    </row>
    <row r="493" s="106" customFormat="1" customHeight="1" spans="2:2">
      <c r="B493" s="202"/>
    </row>
    <row r="494" s="106" customFormat="1" customHeight="1" spans="2:2">
      <c r="B494" s="202"/>
    </row>
    <row r="495" s="106" customFormat="1" customHeight="1" spans="2:2">
      <c r="B495" s="202"/>
    </row>
    <row r="496" s="106" customFormat="1" customHeight="1" spans="2:2">
      <c r="B496" s="202"/>
    </row>
    <row r="497" s="106" customFormat="1" customHeight="1" spans="2:2">
      <c r="B497" s="202"/>
    </row>
    <row r="498" s="106" customFormat="1" customHeight="1" spans="2:2">
      <c r="B498" s="202"/>
    </row>
    <row r="499" s="106" customFormat="1" customHeight="1" spans="2:2">
      <c r="B499" s="202"/>
    </row>
    <row r="500" s="106" customFormat="1" customHeight="1" spans="2:2">
      <c r="B500" s="202"/>
    </row>
    <row r="501" s="106" customFormat="1" customHeight="1" spans="2:2">
      <c r="B501" s="202"/>
    </row>
    <row r="502" s="106" customFormat="1" customHeight="1" spans="2:2">
      <c r="B502" s="202"/>
    </row>
    <row r="503" s="106" customFormat="1" customHeight="1" spans="2:2">
      <c r="B503" s="202"/>
    </row>
    <row r="504" s="106" customFormat="1" customHeight="1" spans="2:2">
      <c r="B504" s="202"/>
    </row>
    <row r="505" s="106" customFormat="1" customHeight="1" spans="2:2">
      <c r="B505" s="202"/>
    </row>
    <row r="506" s="106" customFormat="1" customHeight="1" spans="2:2">
      <c r="B506" s="202"/>
    </row>
    <row r="507" s="106" customFormat="1" customHeight="1" spans="2:2">
      <c r="B507" s="202"/>
    </row>
    <row r="508" s="106" customFormat="1" customHeight="1" spans="2:2">
      <c r="B508" s="202"/>
    </row>
    <row r="509" s="106" customFormat="1" customHeight="1" spans="2:2">
      <c r="B509" s="202"/>
    </row>
    <row r="510" s="106" customFormat="1" customHeight="1" spans="2:2">
      <c r="B510" s="202"/>
    </row>
    <row r="511" s="106" customFormat="1" customHeight="1" spans="2:2">
      <c r="B511" s="202"/>
    </row>
    <row r="512" s="106" customFormat="1" customHeight="1" spans="2:2">
      <c r="B512" s="202"/>
    </row>
    <row r="513" s="106" customFormat="1" customHeight="1" spans="2:2">
      <c r="B513" s="202"/>
    </row>
    <row r="514" s="106" customFormat="1" customHeight="1" spans="2:2">
      <c r="B514" s="202"/>
    </row>
    <row r="515" s="106" customFormat="1" customHeight="1" spans="2:2">
      <c r="B515" s="202"/>
    </row>
    <row r="516" s="106" customFormat="1" customHeight="1" spans="2:2">
      <c r="B516" s="202"/>
    </row>
    <row r="517" s="106" customFormat="1" customHeight="1" spans="2:2">
      <c r="B517" s="202"/>
    </row>
    <row r="518" s="106" customFormat="1" customHeight="1" spans="2:2">
      <c r="B518" s="202"/>
    </row>
    <row r="519" s="106" customFormat="1" customHeight="1" spans="2:2">
      <c r="B519" s="202"/>
    </row>
    <row r="520" s="106" customFormat="1" customHeight="1" spans="2:2">
      <c r="B520" s="202"/>
    </row>
    <row r="521" s="106" customFormat="1" customHeight="1" spans="2:2">
      <c r="B521" s="202"/>
    </row>
    <row r="522" s="106" customFormat="1" customHeight="1" spans="2:2">
      <c r="B522" s="202"/>
    </row>
    <row r="523" s="106" customFormat="1" customHeight="1" spans="2:2">
      <c r="B523" s="202"/>
    </row>
    <row r="524" s="106" customFormat="1" customHeight="1" spans="2:2">
      <c r="B524" s="202"/>
    </row>
    <row r="525" s="106" customFormat="1" customHeight="1" spans="2:2">
      <c r="B525" s="202"/>
    </row>
    <row r="526" s="106" customFormat="1" customHeight="1" spans="2:2">
      <c r="B526" s="202"/>
    </row>
    <row r="527" s="106" customFormat="1" customHeight="1" spans="2:2">
      <c r="B527" s="202"/>
    </row>
    <row r="528" s="106" customFormat="1" customHeight="1" spans="2:2">
      <c r="B528" s="202"/>
    </row>
    <row r="529" s="106" customFormat="1" customHeight="1" spans="2:2">
      <c r="B529" s="202"/>
    </row>
    <row r="530" s="106" customFormat="1" customHeight="1" spans="2:2">
      <c r="B530" s="202"/>
    </row>
    <row r="531" s="106" customFormat="1" customHeight="1" spans="2:2">
      <c r="B531" s="202"/>
    </row>
    <row r="532" s="106" customFormat="1" customHeight="1" spans="2:2">
      <c r="B532" s="202"/>
    </row>
    <row r="533" s="106" customFormat="1" customHeight="1" spans="2:2">
      <c r="B533" s="202"/>
    </row>
    <row r="534" s="106" customFormat="1" customHeight="1" spans="2:2">
      <c r="B534" s="202"/>
    </row>
    <row r="535" s="106" customFormat="1" customHeight="1" spans="2:2">
      <c r="B535" s="202"/>
    </row>
    <row r="536" s="106" customFormat="1" customHeight="1" spans="2:2">
      <c r="B536" s="202"/>
    </row>
    <row r="537" s="106" customFormat="1" customHeight="1" spans="2:2">
      <c r="B537" s="202"/>
    </row>
    <row r="538" s="106" customFormat="1" customHeight="1" spans="2:2">
      <c r="B538" s="202"/>
    </row>
    <row r="539" s="106" customFormat="1" customHeight="1" spans="2:2">
      <c r="B539" s="202"/>
    </row>
    <row r="540" s="106" customFormat="1" customHeight="1" spans="2:2">
      <c r="B540" s="202"/>
    </row>
    <row r="541" s="106" customFormat="1" customHeight="1" spans="2:2">
      <c r="B541" s="202"/>
    </row>
    <row r="542" s="106" customFormat="1" customHeight="1" spans="2:2">
      <c r="B542" s="202"/>
    </row>
    <row r="543" s="106" customFormat="1" customHeight="1" spans="2:2">
      <c r="B543" s="202"/>
    </row>
    <row r="544" s="106" customFormat="1" customHeight="1" spans="2:2">
      <c r="B544" s="202"/>
    </row>
    <row r="545" s="106" customFormat="1" customHeight="1" spans="2:2">
      <c r="B545" s="202"/>
    </row>
    <row r="546" s="106" customFormat="1" customHeight="1" spans="2:2">
      <c r="B546" s="202"/>
    </row>
    <row r="547" s="106" customFormat="1" customHeight="1" spans="2:2">
      <c r="B547" s="202"/>
    </row>
    <row r="548" s="106" customFormat="1" customHeight="1" spans="2:2">
      <c r="B548" s="202"/>
    </row>
    <row r="549" s="106" customFormat="1" customHeight="1" spans="2:2">
      <c r="B549" s="202"/>
    </row>
    <row r="550" s="106" customFormat="1" customHeight="1" spans="2:2">
      <c r="B550" s="202"/>
    </row>
    <row r="551" s="106" customFormat="1" customHeight="1" spans="2:2">
      <c r="B551" s="202"/>
    </row>
    <row r="552" s="106" customFormat="1" customHeight="1" spans="2:2">
      <c r="B552" s="202"/>
    </row>
    <row r="553" s="106" customFormat="1" customHeight="1" spans="2:2">
      <c r="B553" s="202"/>
    </row>
    <row r="554" s="106" customFormat="1" customHeight="1" spans="2:2">
      <c r="B554" s="202"/>
    </row>
    <row r="555" s="106" customFormat="1" customHeight="1" spans="2:2">
      <c r="B555" s="202"/>
    </row>
    <row r="556" s="106" customFormat="1" customHeight="1" spans="2:2">
      <c r="B556" s="202"/>
    </row>
    <row r="557" s="106" customFormat="1" customHeight="1" spans="2:2">
      <c r="B557" s="202"/>
    </row>
    <row r="558" s="106" customFormat="1" customHeight="1" spans="2:2">
      <c r="B558" s="202"/>
    </row>
    <row r="559" s="106" customFormat="1" customHeight="1" spans="2:2">
      <c r="B559" s="202"/>
    </row>
    <row r="560" s="106" customFormat="1" customHeight="1" spans="2:2">
      <c r="B560" s="202"/>
    </row>
    <row r="561" s="106" customFormat="1" customHeight="1" spans="2:2">
      <c r="B561" s="202"/>
    </row>
    <row r="562" s="106" customFormat="1" customHeight="1" spans="2:2">
      <c r="B562" s="202"/>
    </row>
    <row r="563" s="106" customFormat="1" customHeight="1" spans="2:2">
      <c r="B563" s="202"/>
    </row>
    <row r="564" s="106" customFormat="1" customHeight="1" spans="2:2">
      <c r="B564" s="202"/>
    </row>
    <row r="565" s="106" customFormat="1" customHeight="1" spans="2:2">
      <c r="B565" s="202"/>
    </row>
    <row r="566" s="106" customFormat="1" customHeight="1" spans="2:2">
      <c r="B566" s="202"/>
    </row>
    <row r="567" s="106" customFormat="1" customHeight="1" spans="2:2">
      <c r="B567" s="202"/>
    </row>
    <row r="568" s="106" customFormat="1" customHeight="1" spans="2:2">
      <c r="B568" s="202"/>
    </row>
    <row r="569" s="106" customFormat="1" customHeight="1" spans="2:2">
      <c r="B569" s="202"/>
    </row>
    <row r="570" s="106" customFormat="1" customHeight="1" spans="2:2">
      <c r="B570" s="202"/>
    </row>
    <row r="571" s="106" customFormat="1" customHeight="1" spans="2:2">
      <c r="B571" s="202"/>
    </row>
    <row r="572" s="106" customFormat="1" customHeight="1" spans="2:2">
      <c r="B572" s="202"/>
    </row>
    <row r="573" s="106" customFormat="1" customHeight="1" spans="2:2">
      <c r="B573" s="202"/>
    </row>
    <row r="574" s="106" customFormat="1" customHeight="1" spans="2:2">
      <c r="B574" s="202"/>
    </row>
    <row r="575" s="106" customFormat="1" customHeight="1" spans="2:2">
      <c r="B575" s="202"/>
    </row>
    <row r="576" s="106" customFormat="1" customHeight="1" spans="2:2">
      <c r="B576" s="202"/>
    </row>
    <row r="577" s="106" customFormat="1" customHeight="1" spans="2:2">
      <c r="B577" s="202"/>
    </row>
    <row r="578" s="106" customFormat="1" customHeight="1" spans="2:2">
      <c r="B578" s="202"/>
    </row>
    <row r="579" s="106" customFormat="1" customHeight="1" spans="2:2">
      <c r="B579" s="202"/>
    </row>
    <row r="580" s="106" customFormat="1" customHeight="1" spans="2:2">
      <c r="B580" s="202"/>
    </row>
    <row r="581" s="106" customFormat="1" customHeight="1" spans="2:2">
      <c r="B581" s="202"/>
    </row>
    <row r="582" s="106" customFormat="1" customHeight="1" spans="2:2">
      <c r="B582" s="202"/>
    </row>
    <row r="583" s="106" customFormat="1" customHeight="1" spans="2:2">
      <c r="B583" s="202"/>
    </row>
    <row r="584" s="106" customFormat="1" customHeight="1" spans="2:2">
      <c r="B584" s="202"/>
    </row>
    <row r="585" s="106" customFormat="1" customHeight="1" spans="2:2">
      <c r="B585" s="202"/>
    </row>
    <row r="586" s="106" customFormat="1" customHeight="1" spans="2:2">
      <c r="B586" s="202"/>
    </row>
    <row r="587" s="106" customFormat="1" customHeight="1" spans="2:2">
      <c r="B587" s="202"/>
    </row>
    <row r="588" s="106" customFormat="1" customHeight="1" spans="2:2">
      <c r="B588" s="202"/>
    </row>
    <row r="589" s="106" customFormat="1" customHeight="1" spans="2:2">
      <c r="B589" s="202"/>
    </row>
    <row r="590" s="106" customFormat="1" customHeight="1" spans="2:2">
      <c r="B590" s="202"/>
    </row>
    <row r="591" s="106" customFormat="1" customHeight="1" spans="2:2">
      <c r="B591" s="202"/>
    </row>
    <row r="592" s="106" customFormat="1" customHeight="1" spans="2:2">
      <c r="B592" s="202"/>
    </row>
    <row r="593" s="106" customFormat="1" customHeight="1" spans="2:2">
      <c r="B593" s="202"/>
    </row>
    <row r="594" s="106" customFormat="1" customHeight="1" spans="2:2">
      <c r="B594" s="202"/>
    </row>
    <row r="595" s="106" customFormat="1" customHeight="1" spans="2:2">
      <c r="B595" s="202"/>
    </row>
    <row r="596" s="106" customFormat="1" customHeight="1" spans="2:2">
      <c r="B596" s="202"/>
    </row>
    <row r="597" s="106" customFormat="1" customHeight="1" spans="2:2">
      <c r="B597" s="202"/>
    </row>
    <row r="598" s="106" customFormat="1" customHeight="1" spans="2:2">
      <c r="B598" s="202"/>
    </row>
    <row r="599" s="106" customFormat="1" customHeight="1" spans="2:2">
      <c r="B599" s="202"/>
    </row>
    <row r="600" s="106" customFormat="1" customHeight="1" spans="2:2">
      <c r="B600" s="202"/>
    </row>
    <row r="601" s="106" customFormat="1" customHeight="1" spans="2:2">
      <c r="B601" s="202"/>
    </row>
    <row r="602" s="106" customFormat="1" customHeight="1" spans="2:2">
      <c r="B602" s="202"/>
    </row>
    <row r="603" s="106" customFormat="1" customHeight="1" spans="2:2">
      <c r="B603" s="202"/>
    </row>
    <row r="604" s="106" customFormat="1" customHeight="1" spans="2:2">
      <c r="B604" s="202"/>
    </row>
    <row r="605" s="106" customFormat="1" customHeight="1" spans="2:2">
      <c r="B605" s="202"/>
    </row>
    <row r="606" s="106" customFormat="1" customHeight="1" spans="2:2">
      <c r="B606" s="202"/>
    </row>
    <row r="607" s="106" customFormat="1" customHeight="1" spans="2:2">
      <c r="B607" s="202"/>
    </row>
    <row r="608" s="106" customFormat="1" customHeight="1" spans="2:2">
      <c r="B608" s="202"/>
    </row>
    <row r="609" s="106" customFormat="1" customHeight="1" spans="2:2">
      <c r="B609" s="202"/>
    </row>
    <row r="610" s="106" customFormat="1" customHeight="1" spans="2:2">
      <c r="B610" s="202"/>
    </row>
    <row r="611" s="106" customFormat="1" customHeight="1" spans="2:2">
      <c r="B611" s="202"/>
    </row>
    <row r="612" s="106" customFormat="1" customHeight="1" spans="2:2">
      <c r="B612" s="202"/>
    </row>
    <row r="613" s="106" customFormat="1" customHeight="1" spans="2:2">
      <c r="B613" s="202"/>
    </row>
    <row r="614" s="106" customFormat="1" customHeight="1" spans="2:2">
      <c r="B614" s="202"/>
    </row>
    <row r="615" s="106" customFormat="1" customHeight="1" spans="2:2">
      <c r="B615" s="202"/>
    </row>
    <row r="616" s="106" customFormat="1" customHeight="1" spans="2:2">
      <c r="B616" s="202"/>
    </row>
    <row r="617" s="106" customFormat="1" customHeight="1" spans="2:2">
      <c r="B617" s="202"/>
    </row>
    <row r="618" s="106" customFormat="1" customHeight="1" spans="2:2">
      <c r="B618" s="202"/>
    </row>
    <row r="619" s="106" customFormat="1" customHeight="1" spans="2:2">
      <c r="B619" s="202"/>
    </row>
    <row r="620" s="106" customFormat="1" customHeight="1" spans="2:2">
      <c r="B620" s="202"/>
    </row>
    <row r="621" s="106" customFormat="1" customHeight="1" spans="2:2">
      <c r="B621" s="202"/>
    </row>
    <row r="622" s="106" customFormat="1" customHeight="1" spans="2:2">
      <c r="B622" s="202"/>
    </row>
    <row r="623" s="106" customFormat="1" customHeight="1" spans="2:2">
      <c r="B623" s="202"/>
    </row>
    <row r="624" s="106" customFormat="1" customHeight="1" spans="2:2">
      <c r="B624" s="202"/>
    </row>
    <row r="625" s="106" customFormat="1" customHeight="1" spans="2:2">
      <c r="B625" s="202"/>
    </row>
    <row r="626" s="106" customFormat="1" customHeight="1" spans="2:2">
      <c r="B626" s="202"/>
    </row>
    <row r="627" s="106" customFormat="1" customHeight="1" spans="2:2">
      <c r="B627" s="202"/>
    </row>
    <row r="628" s="106" customFormat="1" customHeight="1" spans="2:2">
      <c r="B628" s="202"/>
    </row>
    <row r="629" s="106" customFormat="1" customHeight="1" spans="2:2">
      <c r="B629" s="202"/>
    </row>
    <row r="630" s="106" customFormat="1" customHeight="1" spans="2:2">
      <c r="B630" s="202"/>
    </row>
    <row r="631" s="106" customFormat="1" customHeight="1" spans="2:2">
      <c r="B631" s="202"/>
    </row>
    <row r="632" s="106" customFormat="1" customHeight="1" spans="2:2">
      <c r="B632" s="202"/>
    </row>
    <row r="633" s="106" customFormat="1" customHeight="1" spans="2:2">
      <c r="B633" s="202"/>
    </row>
    <row r="634" s="106" customFormat="1" customHeight="1" spans="2:2">
      <c r="B634" s="202"/>
    </row>
    <row r="635" s="106" customFormat="1" customHeight="1" spans="2:2">
      <c r="B635" s="202"/>
    </row>
    <row r="636" s="106" customFormat="1" customHeight="1" spans="2:2">
      <c r="B636" s="202"/>
    </row>
    <row r="637" s="106" customFormat="1" customHeight="1" spans="2:2">
      <c r="B637" s="202"/>
    </row>
    <row r="638" s="106" customFormat="1" customHeight="1" spans="2:2">
      <c r="B638" s="202"/>
    </row>
    <row r="639" s="106" customFormat="1" customHeight="1" spans="2:2">
      <c r="B639" s="202"/>
    </row>
    <row r="640" s="106" customFormat="1" customHeight="1" spans="2:2">
      <c r="B640" s="202"/>
    </row>
    <row r="641" s="106" customFormat="1" customHeight="1" spans="2:2">
      <c r="B641" s="202"/>
    </row>
    <row r="642" s="106" customFormat="1" customHeight="1" spans="2:2">
      <c r="B642" s="202"/>
    </row>
    <row r="643" s="106" customFormat="1" customHeight="1" spans="2:2">
      <c r="B643" s="202"/>
    </row>
    <row r="644" s="106" customFormat="1" customHeight="1" spans="2:2">
      <c r="B644" s="202"/>
    </row>
    <row r="645" s="106" customFormat="1" customHeight="1" spans="2:2">
      <c r="B645" s="202"/>
    </row>
    <row r="646" s="106" customFormat="1" customHeight="1" spans="2:2">
      <c r="B646" s="202"/>
    </row>
    <row r="647" s="106" customFormat="1" customHeight="1" spans="2:2">
      <c r="B647" s="202"/>
    </row>
    <row r="648" s="106" customFormat="1" customHeight="1" spans="2:2">
      <c r="B648" s="202"/>
    </row>
    <row r="649" s="106" customFormat="1" customHeight="1" spans="2:2">
      <c r="B649" s="202"/>
    </row>
    <row r="650" s="106" customFormat="1" customHeight="1" spans="2:2">
      <c r="B650" s="202"/>
    </row>
    <row r="651" s="106" customFormat="1" customHeight="1" spans="2:2">
      <c r="B651" s="202"/>
    </row>
    <row r="652" s="106" customFormat="1" customHeight="1" spans="2:2">
      <c r="B652" s="202"/>
    </row>
    <row r="653" s="106" customFormat="1" customHeight="1" spans="2:2">
      <c r="B653" s="202"/>
    </row>
    <row r="654" s="106" customFormat="1" customHeight="1" spans="2:2">
      <c r="B654" s="202"/>
    </row>
    <row r="655" s="106" customFormat="1" customHeight="1" spans="2:2">
      <c r="B655" s="202"/>
    </row>
    <row r="656" s="106" customFormat="1" customHeight="1" spans="2:2">
      <c r="B656" s="202"/>
    </row>
    <row r="657" s="106" customFormat="1" customHeight="1" spans="2:2">
      <c r="B657" s="202"/>
    </row>
    <row r="658" s="106" customFormat="1" customHeight="1" spans="2:2">
      <c r="B658" s="202"/>
    </row>
    <row r="659" s="106" customFormat="1" customHeight="1" spans="2:2">
      <c r="B659" s="202"/>
    </row>
    <row r="660" s="106" customFormat="1" customHeight="1" spans="2:2">
      <c r="B660" s="202"/>
    </row>
    <row r="661" s="106" customFormat="1" customHeight="1" spans="2:2">
      <c r="B661" s="202"/>
    </row>
    <row r="662" s="106" customFormat="1" customHeight="1" spans="2:2">
      <c r="B662" s="202"/>
    </row>
    <row r="663" s="106" customFormat="1" customHeight="1" spans="2:2">
      <c r="B663" s="202"/>
    </row>
    <row r="664" s="106" customFormat="1" customHeight="1" spans="2:2">
      <c r="B664" s="202"/>
    </row>
    <row r="665" s="106" customFormat="1" customHeight="1" spans="2:2">
      <c r="B665" s="202"/>
    </row>
    <row r="666" s="106" customFormat="1" customHeight="1" spans="2:2">
      <c r="B666" s="202"/>
    </row>
    <row r="667" s="106" customFormat="1" customHeight="1" spans="2:2">
      <c r="B667" s="202"/>
    </row>
    <row r="668" s="106" customFormat="1" customHeight="1" spans="2:2">
      <c r="B668" s="202"/>
    </row>
    <row r="669" s="106" customFormat="1" customHeight="1" spans="2:2">
      <c r="B669" s="202"/>
    </row>
    <row r="670" s="106" customFormat="1" customHeight="1" spans="2:2">
      <c r="B670" s="202"/>
    </row>
    <row r="671" s="106" customFormat="1" customHeight="1" spans="2:2">
      <c r="B671" s="202"/>
    </row>
    <row r="672" s="106" customFormat="1" customHeight="1" spans="2:2">
      <c r="B672" s="202"/>
    </row>
    <row r="673" s="106" customFormat="1" customHeight="1" spans="2:2">
      <c r="B673" s="202"/>
    </row>
    <row r="674" s="106" customFormat="1" customHeight="1" spans="2:2">
      <c r="B674" s="202"/>
    </row>
    <row r="675" s="106" customFormat="1" customHeight="1" spans="2:2">
      <c r="B675" s="202"/>
    </row>
    <row r="676" s="106" customFormat="1" customHeight="1" spans="2:2">
      <c r="B676" s="202"/>
    </row>
    <row r="677" s="106" customFormat="1" customHeight="1" spans="2:2">
      <c r="B677" s="202"/>
    </row>
    <row r="678" s="106" customFormat="1" customHeight="1" spans="2:2">
      <c r="B678" s="202"/>
    </row>
    <row r="679" s="106" customFormat="1" customHeight="1" spans="2:2">
      <c r="B679" s="202"/>
    </row>
    <row r="680" s="106" customFormat="1" customHeight="1" spans="2:2">
      <c r="B680" s="202"/>
    </row>
    <row r="681" s="106" customFormat="1" customHeight="1" spans="2:2">
      <c r="B681" s="202"/>
    </row>
    <row r="682" s="106" customFormat="1" customHeight="1" spans="2:2">
      <c r="B682" s="202"/>
    </row>
    <row r="683" s="106" customFormat="1" customHeight="1" spans="2:2">
      <c r="B683" s="202"/>
    </row>
    <row r="684" s="106" customFormat="1" customHeight="1" spans="2:2">
      <c r="B684" s="202"/>
    </row>
    <row r="685" s="106" customFormat="1" customHeight="1" spans="2:2">
      <c r="B685" s="202"/>
    </row>
    <row r="686" s="106" customFormat="1" customHeight="1" spans="2:2">
      <c r="B686" s="202"/>
    </row>
    <row r="687" s="106" customFormat="1" customHeight="1" spans="2:2">
      <c r="B687" s="202"/>
    </row>
    <row r="688" s="106" customFormat="1" customHeight="1" spans="2:2">
      <c r="B688" s="202"/>
    </row>
    <row r="689" s="106" customFormat="1" customHeight="1" spans="2:2">
      <c r="B689" s="202"/>
    </row>
    <row r="690" s="106" customFormat="1" customHeight="1" spans="2:2">
      <c r="B690" s="202"/>
    </row>
    <row r="691" s="106" customFormat="1" customHeight="1" spans="2:2">
      <c r="B691" s="202"/>
    </row>
    <row r="692" s="106" customFormat="1" customHeight="1" spans="2:2">
      <c r="B692" s="202"/>
    </row>
    <row r="693" s="106" customFormat="1" customHeight="1" spans="2:2">
      <c r="B693" s="202"/>
    </row>
    <row r="694" s="106" customFormat="1" customHeight="1" spans="2:2">
      <c r="B694" s="202"/>
    </row>
    <row r="695" s="106" customFormat="1" customHeight="1" spans="2:2">
      <c r="B695" s="202"/>
    </row>
    <row r="696" s="106" customFormat="1" customHeight="1" spans="2:2">
      <c r="B696" s="202"/>
    </row>
    <row r="697" s="106" customFormat="1" customHeight="1" spans="2:2">
      <c r="B697" s="202"/>
    </row>
    <row r="698" s="106" customFormat="1" customHeight="1" spans="2:2">
      <c r="B698" s="202"/>
    </row>
    <row r="699" s="106" customFormat="1" customHeight="1" spans="2:2">
      <c r="B699" s="202"/>
    </row>
    <row r="700" s="106" customFormat="1" customHeight="1" spans="2:2">
      <c r="B700" s="202"/>
    </row>
    <row r="701" s="106" customFormat="1" customHeight="1" spans="2:2">
      <c r="B701" s="202"/>
    </row>
    <row r="702" s="106" customFormat="1" customHeight="1" spans="2:2">
      <c r="B702" s="202"/>
    </row>
    <row r="703" s="106" customFormat="1" customHeight="1" spans="2:2">
      <c r="B703" s="202"/>
    </row>
    <row r="704" s="106" customFormat="1" customHeight="1" spans="2:2">
      <c r="B704" s="202"/>
    </row>
    <row r="705" s="106" customFormat="1" customHeight="1" spans="2:2">
      <c r="B705" s="202"/>
    </row>
    <row r="706" s="106" customFormat="1" customHeight="1" spans="2:2">
      <c r="B706" s="202"/>
    </row>
    <row r="707" s="106" customFormat="1" customHeight="1" spans="2:2">
      <c r="B707" s="202"/>
    </row>
    <row r="708" s="106" customFormat="1" customHeight="1" spans="2:2">
      <c r="B708" s="202"/>
    </row>
    <row r="709" s="106" customFormat="1" customHeight="1" spans="2:2">
      <c r="B709" s="202"/>
    </row>
    <row r="710" s="106" customFormat="1" customHeight="1" spans="2:2">
      <c r="B710" s="202"/>
    </row>
    <row r="711" s="106" customFormat="1" customHeight="1" spans="2:2">
      <c r="B711" s="202"/>
    </row>
    <row r="712" s="106" customFormat="1" customHeight="1" spans="2:2">
      <c r="B712" s="202"/>
    </row>
    <row r="713" s="106" customFormat="1" customHeight="1" spans="2:2">
      <c r="B713" s="202"/>
    </row>
    <row r="714" s="106" customFormat="1" customHeight="1" spans="2:2">
      <c r="B714" s="202"/>
    </row>
    <row r="715" s="106" customFormat="1" customHeight="1" spans="2:2">
      <c r="B715" s="202"/>
    </row>
    <row r="716" s="106" customFormat="1" customHeight="1" spans="2:2">
      <c r="B716" s="202"/>
    </row>
    <row r="717" s="106" customFormat="1" customHeight="1" spans="2:2">
      <c r="B717" s="202"/>
    </row>
    <row r="718" s="106" customFormat="1" customHeight="1" spans="2:2">
      <c r="B718" s="202"/>
    </row>
    <row r="719" s="106" customFormat="1" customHeight="1" spans="2:2">
      <c r="B719" s="202"/>
    </row>
    <row r="720" s="106" customFormat="1" customHeight="1" spans="2:2">
      <c r="B720" s="202"/>
    </row>
    <row r="721" s="106" customFormat="1" customHeight="1" spans="2:2">
      <c r="B721" s="202"/>
    </row>
    <row r="722" s="106" customFormat="1" customHeight="1" spans="2:2">
      <c r="B722" s="202"/>
    </row>
    <row r="723" s="106" customFormat="1" customHeight="1" spans="2:2">
      <c r="B723" s="202"/>
    </row>
    <row r="724" s="106" customFormat="1" customHeight="1" spans="2:2">
      <c r="B724" s="202"/>
    </row>
    <row r="725" s="106" customFormat="1" customHeight="1" spans="2:2">
      <c r="B725" s="202"/>
    </row>
    <row r="726" s="106" customFormat="1" customHeight="1" spans="2:2">
      <c r="B726" s="202"/>
    </row>
    <row r="727" s="106" customFormat="1" customHeight="1" spans="2:2">
      <c r="B727" s="202"/>
    </row>
    <row r="728" s="106" customFormat="1" customHeight="1" spans="2:2">
      <c r="B728" s="202"/>
    </row>
    <row r="729" s="106" customFormat="1" customHeight="1" spans="2:2">
      <c r="B729" s="202"/>
    </row>
    <row r="730" s="106" customFormat="1" customHeight="1" spans="2:2">
      <c r="B730" s="202"/>
    </row>
    <row r="731" s="106" customFormat="1" customHeight="1" spans="2:2">
      <c r="B731" s="202"/>
    </row>
    <row r="732" s="106" customFormat="1" customHeight="1" spans="2:2">
      <c r="B732" s="202"/>
    </row>
    <row r="733" s="106" customFormat="1" customHeight="1" spans="2:2">
      <c r="B733" s="202"/>
    </row>
    <row r="734" s="106" customFormat="1" customHeight="1" spans="2:2">
      <c r="B734" s="202"/>
    </row>
    <row r="735" s="106" customFormat="1" customHeight="1" spans="2:2">
      <c r="B735" s="202"/>
    </row>
    <row r="736" s="106" customFormat="1" customHeight="1" spans="2:2">
      <c r="B736" s="202"/>
    </row>
    <row r="737" s="106" customFormat="1" customHeight="1" spans="2:2">
      <c r="B737" s="202"/>
    </row>
    <row r="738" s="106" customFormat="1" customHeight="1" spans="2:2">
      <c r="B738" s="202"/>
    </row>
    <row r="739" s="106" customFormat="1" customHeight="1" spans="2:2">
      <c r="B739" s="202"/>
    </row>
    <row r="740" s="106" customFormat="1" customHeight="1" spans="2:2">
      <c r="B740" s="202"/>
    </row>
    <row r="741" s="106" customFormat="1" customHeight="1" spans="2:2">
      <c r="B741" s="202"/>
    </row>
    <row r="742" s="106" customFormat="1" customHeight="1" spans="2:2">
      <c r="B742" s="202"/>
    </row>
    <row r="743" s="106" customFormat="1" customHeight="1" spans="2:2">
      <c r="B743" s="202"/>
    </row>
    <row r="744" s="106" customFormat="1" customHeight="1" spans="2:2">
      <c r="B744" s="202"/>
    </row>
    <row r="745" s="106" customFormat="1" customHeight="1" spans="2:2">
      <c r="B745" s="202"/>
    </row>
    <row r="746" s="106" customFormat="1" customHeight="1" spans="2:2">
      <c r="B746" s="202"/>
    </row>
    <row r="747" s="106" customFormat="1" customHeight="1" spans="2:2">
      <c r="B747" s="202"/>
    </row>
    <row r="748" s="106" customFormat="1" customHeight="1" spans="2:2">
      <c r="B748" s="202"/>
    </row>
    <row r="749" s="106" customFormat="1" customHeight="1" spans="2:2">
      <c r="B749" s="202"/>
    </row>
    <row r="750" s="106" customFormat="1" customHeight="1" spans="2:2">
      <c r="B750" s="202"/>
    </row>
    <row r="751" s="106" customFormat="1" customHeight="1" spans="2:2">
      <c r="B751" s="202"/>
    </row>
    <row r="752" s="106" customFormat="1" customHeight="1" spans="2:2">
      <c r="B752" s="202"/>
    </row>
    <row r="753" s="106" customFormat="1" customHeight="1" spans="2:2">
      <c r="B753" s="202"/>
    </row>
    <row r="754" s="106" customFormat="1" customHeight="1" spans="2:2">
      <c r="B754" s="202"/>
    </row>
    <row r="755" s="106" customFormat="1" customHeight="1" spans="2:2">
      <c r="B755" s="202"/>
    </row>
    <row r="756" s="106" customFormat="1" customHeight="1" spans="2:2">
      <c r="B756" s="202"/>
    </row>
    <row r="757" s="106" customFormat="1" customHeight="1" spans="2:2">
      <c r="B757" s="202"/>
    </row>
    <row r="758" s="106" customFormat="1" customHeight="1" spans="2:2">
      <c r="B758" s="202"/>
    </row>
    <row r="759" s="106" customFormat="1" customHeight="1" spans="2:2">
      <c r="B759" s="202"/>
    </row>
    <row r="760" s="106" customFormat="1" customHeight="1" spans="2:2">
      <c r="B760" s="202"/>
    </row>
    <row r="761" s="106" customFormat="1" customHeight="1" spans="2:2">
      <c r="B761" s="202"/>
    </row>
    <row r="762" s="106" customFormat="1" customHeight="1" spans="2:2">
      <c r="B762" s="202"/>
    </row>
    <row r="763" s="106" customFormat="1" customHeight="1" spans="2:2">
      <c r="B763" s="202"/>
    </row>
    <row r="764" s="106" customFormat="1" customHeight="1" spans="2:2">
      <c r="B764" s="202"/>
    </row>
    <row r="765" s="106" customFormat="1" customHeight="1" spans="2:2">
      <c r="B765" s="202"/>
    </row>
    <row r="766" s="106" customFormat="1" customHeight="1" spans="2:2">
      <c r="B766" s="202"/>
    </row>
    <row r="767" s="106" customFormat="1" customHeight="1" spans="2:2">
      <c r="B767" s="202"/>
    </row>
    <row r="768" s="106" customFormat="1" customHeight="1" spans="2:2">
      <c r="B768" s="202"/>
    </row>
    <row r="769" s="106" customFormat="1" customHeight="1" spans="2:2">
      <c r="B769" s="202"/>
    </row>
    <row r="770" s="106" customFormat="1" customHeight="1" spans="2:2">
      <c r="B770" s="202"/>
    </row>
    <row r="771" s="106" customFormat="1" customHeight="1" spans="2:2">
      <c r="B771" s="202"/>
    </row>
    <row r="772" s="106" customFormat="1" customHeight="1" spans="2:2">
      <c r="B772" s="202"/>
    </row>
    <row r="773" s="106" customFormat="1" customHeight="1" spans="2:2">
      <c r="B773" s="202"/>
    </row>
    <row r="774" s="106" customFormat="1" customHeight="1" spans="2:2">
      <c r="B774" s="202"/>
    </row>
    <row r="775" s="106" customFormat="1" customHeight="1" spans="2:2">
      <c r="B775" s="202"/>
    </row>
    <row r="776" s="106" customFormat="1" customHeight="1" spans="2:2">
      <c r="B776" s="202"/>
    </row>
    <row r="777" s="106" customFormat="1" customHeight="1" spans="2:2">
      <c r="B777" s="202"/>
    </row>
    <row r="778" s="106" customFormat="1" customHeight="1" spans="2:2">
      <c r="B778" s="202"/>
    </row>
    <row r="779" s="106" customFormat="1" customHeight="1" spans="2:2">
      <c r="B779" s="202"/>
    </row>
    <row r="780" s="106" customFormat="1" customHeight="1" spans="2:2">
      <c r="B780" s="202"/>
    </row>
    <row r="781" s="106" customFormat="1" customHeight="1" spans="2:2">
      <c r="B781" s="202"/>
    </row>
    <row r="782" s="106" customFormat="1" customHeight="1" spans="2:2">
      <c r="B782" s="202"/>
    </row>
    <row r="783" s="106" customFormat="1" customHeight="1" spans="2:2">
      <c r="B783" s="202"/>
    </row>
    <row r="784" s="106" customFormat="1" customHeight="1" spans="2:2">
      <c r="B784" s="202"/>
    </row>
    <row r="785" s="106" customFormat="1" customHeight="1" spans="2:2">
      <c r="B785" s="202"/>
    </row>
    <row r="786" s="106" customFormat="1" customHeight="1" spans="2:2">
      <c r="B786" s="202"/>
    </row>
    <row r="787" s="106" customFormat="1" customHeight="1" spans="2:2">
      <c r="B787" s="202"/>
    </row>
    <row r="788" s="106" customFormat="1" customHeight="1" spans="2:2">
      <c r="B788" s="202"/>
    </row>
    <row r="789" s="106" customFormat="1" customHeight="1" spans="2:2">
      <c r="B789" s="202"/>
    </row>
    <row r="790" s="106" customFormat="1" customHeight="1" spans="2:2">
      <c r="B790" s="202"/>
    </row>
    <row r="791" s="106" customFormat="1" customHeight="1" spans="2:2">
      <c r="B791" s="202"/>
    </row>
    <row r="792" s="106" customFormat="1" customHeight="1" spans="2:2">
      <c r="B792" s="202"/>
    </row>
    <row r="793" s="106" customFormat="1" customHeight="1" spans="2:2">
      <c r="B793" s="202"/>
    </row>
    <row r="794" s="106" customFormat="1" customHeight="1" spans="2:2">
      <c r="B794" s="202"/>
    </row>
    <row r="795" s="106" customFormat="1" customHeight="1" spans="2:2">
      <c r="B795" s="202"/>
    </row>
    <row r="796" s="106" customFormat="1" customHeight="1" spans="2:2">
      <c r="B796" s="202"/>
    </row>
    <row r="797" s="106" customFormat="1" customHeight="1" spans="2:2">
      <c r="B797" s="202"/>
    </row>
    <row r="798" s="106" customFormat="1" customHeight="1" spans="2:2">
      <c r="B798" s="202"/>
    </row>
    <row r="799" s="106" customFormat="1" customHeight="1" spans="2:2">
      <c r="B799" s="202"/>
    </row>
    <row r="800" s="106" customFormat="1" customHeight="1" spans="2:2">
      <c r="B800" s="202"/>
    </row>
    <row r="801" s="106" customFormat="1" customHeight="1" spans="2:2">
      <c r="B801" s="202"/>
    </row>
    <row r="802" s="106" customFormat="1" customHeight="1" spans="2:2">
      <c r="B802" s="202"/>
    </row>
    <row r="803" s="106" customFormat="1" customHeight="1" spans="2:2">
      <c r="B803" s="202"/>
    </row>
    <row r="804" s="106" customFormat="1" customHeight="1" spans="2:2">
      <c r="B804" s="202"/>
    </row>
    <row r="805" s="106" customFormat="1" customHeight="1" spans="2:2">
      <c r="B805" s="202"/>
    </row>
    <row r="806" s="106" customFormat="1" customHeight="1" spans="2:2">
      <c r="B806" s="202"/>
    </row>
    <row r="807" s="106" customFormat="1" customHeight="1" spans="2:2">
      <c r="B807" s="202"/>
    </row>
    <row r="808" s="106" customFormat="1" customHeight="1" spans="2:2">
      <c r="B808" s="202"/>
    </row>
    <row r="809" s="106" customFormat="1" customHeight="1" spans="2:2">
      <c r="B809" s="202"/>
    </row>
    <row r="810" s="106" customFormat="1" customHeight="1" spans="2:2">
      <c r="B810" s="202"/>
    </row>
    <row r="811" s="106" customFormat="1" customHeight="1" spans="2:2">
      <c r="B811" s="202"/>
    </row>
    <row r="812" s="106" customFormat="1" customHeight="1" spans="2:2">
      <c r="B812" s="202"/>
    </row>
    <row r="813" s="106" customFormat="1" customHeight="1" spans="2:2">
      <c r="B813" s="202"/>
    </row>
    <row r="814" s="106" customFormat="1" customHeight="1" spans="2:2">
      <c r="B814" s="202"/>
    </row>
    <row r="815" s="106" customFormat="1" customHeight="1" spans="2:2">
      <c r="B815" s="202"/>
    </row>
    <row r="816" s="106" customFormat="1" customHeight="1" spans="2:2">
      <c r="B816" s="202"/>
    </row>
    <row r="817" s="106" customFormat="1" customHeight="1" spans="2:2">
      <c r="B817" s="202"/>
    </row>
    <row r="818" s="106" customFormat="1" customHeight="1" spans="2:2">
      <c r="B818" s="202"/>
    </row>
    <row r="819" s="106" customFormat="1" customHeight="1" spans="2:2">
      <c r="B819" s="202"/>
    </row>
    <row r="820" s="106" customFormat="1" customHeight="1" spans="2:2">
      <c r="B820" s="202"/>
    </row>
    <row r="821" s="106" customFormat="1" customHeight="1" spans="2:2">
      <c r="B821" s="202"/>
    </row>
    <row r="822" s="106" customFormat="1" customHeight="1" spans="2:2">
      <c r="B822" s="202"/>
    </row>
    <row r="823" s="106" customFormat="1" customHeight="1" spans="2:2">
      <c r="B823" s="202"/>
    </row>
    <row r="824" s="106" customFormat="1" customHeight="1" spans="2:2">
      <c r="B824" s="202"/>
    </row>
    <row r="825" s="106" customFormat="1" customHeight="1" spans="2:2">
      <c r="B825" s="202"/>
    </row>
    <row r="826" s="106" customFormat="1" customHeight="1" spans="2:2">
      <c r="B826" s="202"/>
    </row>
    <row r="827" s="106" customFormat="1" customHeight="1" spans="2:2">
      <c r="B827" s="202"/>
    </row>
    <row r="828" s="106" customFormat="1" customHeight="1" spans="2:2">
      <c r="B828" s="202"/>
    </row>
    <row r="829" s="106" customFormat="1" customHeight="1" spans="2:2">
      <c r="B829" s="202"/>
    </row>
    <row r="830" s="106" customFormat="1" customHeight="1" spans="2:2">
      <c r="B830" s="202"/>
    </row>
    <row r="831" s="106" customFormat="1" customHeight="1" spans="2:2">
      <c r="B831" s="202"/>
    </row>
    <row r="832" s="106" customFormat="1" customHeight="1" spans="2:2">
      <c r="B832" s="202"/>
    </row>
    <row r="833" s="106" customFormat="1" customHeight="1" spans="2:2">
      <c r="B833" s="202"/>
    </row>
    <row r="834" s="106" customFormat="1" customHeight="1" spans="2:2">
      <c r="B834" s="202"/>
    </row>
    <row r="835" s="106" customFormat="1" customHeight="1" spans="2:2">
      <c r="B835" s="202"/>
    </row>
    <row r="836" s="106" customFormat="1" customHeight="1" spans="2:2">
      <c r="B836" s="202"/>
    </row>
    <row r="837" s="106" customFormat="1" customHeight="1" spans="2:2">
      <c r="B837" s="202"/>
    </row>
    <row r="838" s="106" customFormat="1" customHeight="1" spans="2:2">
      <c r="B838" s="202"/>
    </row>
    <row r="839" s="106" customFormat="1" customHeight="1" spans="2:2">
      <c r="B839" s="202"/>
    </row>
    <row r="840" s="106" customFormat="1" customHeight="1" spans="2:2">
      <c r="B840" s="202"/>
    </row>
    <row r="841" s="106" customFormat="1" customHeight="1" spans="2:2">
      <c r="B841" s="202"/>
    </row>
    <row r="842" s="106" customFormat="1" customHeight="1" spans="2:2">
      <c r="B842" s="202"/>
    </row>
    <row r="843" s="106" customFormat="1" customHeight="1" spans="2:2">
      <c r="B843" s="202"/>
    </row>
    <row r="844" s="106" customFormat="1" customHeight="1" spans="2:2">
      <c r="B844" s="202"/>
    </row>
    <row r="845" s="106" customFormat="1" customHeight="1" spans="2:2">
      <c r="B845" s="202"/>
    </row>
    <row r="846" s="106" customFormat="1" customHeight="1" spans="2:2">
      <c r="B846" s="202"/>
    </row>
    <row r="847" s="106" customFormat="1" customHeight="1" spans="2:2">
      <c r="B847" s="202"/>
    </row>
    <row r="848" s="106" customFormat="1" customHeight="1" spans="2:2">
      <c r="B848" s="202"/>
    </row>
    <row r="849" s="106" customFormat="1" customHeight="1" spans="2:2">
      <c r="B849" s="202"/>
    </row>
    <row r="850" s="106" customFormat="1" customHeight="1" spans="2:2">
      <c r="B850" s="202"/>
    </row>
    <row r="851" s="106" customFormat="1" customHeight="1" spans="2:2">
      <c r="B851" s="202"/>
    </row>
    <row r="852" s="106" customFormat="1" customHeight="1" spans="2:2">
      <c r="B852" s="202"/>
    </row>
    <row r="853" s="106" customFormat="1" customHeight="1" spans="2:2">
      <c r="B853" s="202"/>
    </row>
    <row r="854" s="106" customFormat="1" customHeight="1" spans="2:2">
      <c r="B854" s="202"/>
    </row>
    <row r="855" s="106" customFormat="1" customHeight="1" spans="2:2">
      <c r="B855" s="202"/>
    </row>
    <row r="856" s="106" customFormat="1" customHeight="1" spans="2:2">
      <c r="B856" s="202"/>
    </row>
    <row r="857" s="106" customFormat="1" customHeight="1" spans="2:2">
      <c r="B857" s="202"/>
    </row>
    <row r="858" s="106" customFormat="1" customHeight="1" spans="2:2">
      <c r="B858" s="202"/>
    </row>
    <row r="859" s="106" customFormat="1" customHeight="1" spans="2:2">
      <c r="B859" s="202"/>
    </row>
    <row r="860" s="106" customFormat="1" customHeight="1" spans="2:2">
      <c r="B860" s="202"/>
    </row>
    <row r="861" s="106" customFormat="1" customHeight="1" spans="2:2">
      <c r="B861" s="202"/>
    </row>
    <row r="862" s="106" customFormat="1" customHeight="1" spans="2:2">
      <c r="B862" s="202"/>
    </row>
    <row r="863" s="106" customFormat="1" customHeight="1" spans="2:2">
      <c r="B863" s="202"/>
    </row>
    <row r="864" s="106" customFormat="1" customHeight="1" spans="2:2">
      <c r="B864" s="202"/>
    </row>
    <row r="865" s="106" customFormat="1" customHeight="1" spans="2:2">
      <c r="B865" s="202"/>
    </row>
    <row r="866" s="106" customFormat="1" customHeight="1" spans="2:2">
      <c r="B866" s="202"/>
    </row>
    <row r="867" s="106" customFormat="1" customHeight="1" spans="2:2">
      <c r="B867" s="202"/>
    </row>
    <row r="868" s="106" customFormat="1" customHeight="1" spans="2:2">
      <c r="B868" s="202"/>
    </row>
    <row r="869" s="106" customFormat="1" customHeight="1" spans="2:2">
      <c r="B869" s="202"/>
    </row>
    <row r="870" s="106" customFormat="1" customHeight="1" spans="2:2">
      <c r="B870" s="202"/>
    </row>
    <row r="871" s="106" customFormat="1" customHeight="1" spans="2:2">
      <c r="B871" s="202"/>
    </row>
    <row r="872" s="106" customFormat="1" customHeight="1" spans="2:2">
      <c r="B872" s="202"/>
    </row>
    <row r="873" s="106" customFormat="1" customHeight="1" spans="2:2">
      <c r="B873" s="202"/>
    </row>
    <row r="874" s="106" customFormat="1" customHeight="1" spans="2:2">
      <c r="B874" s="202"/>
    </row>
    <row r="875" s="106" customFormat="1" customHeight="1" spans="2:2">
      <c r="B875" s="202"/>
    </row>
    <row r="876" s="106" customFormat="1" customHeight="1" spans="2:2">
      <c r="B876" s="202"/>
    </row>
    <row r="877" s="106" customFormat="1" customHeight="1" spans="2:2">
      <c r="B877" s="202"/>
    </row>
    <row r="878" s="106" customFormat="1" customHeight="1" spans="2:2">
      <c r="B878" s="202"/>
    </row>
    <row r="879" s="106" customFormat="1" customHeight="1" spans="2:2">
      <c r="B879" s="202"/>
    </row>
    <row r="880" s="106" customFormat="1" customHeight="1" spans="2:2">
      <c r="B880" s="202"/>
    </row>
    <row r="881" s="106" customFormat="1" customHeight="1" spans="2:2">
      <c r="B881" s="202"/>
    </row>
    <row r="882" s="106" customFormat="1" customHeight="1" spans="2:2">
      <c r="B882" s="202"/>
    </row>
    <row r="883" s="106" customFormat="1" customHeight="1" spans="2:2">
      <c r="B883" s="202"/>
    </row>
    <row r="884" s="106" customFormat="1" customHeight="1" spans="2:2">
      <c r="B884" s="202"/>
    </row>
    <row r="885" s="106" customFormat="1" customHeight="1" spans="2:2">
      <c r="B885" s="202"/>
    </row>
    <row r="886" s="106" customFormat="1" customHeight="1" spans="2:2">
      <c r="B886" s="202"/>
    </row>
    <row r="887" s="106" customFormat="1" customHeight="1" spans="2:2">
      <c r="B887" s="202"/>
    </row>
    <row r="888" s="106" customFormat="1" customHeight="1" spans="2:2">
      <c r="B888" s="202"/>
    </row>
    <row r="889" s="106" customFormat="1" customHeight="1" spans="2:2">
      <c r="B889" s="202"/>
    </row>
    <row r="890" s="106" customFormat="1" customHeight="1" spans="2:2">
      <c r="B890" s="202"/>
    </row>
    <row r="891" s="106" customFormat="1" customHeight="1" spans="2:2">
      <c r="B891" s="202"/>
    </row>
    <row r="892" s="106" customFormat="1" customHeight="1" spans="2:2">
      <c r="B892" s="202"/>
    </row>
    <row r="893" s="106" customFormat="1" customHeight="1" spans="2:2">
      <c r="B893" s="202"/>
    </row>
    <row r="894" s="106" customFormat="1" customHeight="1" spans="2:2">
      <c r="B894" s="202"/>
    </row>
    <row r="895" s="106" customFormat="1" customHeight="1" spans="2:2">
      <c r="B895" s="202"/>
    </row>
    <row r="896" s="106" customFormat="1" customHeight="1" spans="2:2">
      <c r="B896" s="202"/>
    </row>
    <row r="897" s="106" customFormat="1" customHeight="1" spans="2:2">
      <c r="B897" s="202"/>
    </row>
    <row r="898" s="106" customFormat="1" customHeight="1" spans="2:2">
      <c r="B898" s="202"/>
    </row>
    <row r="899" s="106" customFormat="1" customHeight="1" spans="2:2">
      <c r="B899" s="202"/>
    </row>
    <row r="900" s="106" customFormat="1" customHeight="1" spans="2:2">
      <c r="B900" s="202"/>
    </row>
    <row r="901" s="106" customFormat="1" customHeight="1" spans="2:2">
      <c r="B901" s="202"/>
    </row>
    <row r="902" s="106" customFormat="1" customHeight="1" spans="2:2">
      <c r="B902" s="202"/>
    </row>
    <row r="903" s="106" customFormat="1" customHeight="1" spans="2:2">
      <c r="B903" s="202"/>
    </row>
    <row r="904" s="106" customFormat="1" customHeight="1" spans="2:2">
      <c r="B904" s="202"/>
    </row>
    <row r="905" s="106" customFormat="1" customHeight="1" spans="2:2">
      <c r="B905" s="202"/>
    </row>
    <row r="906" s="106" customFormat="1" customHeight="1" spans="2:2">
      <c r="B906" s="202"/>
    </row>
    <row r="907" s="106" customFormat="1" customHeight="1" spans="2:2">
      <c r="B907" s="202"/>
    </row>
    <row r="908" s="106" customFormat="1" customHeight="1" spans="2:2">
      <c r="B908" s="202"/>
    </row>
    <row r="909" s="106" customFormat="1" customHeight="1" spans="2:2">
      <c r="B909" s="202"/>
    </row>
    <row r="910" s="106" customFormat="1" customHeight="1" spans="2:2">
      <c r="B910" s="202"/>
    </row>
    <row r="911" s="106" customFormat="1" customHeight="1" spans="2:2">
      <c r="B911" s="202"/>
    </row>
    <row r="912" s="106" customFormat="1" customHeight="1" spans="2:2">
      <c r="B912" s="202"/>
    </row>
    <row r="913" s="106" customFormat="1" customHeight="1" spans="2:2">
      <c r="B913" s="202"/>
    </row>
    <row r="914" s="106" customFormat="1" customHeight="1" spans="2:2">
      <c r="B914" s="202"/>
    </row>
    <row r="915" s="106" customFormat="1" customHeight="1" spans="2:2">
      <c r="B915" s="202"/>
    </row>
    <row r="916" s="106" customFormat="1" customHeight="1" spans="2:2">
      <c r="B916" s="202"/>
    </row>
    <row r="917" s="106" customFormat="1" customHeight="1" spans="2:2">
      <c r="B917" s="202"/>
    </row>
    <row r="918" s="106" customFormat="1" customHeight="1" spans="2:2">
      <c r="B918" s="202"/>
    </row>
    <row r="919" s="106" customFormat="1" customHeight="1" spans="2:2">
      <c r="B919" s="202"/>
    </row>
    <row r="920" s="106" customFormat="1" customHeight="1" spans="2:2">
      <c r="B920" s="202"/>
    </row>
    <row r="921" s="106" customFormat="1" customHeight="1" spans="2:2">
      <c r="B921" s="202"/>
    </row>
    <row r="922" s="106" customFormat="1" customHeight="1" spans="2:2">
      <c r="B922" s="202"/>
    </row>
    <row r="923" s="106" customFormat="1" customHeight="1" spans="2:2">
      <c r="B923" s="202"/>
    </row>
    <row r="924" s="106" customFormat="1" customHeight="1" spans="2:2">
      <c r="B924" s="202"/>
    </row>
    <row r="925" s="106" customFormat="1" customHeight="1" spans="2:2">
      <c r="B925" s="202"/>
    </row>
    <row r="926" s="106" customFormat="1" customHeight="1" spans="2:2">
      <c r="B926" s="202"/>
    </row>
    <row r="927" s="106" customFormat="1" customHeight="1" spans="2:2">
      <c r="B927" s="202"/>
    </row>
    <row r="928" s="106" customFormat="1" customHeight="1" spans="2:2">
      <c r="B928" s="202"/>
    </row>
    <row r="929" s="106" customFormat="1" customHeight="1" spans="2:2">
      <c r="B929" s="202"/>
    </row>
    <row r="930" s="106" customFormat="1" customHeight="1" spans="2:2">
      <c r="B930" s="202"/>
    </row>
    <row r="931" s="106" customFormat="1" customHeight="1" spans="2:2">
      <c r="B931" s="202"/>
    </row>
    <row r="932" s="106" customFormat="1" customHeight="1" spans="2:2">
      <c r="B932" s="202"/>
    </row>
    <row r="933" s="106" customFormat="1" customHeight="1" spans="2:2">
      <c r="B933" s="202"/>
    </row>
    <row r="934" s="106" customFormat="1" customHeight="1" spans="2:2">
      <c r="B934" s="202"/>
    </row>
    <row r="935" s="106" customFormat="1" customHeight="1" spans="2:2">
      <c r="B935" s="202"/>
    </row>
    <row r="936" s="106" customFormat="1" customHeight="1" spans="2:2">
      <c r="B936" s="202"/>
    </row>
    <row r="937" s="106" customFormat="1" customHeight="1" spans="2:2">
      <c r="B937" s="202"/>
    </row>
    <row r="938" s="106" customFormat="1" customHeight="1" spans="2:2">
      <c r="B938" s="202"/>
    </row>
    <row r="939" s="106" customFormat="1" customHeight="1" spans="2:2">
      <c r="B939" s="202"/>
    </row>
    <row r="940" s="106" customFormat="1" customHeight="1" spans="2:2">
      <c r="B940" s="202"/>
    </row>
    <row r="941" s="106" customFormat="1" customHeight="1" spans="2:2">
      <c r="B941" s="202"/>
    </row>
    <row r="942" s="106" customFormat="1" customHeight="1" spans="2:2">
      <c r="B942" s="202"/>
    </row>
    <row r="943" s="106" customFormat="1" customHeight="1" spans="2:2">
      <c r="B943" s="202"/>
    </row>
    <row r="944" s="106" customFormat="1" customHeight="1" spans="2:2">
      <c r="B944" s="202"/>
    </row>
    <row r="945" s="106" customFormat="1" customHeight="1" spans="2:2">
      <c r="B945" s="202"/>
    </row>
    <row r="946" s="106" customFormat="1" customHeight="1" spans="2:2">
      <c r="B946" s="202"/>
    </row>
    <row r="947" s="106" customFormat="1" customHeight="1" spans="2:2">
      <c r="B947" s="202"/>
    </row>
    <row r="948" s="106" customFormat="1" customHeight="1" spans="2:2">
      <c r="B948" s="202"/>
    </row>
    <row r="949" s="106" customFormat="1" customHeight="1" spans="2:2">
      <c r="B949" s="202"/>
    </row>
    <row r="950" s="106" customFormat="1" customHeight="1" spans="2:2">
      <c r="B950" s="202"/>
    </row>
    <row r="951" s="106" customFormat="1" customHeight="1" spans="2:2">
      <c r="B951" s="202"/>
    </row>
    <row r="952" s="106" customFormat="1" customHeight="1" spans="2:2">
      <c r="B952" s="202"/>
    </row>
    <row r="953" s="106" customFormat="1" customHeight="1" spans="2:2">
      <c r="B953" s="202"/>
    </row>
    <row r="954" s="106" customFormat="1" customHeight="1" spans="2:2">
      <c r="B954" s="202"/>
    </row>
    <row r="955" s="106" customFormat="1" customHeight="1" spans="2:2">
      <c r="B955" s="202"/>
    </row>
    <row r="956" s="106" customFormat="1" customHeight="1" spans="2:2">
      <c r="B956" s="202"/>
    </row>
    <row r="957" s="106" customFormat="1" customHeight="1" spans="2:2">
      <c r="B957" s="202"/>
    </row>
    <row r="958" s="106" customFormat="1" customHeight="1" spans="2:2">
      <c r="B958" s="202"/>
    </row>
    <row r="959" s="106" customFormat="1" customHeight="1" spans="2:2">
      <c r="B959" s="202"/>
    </row>
    <row r="960" s="106" customFormat="1" customHeight="1" spans="2:2">
      <c r="B960" s="202"/>
    </row>
    <row r="961" s="106" customFormat="1" customHeight="1" spans="2:2">
      <c r="B961" s="202"/>
    </row>
    <row r="962" s="106" customFormat="1" customHeight="1" spans="2:2">
      <c r="B962" s="202"/>
    </row>
    <row r="963" s="106" customFormat="1" customHeight="1" spans="2:2">
      <c r="B963" s="202"/>
    </row>
    <row r="964" s="106" customFormat="1" customHeight="1" spans="2:2">
      <c r="B964" s="202"/>
    </row>
    <row r="965" s="106" customFormat="1" customHeight="1" spans="2:2">
      <c r="B965" s="202"/>
    </row>
    <row r="966" s="106" customFormat="1" customHeight="1" spans="2:2">
      <c r="B966" s="202"/>
    </row>
    <row r="967" s="106" customFormat="1" customHeight="1" spans="2:2">
      <c r="B967" s="202"/>
    </row>
    <row r="968" s="106" customFormat="1" customHeight="1" spans="2:2">
      <c r="B968" s="202"/>
    </row>
    <row r="969" s="106" customFormat="1" customHeight="1" spans="2:2">
      <c r="B969" s="202"/>
    </row>
    <row r="970" s="106" customFormat="1" customHeight="1" spans="2:2">
      <c r="B970" s="202"/>
    </row>
    <row r="971" s="106" customFormat="1" customHeight="1" spans="2:2">
      <c r="B971" s="202"/>
    </row>
    <row r="972" s="106" customFormat="1" customHeight="1" spans="2:2">
      <c r="B972" s="202"/>
    </row>
    <row r="973" s="106" customFormat="1" customHeight="1" spans="2:2">
      <c r="B973" s="202"/>
    </row>
    <row r="974" s="106" customFormat="1" customHeight="1" spans="2:2">
      <c r="B974" s="202"/>
    </row>
    <row r="975" s="106" customFormat="1" customHeight="1" spans="2:2">
      <c r="B975" s="202"/>
    </row>
    <row r="976" s="106" customFormat="1" customHeight="1" spans="2:2">
      <c r="B976" s="202"/>
    </row>
    <row r="977" s="106" customFormat="1" customHeight="1" spans="2:2">
      <c r="B977" s="202"/>
    </row>
    <row r="978" s="106" customFormat="1" customHeight="1" spans="2:2">
      <c r="B978" s="202"/>
    </row>
    <row r="979" s="106" customFormat="1" customHeight="1" spans="2:2">
      <c r="B979" s="202"/>
    </row>
    <row r="980" s="106" customFormat="1" customHeight="1" spans="2:2">
      <c r="B980" s="202"/>
    </row>
    <row r="981" s="106" customFormat="1" customHeight="1" spans="2:2">
      <c r="B981" s="202"/>
    </row>
    <row r="982" s="106" customFormat="1" customHeight="1" spans="2:2">
      <c r="B982" s="202"/>
    </row>
    <row r="983" s="106" customFormat="1" customHeight="1" spans="2:2">
      <c r="B983" s="202"/>
    </row>
    <row r="984" s="106" customFormat="1" customHeight="1" spans="2:2">
      <c r="B984" s="202"/>
    </row>
    <row r="985" s="106" customFormat="1" customHeight="1" spans="2:2">
      <c r="B985" s="202"/>
    </row>
    <row r="986" s="106" customFormat="1" customHeight="1" spans="2:2">
      <c r="B986" s="202"/>
    </row>
    <row r="987" s="106" customFormat="1" customHeight="1" spans="2:2">
      <c r="B987" s="202"/>
    </row>
    <row r="988" s="106" customFormat="1" customHeight="1" spans="2:2">
      <c r="B988" s="202"/>
    </row>
    <row r="989" s="106" customFormat="1" customHeight="1" spans="2:2">
      <c r="B989" s="202"/>
    </row>
    <row r="990" s="106" customFormat="1" customHeight="1" spans="2:2">
      <c r="B990" s="202"/>
    </row>
    <row r="991" s="106" customFormat="1" customHeight="1" spans="2:2">
      <c r="B991" s="202"/>
    </row>
    <row r="992" s="106" customFormat="1" customHeight="1" spans="2:2">
      <c r="B992" s="202"/>
    </row>
    <row r="993" s="106" customFormat="1" customHeight="1" spans="2:2">
      <c r="B993" s="202"/>
    </row>
    <row r="994" s="106" customFormat="1" customHeight="1" spans="2:2">
      <c r="B994" s="202"/>
    </row>
    <row r="995" s="106" customFormat="1" customHeight="1" spans="2:2">
      <c r="B995" s="202"/>
    </row>
    <row r="996" s="106" customFormat="1" customHeight="1" spans="2:2">
      <c r="B996" s="202"/>
    </row>
    <row r="997" s="106" customFormat="1" customHeight="1" spans="2:2">
      <c r="B997" s="202"/>
    </row>
    <row r="998" s="106" customFormat="1" customHeight="1" spans="2:2">
      <c r="B998" s="202"/>
    </row>
    <row r="999" s="106" customFormat="1" customHeight="1" spans="2:2">
      <c r="B999" s="202"/>
    </row>
    <row r="1000" s="106" customFormat="1" customHeight="1" spans="2:2">
      <c r="B1000" s="202"/>
    </row>
    <row r="1001" s="106" customFormat="1" customHeight="1" spans="2:2">
      <c r="B1001" s="202"/>
    </row>
  </sheetData>
  <mergeCells count="2">
    <mergeCell ref="A2:C2"/>
    <mergeCell ref="A3:C3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3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C16" sqref="C16"/>
    </sheetView>
  </sheetViews>
  <sheetFormatPr defaultColWidth="8.75" defaultRowHeight="18.75" customHeight="1" outlineLevelCol="2"/>
  <cols>
    <col min="1" max="1" width="38.75" style="79" customWidth="1"/>
    <col min="2" max="2" width="21.625" style="79" customWidth="1"/>
    <col min="3" max="3" width="21.5" style="80" customWidth="1"/>
    <col min="4" max="30" width="9" style="79"/>
    <col min="31" max="16384" width="8.75" style="79"/>
  </cols>
  <sheetData>
    <row r="1" s="73" customFormat="1" ht="20.45" customHeight="1" spans="1:1">
      <c r="A1" s="73" t="s">
        <v>2533</v>
      </c>
    </row>
    <row r="2" s="189" customFormat="1" ht="49.5" customHeight="1" spans="1:1">
      <c r="A2" s="189" t="s">
        <v>2534</v>
      </c>
    </row>
    <row r="3" s="77" customFormat="1" ht="33" customHeight="1" spans="3:3">
      <c r="C3" s="191" t="s">
        <v>2</v>
      </c>
    </row>
    <row r="4" s="190" customFormat="1" ht="33" customHeight="1" spans="1:3">
      <c r="A4" s="87" t="s">
        <v>2535</v>
      </c>
      <c r="B4" s="192" t="s">
        <v>2536</v>
      </c>
      <c r="C4" s="193" t="s">
        <v>2537</v>
      </c>
    </row>
    <row r="5" s="77" customFormat="1" ht="33" customHeight="1" spans="1:3">
      <c r="A5" s="194" t="s">
        <v>2538</v>
      </c>
      <c r="B5" s="99">
        <v>191341</v>
      </c>
      <c r="C5" s="99">
        <v>167047</v>
      </c>
    </row>
    <row r="6" s="77" customFormat="1" ht="36" customHeight="1" spans="1:3">
      <c r="A6" s="102" t="s">
        <v>2539</v>
      </c>
      <c r="B6" s="103"/>
      <c r="C6" s="103"/>
    </row>
    <row r="7" s="77" customFormat="1" ht="36" customHeight="1" spans="1:3">
      <c r="A7" s="103"/>
      <c r="B7" s="103"/>
      <c r="C7" s="103"/>
    </row>
    <row r="8" s="77" customFormat="1" customHeight="1"/>
    <row r="9" s="77" customFormat="1" customHeight="1"/>
    <row r="10" s="77" customFormat="1" customHeight="1"/>
    <row r="11" s="77" customFormat="1" customHeight="1"/>
    <row r="12" s="77" customFormat="1" customHeight="1"/>
    <row r="13" s="77" customFormat="1" customHeight="1"/>
    <row r="14" s="77" customFormat="1" customHeight="1"/>
    <row r="15" s="77" customFormat="1" customHeight="1"/>
    <row r="16" s="77" customFormat="1" customHeight="1"/>
    <row r="17" s="77" customFormat="1" customHeight="1"/>
    <row r="18" s="77" customFormat="1" customHeight="1"/>
    <row r="19" s="77" customFormat="1" customHeight="1"/>
    <row r="20" s="77" customFormat="1" customHeight="1"/>
    <row r="21" s="77" customFormat="1" customHeight="1"/>
    <row r="22" s="77" customFormat="1" customHeight="1"/>
    <row r="23" s="77" customFormat="1" customHeight="1"/>
    <row r="24" s="77" customFormat="1" customHeight="1"/>
    <row r="25" s="77" customFormat="1" customHeight="1"/>
    <row r="26" s="77" customFormat="1" customHeight="1"/>
    <row r="27" s="77" customFormat="1" customHeight="1"/>
    <row r="28" s="77" customFormat="1" customHeight="1"/>
    <row r="29" s="77" customFormat="1" customHeight="1"/>
    <row r="30" s="77" customFormat="1" customHeight="1"/>
    <row r="31" s="77" customFormat="1" customHeight="1"/>
    <row r="32" s="77" customFormat="1" customHeight="1"/>
    <row r="33" s="77" customFormat="1" customHeight="1"/>
    <row r="34" s="77" customFormat="1" customHeight="1"/>
    <row r="35" s="77" customFormat="1" customHeight="1"/>
    <row r="36" s="77" customFormat="1" customHeight="1"/>
    <row r="37" s="77" customFormat="1" customHeight="1"/>
    <row r="38" s="77" customFormat="1" customHeight="1"/>
    <row r="39" s="77" customFormat="1" customHeight="1"/>
    <row r="40" s="77" customFormat="1" customHeight="1"/>
    <row r="41" s="77" customFormat="1" customHeight="1"/>
    <row r="42" s="77" customFormat="1" customHeight="1"/>
    <row r="43" s="77" customFormat="1" customHeight="1"/>
    <row r="44" s="77" customFormat="1" customHeight="1"/>
    <row r="45" s="77" customFormat="1" customHeight="1"/>
    <row r="46" s="77" customFormat="1" customHeight="1"/>
    <row r="47" s="77" customFormat="1" customHeight="1"/>
    <row r="48" s="77" customFormat="1" customHeight="1"/>
    <row r="49" s="77" customFormat="1" customHeight="1"/>
    <row r="50" s="77" customFormat="1" customHeight="1"/>
    <row r="51" s="77" customFormat="1" customHeight="1"/>
    <row r="52" s="77" customFormat="1" customHeight="1"/>
    <row r="53" s="77" customFormat="1" customHeight="1"/>
    <row r="54" s="77" customFormat="1" customHeight="1"/>
    <row r="55" s="77" customFormat="1" customHeight="1"/>
    <row r="56" s="77" customFormat="1" customHeight="1"/>
    <row r="57" s="77" customFormat="1" customHeight="1"/>
    <row r="58" s="77" customFormat="1" customHeight="1"/>
    <row r="59" s="77" customFormat="1" customHeight="1"/>
    <row r="60" s="77" customFormat="1" customHeight="1"/>
    <row r="61" s="77" customFormat="1" customHeight="1"/>
    <row r="62" s="77" customFormat="1" customHeight="1"/>
    <row r="63" s="77" customFormat="1" customHeight="1"/>
    <row r="64" s="77" customFormat="1" customHeight="1"/>
    <row r="65" s="77" customFormat="1" customHeight="1"/>
    <row r="66" s="77" customFormat="1" customHeight="1"/>
    <row r="67" s="77" customFormat="1" customHeight="1"/>
    <row r="68" s="77" customFormat="1" customHeight="1"/>
    <row r="69" s="77" customFormat="1" customHeight="1"/>
    <row r="70" s="77" customFormat="1" customHeight="1"/>
    <row r="71" s="77" customFormat="1" customHeight="1"/>
    <row r="72" s="77" customFormat="1" customHeight="1"/>
    <row r="73" s="77" customFormat="1" customHeight="1"/>
    <row r="74" s="77" customFormat="1" customHeight="1"/>
    <row r="75" s="77" customFormat="1" customHeight="1"/>
    <row r="76" s="77" customFormat="1" customHeight="1"/>
    <row r="77" s="77" customFormat="1" customHeight="1"/>
    <row r="78" s="77" customFormat="1" customHeight="1"/>
    <row r="79" s="77" customFormat="1" customHeight="1"/>
    <row r="80" s="77" customFormat="1" customHeight="1"/>
    <row r="81" s="77" customFormat="1" customHeight="1"/>
    <row r="82" s="77" customFormat="1" customHeight="1"/>
    <row r="83" s="77" customFormat="1" customHeight="1"/>
    <row r="84" s="77" customFormat="1" customHeight="1"/>
    <row r="85" s="77" customFormat="1" customHeight="1"/>
    <row r="86" s="77" customFormat="1" customHeight="1"/>
    <row r="87" s="77" customFormat="1" customHeight="1"/>
    <row r="88" s="77" customFormat="1" customHeight="1"/>
    <row r="89" s="77" customFormat="1" customHeight="1"/>
    <row r="90" s="77" customFormat="1" customHeight="1"/>
    <row r="91" s="77" customFormat="1" customHeight="1"/>
    <row r="92" s="77" customFormat="1" customHeight="1"/>
    <row r="93" s="77" customFormat="1" customHeight="1"/>
    <row r="94" s="77" customFormat="1" customHeight="1"/>
    <row r="95" s="77" customFormat="1" customHeight="1"/>
    <row r="96" s="77" customFormat="1" customHeight="1"/>
    <row r="97" s="77" customFormat="1" customHeight="1"/>
    <row r="98" s="77" customFormat="1" customHeight="1"/>
    <row r="99" s="77" customFormat="1" customHeight="1"/>
    <row r="100" s="77" customFormat="1" customHeight="1"/>
    <row r="101" s="77" customFormat="1" customHeight="1"/>
    <row r="102" s="77" customFormat="1" customHeight="1"/>
    <row r="103" s="77" customFormat="1" customHeight="1"/>
    <row r="104" s="77" customFormat="1" customHeight="1"/>
    <row r="105" s="77" customFormat="1" customHeight="1"/>
    <row r="106" s="77" customFormat="1" customHeight="1"/>
    <row r="107" s="77" customFormat="1" customHeight="1"/>
    <row r="108" s="77" customFormat="1" customHeight="1"/>
    <row r="109" s="77" customFormat="1" customHeight="1"/>
    <row r="110" s="77" customFormat="1" customHeight="1"/>
    <row r="111" s="77" customFormat="1" customHeight="1"/>
    <row r="112" s="77" customFormat="1" customHeight="1"/>
    <row r="113" s="77" customFormat="1" customHeight="1"/>
    <row r="114" s="77" customFormat="1" customHeight="1"/>
    <row r="115" s="77" customFormat="1" customHeight="1"/>
    <row r="116" s="77" customFormat="1" customHeight="1"/>
    <row r="117" s="77" customFormat="1" customHeight="1"/>
    <row r="118" s="77" customFormat="1" customHeight="1"/>
    <row r="119" s="77" customFormat="1" customHeight="1"/>
    <row r="120" s="77" customFormat="1" customHeight="1"/>
    <row r="121" s="77" customFormat="1" customHeight="1"/>
    <row r="122" s="77" customFormat="1" customHeight="1"/>
    <row r="123" s="77" customFormat="1" customHeight="1"/>
    <row r="124" s="77" customFormat="1" customHeight="1"/>
    <row r="125" s="77" customFormat="1" customHeight="1"/>
    <row r="126" s="77" customFormat="1" customHeight="1"/>
    <row r="127" s="77" customFormat="1" customHeight="1"/>
    <row r="128" s="77" customFormat="1" customHeight="1"/>
    <row r="129" s="77" customFormat="1" customHeight="1"/>
    <row r="130" s="77" customFormat="1" customHeight="1"/>
    <row r="131" s="77" customFormat="1" customHeight="1"/>
    <row r="132" s="77" customFormat="1" customHeight="1"/>
    <row r="133" s="77" customFormat="1" customHeight="1"/>
    <row r="134" s="77" customFormat="1" customHeight="1"/>
    <row r="135" s="77" customFormat="1" customHeight="1"/>
    <row r="136" s="77" customFormat="1" customHeight="1"/>
    <row r="137" s="77" customFormat="1" customHeight="1"/>
    <row r="138" s="77" customFormat="1" customHeight="1"/>
    <row r="139" s="77" customFormat="1" customHeight="1"/>
    <row r="140" s="77" customFormat="1" customHeight="1"/>
    <row r="141" s="77" customFormat="1" customHeight="1"/>
    <row r="142" s="77" customFormat="1" customHeight="1"/>
    <row r="143" s="77" customFormat="1" customHeight="1"/>
    <row r="144" s="77" customFormat="1" customHeight="1"/>
    <row r="145" s="77" customFormat="1" customHeight="1"/>
    <row r="146" s="77" customFormat="1" customHeight="1"/>
    <row r="147" s="77" customFormat="1" customHeight="1"/>
    <row r="148" s="77" customFormat="1" customHeight="1"/>
    <row r="149" s="77" customFormat="1" customHeight="1"/>
    <row r="150" s="77" customFormat="1" customHeight="1"/>
    <row r="151" s="77" customFormat="1" customHeight="1"/>
    <row r="152" s="77" customFormat="1" customHeight="1"/>
    <row r="153" s="77" customFormat="1" customHeight="1"/>
    <row r="154" s="77" customFormat="1" customHeight="1"/>
    <row r="155" s="77" customFormat="1" customHeight="1"/>
    <row r="156" s="77" customFormat="1" customHeight="1"/>
    <row r="157" s="77" customFormat="1" customHeight="1"/>
    <row r="158" s="77" customFormat="1" customHeight="1"/>
    <row r="159" s="77" customFormat="1" customHeight="1"/>
    <row r="160" s="77" customFormat="1" customHeight="1"/>
    <row r="161" s="78" customFormat="1" customHeight="1"/>
    <row r="162" s="78" customFormat="1" customHeight="1"/>
    <row r="163" s="78" customFormat="1" customHeight="1"/>
    <row r="164" s="78" customFormat="1" customHeight="1"/>
    <row r="165" s="78" customFormat="1" customHeight="1"/>
    <row r="166" s="78" customFormat="1" customHeight="1"/>
    <row r="167" s="78" customFormat="1" customHeight="1"/>
    <row r="168" s="78" customFormat="1" customHeight="1"/>
    <row r="169" s="78" customFormat="1" customHeight="1"/>
    <row r="170" s="78" customFormat="1" customHeight="1"/>
    <row r="171" s="78" customFormat="1" customHeight="1"/>
    <row r="172" s="78" customFormat="1" customHeight="1"/>
    <row r="173" s="78" customFormat="1" customHeight="1"/>
    <row r="174" s="78" customFormat="1" customHeight="1"/>
    <row r="175" s="78" customFormat="1" customHeight="1"/>
    <row r="176" s="78" customFormat="1" customHeight="1"/>
    <row r="177" s="78" customFormat="1" customHeight="1"/>
    <row r="178" s="78" customFormat="1" customHeight="1"/>
    <row r="179" s="78" customFormat="1" customHeight="1"/>
    <row r="180" s="78" customFormat="1" customHeight="1"/>
    <row r="181" s="78" customFormat="1" customHeight="1"/>
    <row r="182" s="78" customFormat="1" customHeight="1"/>
    <row r="183" s="78" customFormat="1" customHeight="1"/>
    <row r="184" s="78" customFormat="1" customHeight="1"/>
    <row r="185" s="78" customFormat="1" customHeight="1"/>
    <row r="186" s="78" customFormat="1" customHeight="1"/>
    <row r="187" s="78" customFormat="1" customHeight="1"/>
    <row r="188" s="78" customFormat="1" customHeight="1"/>
    <row r="189" s="78" customFormat="1" customHeight="1"/>
    <row r="190" s="78" customFormat="1" customHeight="1"/>
    <row r="191" s="78" customFormat="1" customHeight="1"/>
    <row r="192" s="78" customFormat="1" customHeight="1"/>
    <row r="193" s="78" customFormat="1" customHeight="1"/>
    <row r="194" s="78" customFormat="1" customHeight="1"/>
    <row r="195" s="78" customFormat="1" customHeight="1"/>
    <row r="196" s="78" customFormat="1" customHeight="1"/>
    <row r="197" s="78" customFormat="1" customHeight="1"/>
    <row r="198" s="78" customFormat="1" customHeight="1"/>
    <row r="199" s="78" customFormat="1" customHeight="1"/>
    <row r="200" s="78" customFormat="1" customHeight="1"/>
    <row r="201" s="78" customFormat="1" customHeight="1"/>
    <row r="202" s="78" customFormat="1" customHeight="1"/>
    <row r="203" s="78" customFormat="1" customHeight="1"/>
    <row r="204" s="78" customFormat="1" customHeight="1"/>
    <row r="205" s="78" customFormat="1" customHeight="1"/>
    <row r="206" s="78" customFormat="1" customHeight="1"/>
    <row r="207" s="78" customFormat="1" customHeight="1"/>
    <row r="208" s="78" customFormat="1" customHeight="1"/>
    <row r="209" s="78" customFormat="1" customHeight="1"/>
    <row r="210" s="78" customFormat="1" customHeight="1"/>
    <row r="211" s="78" customFormat="1" customHeight="1"/>
    <row r="212" s="78" customFormat="1" customHeight="1"/>
    <row r="213" s="78" customFormat="1" customHeight="1"/>
    <row r="214" s="78" customFormat="1" customHeight="1"/>
    <row r="215" s="78" customFormat="1" customHeight="1"/>
    <row r="216" s="78" customFormat="1" customHeight="1"/>
    <row r="217" s="78" customFormat="1" customHeight="1"/>
    <row r="218" s="78" customFormat="1" customHeight="1"/>
    <row r="219" s="78" customFormat="1" customHeight="1"/>
    <row r="220" s="78" customFormat="1" customHeight="1"/>
    <row r="221" s="78" customFormat="1" customHeight="1"/>
    <row r="222" s="78" customFormat="1" customHeight="1"/>
    <row r="223" s="78" customFormat="1" customHeight="1"/>
    <row r="224" s="78" customFormat="1" customHeight="1"/>
    <row r="225" s="78" customFormat="1" customHeight="1"/>
    <row r="226" s="78" customFormat="1" customHeight="1"/>
    <row r="227" s="78" customFormat="1" customHeight="1"/>
    <row r="228" s="78" customFormat="1" customHeight="1"/>
    <row r="229" s="78" customFormat="1" customHeight="1"/>
    <row r="230" s="78" customFormat="1" customHeight="1"/>
    <row r="231" s="78" customFormat="1" customHeight="1"/>
    <row r="232" s="78" customFormat="1" customHeight="1"/>
    <row r="233" s="78" customFormat="1" customHeight="1"/>
    <row r="234" s="78" customFormat="1" customHeight="1"/>
    <row r="235" s="78" customFormat="1" customHeight="1"/>
    <row r="236" s="78" customFormat="1" customHeight="1"/>
    <row r="237" s="78" customFormat="1" customHeight="1"/>
    <row r="238" s="78" customFormat="1" customHeight="1"/>
    <row r="239" s="78" customFormat="1" customHeight="1"/>
    <row r="240" s="78" customFormat="1" customHeight="1"/>
    <row r="241" s="78" customFormat="1" customHeight="1"/>
    <row r="242" s="78" customFormat="1" customHeight="1"/>
    <row r="243" s="78" customFormat="1" customHeight="1"/>
    <row r="244" s="78" customFormat="1" customHeight="1"/>
    <row r="245" s="78" customFormat="1" customHeight="1"/>
    <row r="246" s="78" customFormat="1" customHeight="1"/>
    <row r="247" s="78" customFormat="1" customHeight="1"/>
    <row r="248" s="78" customFormat="1" customHeight="1"/>
    <row r="249" s="78" customFormat="1" customHeight="1"/>
    <row r="250" s="78" customFormat="1" customHeight="1"/>
    <row r="251" s="78" customFormat="1" customHeight="1"/>
    <row r="252" s="78" customFormat="1" customHeight="1"/>
    <row r="253" s="78" customFormat="1" customHeight="1"/>
    <row r="254" s="78" customFormat="1" customHeight="1"/>
    <row r="255" s="78" customFormat="1" customHeight="1"/>
    <row r="256" s="78" customFormat="1" customHeight="1"/>
    <row r="257" s="78" customFormat="1" customHeight="1"/>
    <row r="258" s="78" customFormat="1" customHeight="1"/>
    <row r="259" s="78" customFormat="1" customHeight="1"/>
    <row r="260" s="78" customFormat="1" customHeight="1"/>
    <row r="261" s="78" customFormat="1" customHeight="1"/>
    <row r="262" s="78" customFormat="1" customHeight="1"/>
    <row r="263" s="78" customFormat="1" customHeight="1"/>
    <row r="264" s="78" customFormat="1" customHeight="1"/>
    <row r="265" s="78" customFormat="1" customHeight="1"/>
    <row r="266" s="78" customFormat="1" customHeight="1"/>
    <row r="267" s="78" customFormat="1" customHeight="1"/>
    <row r="268" s="78" customFormat="1" customHeight="1"/>
    <row r="269" s="78" customFormat="1" customHeight="1"/>
    <row r="270" s="78" customFormat="1" customHeight="1"/>
    <row r="271" s="78" customFormat="1" customHeight="1"/>
    <row r="272" s="78" customFormat="1" customHeight="1"/>
    <row r="273" s="78" customFormat="1" customHeight="1"/>
    <row r="274" s="78" customFormat="1" customHeight="1"/>
    <row r="275" s="78" customFormat="1" customHeight="1"/>
    <row r="276" s="78" customFormat="1" customHeight="1"/>
    <row r="277" s="78" customFormat="1" customHeight="1"/>
    <row r="278" s="78" customFormat="1" customHeight="1"/>
    <row r="279" s="78" customFormat="1" customHeight="1"/>
    <row r="280" s="78" customFormat="1" customHeight="1"/>
    <row r="281" s="78" customFormat="1" customHeight="1"/>
    <row r="282" s="78" customFormat="1" customHeight="1"/>
    <row r="283" s="78" customFormat="1" customHeight="1"/>
    <row r="284" s="78" customFormat="1" customHeight="1"/>
    <row r="285" s="78" customFormat="1" customHeight="1"/>
    <row r="286" s="78" customFormat="1" customHeight="1"/>
    <row r="287" s="78" customFormat="1" customHeight="1"/>
    <row r="288" s="78" customFormat="1" customHeight="1"/>
    <row r="289" s="78" customFormat="1" customHeight="1"/>
    <row r="290" s="78" customFormat="1" customHeight="1"/>
    <row r="291" s="78" customFormat="1" customHeight="1"/>
    <row r="292" s="78" customFormat="1" customHeight="1"/>
    <row r="293" s="78" customFormat="1" customHeight="1"/>
    <row r="294" s="78" customFormat="1" customHeight="1"/>
    <row r="295" s="78" customFormat="1" customHeight="1"/>
    <row r="296" s="78" customFormat="1" customHeight="1"/>
    <row r="297" s="78" customFormat="1" customHeight="1"/>
    <row r="298" s="78" customFormat="1" customHeight="1"/>
    <row r="299" s="78" customFormat="1" customHeight="1"/>
    <row r="300" s="78" customFormat="1" customHeight="1"/>
    <row r="301" s="78" customFormat="1" customHeight="1"/>
    <row r="302" s="78" customFormat="1" customHeight="1"/>
    <row r="303" s="78" customFormat="1" customHeight="1"/>
    <row r="304" s="78" customFormat="1" customHeight="1"/>
    <row r="305" s="78" customFormat="1" customHeight="1"/>
    <row r="306" s="78" customFormat="1" customHeight="1"/>
    <row r="307" s="78" customFormat="1" customHeight="1"/>
    <row r="308" s="78" customFormat="1" customHeight="1"/>
    <row r="309" s="78" customFormat="1" customHeight="1"/>
    <row r="310" s="78" customFormat="1" customHeight="1"/>
    <row r="311" s="78" customFormat="1" customHeight="1"/>
    <row r="312" s="78" customFormat="1" customHeight="1"/>
    <row r="313" s="78" customFormat="1" customHeight="1"/>
    <row r="314" s="78" customFormat="1" customHeight="1"/>
    <row r="315" s="78" customFormat="1" customHeight="1"/>
    <row r="316" s="78" customFormat="1" customHeight="1"/>
    <row r="317" s="78" customFormat="1" customHeight="1"/>
    <row r="318" s="78" customFormat="1" customHeight="1"/>
    <row r="319" s="78" customFormat="1" customHeight="1"/>
    <row r="320" s="78" customFormat="1" customHeight="1"/>
    <row r="321" s="78" customFormat="1" customHeight="1"/>
    <row r="322" s="78" customFormat="1" customHeight="1"/>
    <row r="323" s="78" customFormat="1" customHeight="1"/>
    <row r="324" s="78" customFormat="1" customHeight="1"/>
    <row r="325" s="78" customFormat="1" customHeight="1"/>
    <row r="326" s="78" customFormat="1" customHeight="1"/>
    <row r="327" s="78" customFormat="1" customHeight="1"/>
    <row r="328" s="78" customFormat="1" customHeight="1"/>
    <row r="329" s="78" customFormat="1" customHeight="1"/>
    <row r="330" s="78" customFormat="1" customHeight="1"/>
    <row r="331" s="78" customFormat="1" customHeight="1"/>
    <row r="332" s="78" customFormat="1" customHeight="1"/>
    <row r="333" s="78" customFormat="1" customHeight="1"/>
    <row r="334" s="78" customFormat="1" customHeight="1"/>
    <row r="335" s="78" customFormat="1" customHeight="1"/>
    <row r="336" s="78" customFormat="1" customHeight="1"/>
    <row r="337" s="78" customFormat="1" customHeight="1"/>
    <row r="338" s="78" customFormat="1" customHeight="1"/>
    <row r="339" s="78" customFormat="1" customHeight="1"/>
    <row r="340" s="78" customFormat="1" customHeight="1"/>
    <row r="341" s="78" customFormat="1" customHeight="1"/>
    <row r="342" s="78" customFormat="1" customHeight="1"/>
    <row r="343" s="78" customFormat="1" customHeight="1"/>
    <row r="344" s="78" customFormat="1" customHeight="1"/>
    <row r="345" s="78" customFormat="1" customHeight="1"/>
    <row r="346" s="78" customFormat="1" customHeight="1"/>
    <row r="347" s="78" customFormat="1" customHeight="1"/>
    <row r="348" s="78" customFormat="1" customHeight="1"/>
    <row r="349" s="78" customFormat="1" customHeight="1"/>
    <row r="350" s="78" customFormat="1" customHeight="1"/>
    <row r="351" s="78" customFormat="1" customHeight="1"/>
    <row r="352" s="78" customFormat="1" customHeight="1"/>
    <row r="353" s="78" customFormat="1" customHeight="1"/>
    <row r="354" s="78" customFormat="1" customHeight="1"/>
    <row r="355" s="78" customFormat="1" customHeight="1"/>
    <row r="356" s="78" customFormat="1" customHeight="1"/>
    <row r="357" s="78" customFormat="1" customHeight="1"/>
    <row r="358" s="78" customFormat="1" customHeight="1"/>
    <row r="359" s="78" customFormat="1" customHeight="1"/>
    <row r="360" s="78" customFormat="1" customHeight="1"/>
    <row r="361" s="78" customFormat="1" customHeight="1"/>
    <row r="362" s="78" customFormat="1" customHeight="1"/>
    <row r="363" s="78" customFormat="1" customHeight="1"/>
    <row r="364" s="78" customFormat="1" customHeight="1"/>
    <row r="365" s="78" customFormat="1" customHeight="1"/>
    <row r="366" s="78" customFormat="1" customHeight="1"/>
    <row r="367" s="78" customFormat="1" customHeight="1"/>
    <row r="368" s="78" customFormat="1" customHeight="1"/>
    <row r="369" s="78" customFormat="1" customHeight="1"/>
    <row r="370" s="78" customFormat="1" customHeight="1"/>
    <row r="371" s="78" customFormat="1" customHeight="1"/>
    <row r="372" s="78" customFormat="1" customHeight="1"/>
    <row r="373" s="78" customFormat="1" customHeight="1"/>
    <row r="374" s="78" customFormat="1" customHeight="1"/>
    <row r="375" s="78" customFormat="1" customHeight="1"/>
    <row r="376" s="78" customFormat="1" customHeight="1"/>
    <row r="377" s="78" customFormat="1" customHeight="1"/>
    <row r="378" s="78" customFormat="1" customHeight="1"/>
    <row r="379" s="78" customFormat="1" customHeight="1"/>
    <row r="380" s="78" customFormat="1" customHeight="1"/>
    <row r="381" s="78" customFormat="1" customHeight="1"/>
    <row r="382" s="78" customFormat="1" customHeight="1"/>
    <row r="383" s="78" customFormat="1" customHeight="1"/>
    <row r="384" s="78" customFormat="1" customHeight="1"/>
    <row r="385" s="78" customFormat="1" customHeight="1"/>
    <row r="386" s="78" customFormat="1" customHeight="1"/>
    <row r="387" s="78" customFormat="1" customHeight="1"/>
    <row r="388" s="78" customFormat="1" customHeight="1"/>
    <row r="389" s="78" customFormat="1" customHeight="1"/>
    <row r="390" s="78" customFormat="1" customHeight="1"/>
    <row r="391" s="78" customFormat="1" customHeight="1"/>
    <row r="392" s="78" customFormat="1" customHeight="1"/>
    <row r="393" s="78" customFormat="1" customHeight="1"/>
    <row r="394" s="78" customFormat="1" customHeight="1"/>
    <row r="395" s="78" customFormat="1" customHeight="1"/>
    <row r="396" s="78" customFormat="1" customHeight="1"/>
    <row r="397" s="78" customFormat="1" customHeight="1"/>
    <row r="398" s="78" customFormat="1" customHeight="1"/>
    <row r="399" s="78" customFormat="1" customHeight="1"/>
    <row r="400" s="78" customFormat="1" customHeight="1"/>
    <row r="401" s="78" customFormat="1" customHeight="1"/>
    <row r="402" s="78" customFormat="1" customHeight="1"/>
    <row r="403" s="78" customFormat="1" customHeight="1"/>
    <row r="404" s="78" customFormat="1" customHeight="1"/>
    <row r="405" s="78" customFormat="1" customHeight="1"/>
    <row r="406" s="78" customFormat="1" customHeight="1"/>
    <row r="407" s="78" customFormat="1" customHeight="1"/>
    <row r="408" s="78" customFormat="1" customHeight="1"/>
    <row r="409" s="78" customFormat="1" customHeight="1"/>
    <row r="410" s="78" customFormat="1" customHeight="1"/>
    <row r="411" s="78" customFormat="1" customHeight="1"/>
    <row r="412" s="78" customFormat="1" customHeight="1"/>
    <row r="413" s="78" customFormat="1" customHeight="1"/>
    <row r="414" s="78" customFormat="1" customHeight="1"/>
    <row r="415" s="78" customFormat="1" customHeight="1"/>
    <row r="416" s="78" customFormat="1" customHeight="1"/>
    <row r="417" s="78" customFormat="1" customHeight="1"/>
    <row r="418" s="78" customFormat="1" customHeight="1"/>
    <row r="419" s="78" customFormat="1" customHeight="1"/>
    <row r="420" s="78" customFormat="1" customHeight="1"/>
    <row r="421" s="78" customFormat="1" customHeight="1"/>
    <row r="422" s="78" customFormat="1" customHeight="1"/>
    <row r="423" s="78" customFormat="1" customHeight="1"/>
    <row r="424" s="78" customFormat="1" customHeight="1"/>
    <row r="425" s="78" customFormat="1" customHeight="1"/>
    <row r="426" s="78" customFormat="1" customHeight="1"/>
    <row r="427" s="78" customFormat="1" customHeight="1"/>
    <row r="428" s="78" customFormat="1" customHeight="1"/>
    <row r="429" s="78" customFormat="1" customHeight="1"/>
    <row r="430" s="78" customFormat="1" customHeight="1"/>
    <row r="431" s="78" customFormat="1" customHeight="1"/>
    <row r="432" s="78" customFormat="1" customHeight="1"/>
    <row r="433" s="78" customFormat="1" customHeight="1"/>
    <row r="434" s="78" customFormat="1" customHeight="1"/>
    <row r="435" s="78" customFormat="1" customHeight="1"/>
    <row r="436" s="78" customFormat="1" customHeight="1"/>
    <row r="437" s="78" customFormat="1" customHeight="1"/>
    <row r="438" s="78" customFormat="1" customHeight="1"/>
    <row r="439" s="78" customFormat="1" customHeight="1"/>
    <row r="440" s="78" customFormat="1" customHeight="1"/>
    <row r="441" s="78" customFormat="1" customHeight="1"/>
    <row r="442" s="78" customFormat="1" customHeight="1"/>
    <row r="443" s="78" customFormat="1" customHeight="1"/>
    <row r="444" s="78" customFormat="1" customHeight="1"/>
    <row r="445" s="78" customFormat="1" customHeight="1"/>
    <row r="446" s="78" customFormat="1" customHeight="1"/>
    <row r="447" s="78" customFormat="1" customHeight="1"/>
    <row r="448" s="78" customFormat="1" customHeight="1"/>
    <row r="449" s="78" customFormat="1" customHeight="1"/>
    <row r="450" s="78" customFormat="1" customHeight="1"/>
    <row r="451" s="78" customFormat="1" customHeight="1"/>
    <row r="452" s="78" customFormat="1" customHeight="1"/>
    <row r="453" s="78" customFormat="1" customHeight="1"/>
    <row r="454" s="78" customFormat="1" customHeight="1"/>
    <row r="455" s="78" customFormat="1" customHeight="1"/>
    <row r="456" s="78" customFormat="1" customHeight="1"/>
    <row r="457" s="78" customFormat="1" customHeight="1"/>
    <row r="458" s="78" customFormat="1" customHeight="1"/>
    <row r="459" s="78" customFormat="1" customHeight="1"/>
    <row r="460" s="78" customFormat="1" customHeight="1"/>
    <row r="461" s="78" customFormat="1" customHeight="1"/>
    <row r="462" s="78" customFormat="1" customHeight="1"/>
    <row r="463" s="78" customFormat="1" customHeight="1"/>
    <row r="464" s="78" customFormat="1" customHeight="1"/>
    <row r="465" s="78" customFormat="1" customHeight="1"/>
    <row r="466" s="78" customFormat="1" customHeight="1"/>
    <row r="467" s="78" customFormat="1" customHeight="1"/>
    <row r="468" s="78" customFormat="1" customHeight="1"/>
    <row r="469" s="78" customFormat="1" customHeight="1"/>
    <row r="470" s="78" customFormat="1" customHeight="1"/>
    <row r="471" s="78" customFormat="1" customHeight="1"/>
    <row r="472" s="78" customFormat="1" customHeight="1"/>
    <row r="473" s="78" customFormat="1" customHeight="1"/>
    <row r="474" s="78" customFormat="1" customHeight="1"/>
    <row r="475" s="78" customFormat="1" customHeight="1"/>
    <row r="476" s="78" customFormat="1" customHeight="1"/>
    <row r="477" s="78" customFormat="1" customHeight="1"/>
    <row r="478" s="78" customFormat="1" customHeight="1"/>
    <row r="479" s="78" customFormat="1" customHeight="1"/>
    <row r="480" s="78" customFormat="1" customHeight="1"/>
    <row r="481" s="78" customFormat="1" customHeight="1"/>
    <row r="482" s="78" customFormat="1" customHeight="1"/>
    <row r="483" s="78" customFormat="1" customHeight="1"/>
    <row r="484" s="78" customFormat="1" customHeight="1"/>
    <row r="485" s="78" customFormat="1" customHeight="1"/>
    <row r="486" s="78" customFormat="1" customHeight="1"/>
    <row r="487" s="78" customFormat="1" customHeight="1"/>
    <row r="488" s="78" customFormat="1" customHeight="1"/>
    <row r="489" s="78" customFormat="1" customHeight="1"/>
    <row r="490" s="78" customFormat="1" customHeight="1"/>
    <row r="491" s="78" customFormat="1" customHeight="1"/>
    <row r="492" s="78" customFormat="1" customHeight="1"/>
    <row r="493" s="78" customFormat="1" customHeight="1"/>
    <row r="494" s="78" customFormat="1" customHeight="1"/>
    <row r="495" s="78" customFormat="1" customHeight="1"/>
    <row r="496" s="78" customFormat="1" customHeight="1"/>
    <row r="497" s="78" customFormat="1" customHeight="1"/>
    <row r="498" s="78" customFormat="1" customHeight="1"/>
    <row r="499" s="78" customFormat="1" customHeight="1"/>
    <row r="500" s="78" customFormat="1" customHeight="1"/>
    <row r="501" s="78" customFormat="1" customHeight="1"/>
    <row r="502" s="78" customFormat="1" customHeight="1"/>
    <row r="503" s="78" customFormat="1" customHeight="1"/>
    <row r="504" s="78" customFormat="1" customHeight="1"/>
    <row r="505" s="78" customFormat="1" customHeight="1"/>
    <row r="506" s="78" customFormat="1" customHeight="1"/>
    <row r="507" s="78" customFormat="1" customHeight="1"/>
    <row r="508" s="78" customFormat="1" customHeight="1"/>
    <row r="509" s="78" customFormat="1" customHeight="1"/>
    <row r="510" s="78" customFormat="1" customHeight="1"/>
    <row r="511" s="78" customFormat="1" customHeight="1"/>
    <row r="512" s="78" customFormat="1" customHeight="1"/>
    <row r="513" s="78" customFormat="1" customHeight="1"/>
    <row r="514" s="78" customFormat="1" customHeight="1"/>
    <row r="515" s="78" customFormat="1" customHeight="1"/>
    <row r="516" s="78" customFormat="1" customHeight="1"/>
    <row r="517" s="78" customFormat="1" customHeight="1"/>
    <row r="518" s="78" customFormat="1" customHeight="1"/>
    <row r="519" s="78" customFormat="1" customHeight="1"/>
    <row r="520" s="78" customFormat="1" customHeight="1"/>
    <row r="521" s="78" customFormat="1" customHeight="1"/>
    <row r="522" s="78" customFormat="1" customHeight="1"/>
    <row r="523" s="78" customFormat="1" customHeight="1"/>
    <row r="524" s="78" customFormat="1" customHeight="1"/>
    <row r="525" s="78" customFormat="1" customHeight="1"/>
    <row r="526" s="78" customFormat="1" customHeight="1"/>
    <row r="527" s="78" customFormat="1" customHeight="1"/>
    <row r="528" s="78" customFormat="1" customHeight="1"/>
    <row r="529" s="78" customFormat="1" customHeight="1"/>
    <row r="530" s="78" customFormat="1" customHeight="1"/>
    <row r="531" s="78" customFormat="1" customHeight="1"/>
    <row r="532" s="78" customFormat="1" customHeight="1"/>
    <row r="533" s="78" customFormat="1" customHeight="1"/>
    <row r="534" s="78" customFormat="1" customHeight="1"/>
    <row r="535" s="78" customFormat="1" customHeight="1"/>
    <row r="536" s="78" customFormat="1" customHeight="1"/>
    <row r="537" s="78" customFormat="1" customHeight="1"/>
    <row r="538" s="78" customFormat="1" customHeight="1"/>
    <row r="539" s="78" customFormat="1" customHeight="1"/>
    <row r="540" s="78" customFormat="1" customHeight="1"/>
    <row r="541" s="78" customFormat="1" customHeight="1"/>
    <row r="542" s="78" customFormat="1" customHeight="1"/>
    <row r="543" s="78" customFormat="1" customHeight="1"/>
    <row r="544" s="78" customFormat="1" customHeight="1"/>
    <row r="545" s="78" customFormat="1" customHeight="1"/>
    <row r="546" s="78" customFormat="1" customHeight="1"/>
    <row r="547" s="78" customFormat="1" customHeight="1"/>
    <row r="548" s="78" customFormat="1" customHeight="1"/>
    <row r="549" s="78" customFormat="1" customHeight="1"/>
    <row r="550" s="78" customFormat="1" customHeight="1"/>
    <row r="551" s="78" customFormat="1" customHeight="1"/>
    <row r="552" s="78" customFormat="1" customHeight="1"/>
    <row r="553" s="78" customFormat="1" customHeight="1"/>
    <row r="554" s="78" customFormat="1" customHeight="1"/>
    <row r="555" s="78" customFormat="1" customHeight="1"/>
    <row r="556" s="78" customFormat="1" customHeight="1"/>
    <row r="557" s="78" customFormat="1" customHeight="1"/>
    <row r="558" s="78" customFormat="1" customHeight="1"/>
    <row r="559" s="78" customFormat="1" customHeight="1"/>
    <row r="560" s="78" customFormat="1" customHeight="1"/>
    <row r="561" s="78" customFormat="1" customHeight="1"/>
    <row r="562" s="78" customFormat="1" customHeight="1"/>
    <row r="563" s="78" customFormat="1" customHeight="1"/>
    <row r="564" s="78" customFormat="1" customHeight="1"/>
    <row r="565" s="78" customFormat="1" customHeight="1"/>
    <row r="566" s="78" customFormat="1" customHeight="1"/>
    <row r="567" s="78" customFormat="1" customHeight="1"/>
    <row r="568" s="78" customFormat="1" customHeight="1"/>
    <row r="569" s="78" customFormat="1" customHeight="1"/>
    <row r="570" s="78" customFormat="1" customHeight="1"/>
    <row r="571" s="78" customFormat="1" customHeight="1"/>
    <row r="572" s="78" customFormat="1" customHeight="1"/>
    <row r="573" s="78" customFormat="1" customHeight="1"/>
    <row r="574" s="78" customFormat="1" customHeight="1"/>
    <row r="575" s="78" customFormat="1" customHeight="1"/>
    <row r="576" s="78" customFormat="1" customHeight="1"/>
    <row r="577" s="78" customFormat="1" customHeight="1"/>
    <row r="578" s="78" customFormat="1" customHeight="1"/>
    <row r="579" s="78" customFormat="1" customHeight="1"/>
    <row r="580" s="78" customFormat="1" customHeight="1"/>
    <row r="581" s="78" customFormat="1" customHeight="1"/>
    <row r="582" s="78" customFormat="1" customHeight="1"/>
    <row r="583" s="78" customFormat="1" customHeight="1"/>
    <row r="584" s="78" customFormat="1" customHeight="1"/>
    <row r="585" s="78" customFormat="1" customHeight="1"/>
    <row r="586" s="78" customFormat="1" customHeight="1"/>
    <row r="587" s="78" customFormat="1" customHeight="1"/>
    <row r="588" s="78" customFormat="1" customHeight="1"/>
    <row r="589" s="78" customFormat="1" customHeight="1"/>
    <row r="590" s="78" customFormat="1" customHeight="1"/>
    <row r="591" s="78" customFormat="1" customHeight="1"/>
    <row r="592" s="78" customFormat="1" customHeight="1"/>
    <row r="593" s="78" customFormat="1" customHeight="1"/>
    <row r="594" s="78" customFormat="1" customHeight="1"/>
    <row r="595" s="78" customFormat="1" customHeight="1"/>
    <row r="596" s="78" customFormat="1" customHeight="1"/>
    <row r="597" s="78" customFormat="1" customHeight="1"/>
    <row r="598" s="78" customFormat="1" customHeight="1"/>
    <row r="599" s="78" customFormat="1" customHeight="1"/>
    <row r="600" s="78" customFormat="1" customHeight="1"/>
    <row r="601" s="78" customFormat="1" customHeight="1"/>
    <row r="602" s="78" customFormat="1" customHeight="1"/>
    <row r="603" s="78" customFormat="1" customHeight="1"/>
    <row r="604" s="78" customFormat="1" customHeight="1"/>
    <row r="605" s="78" customFormat="1" customHeight="1"/>
    <row r="606" s="78" customFormat="1" customHeight="1"/>
    <row r="607" s="78" customFormat="1" customHeight="1"/>
    <row r="608" s="78" customFormat="1" customHeight="1"/>
    <row r="609" s="78" customFormat="1" customHeight="1"/>
    <row r="610" s="78" customFormat="1" customHeight="1"/>
    <row r="611" s="78" customFormat="1" customHeight="1"/>
    <row r="612" s="78" customFormat="1" customHeight="1"/>
    <row r="613" s="78" customFormat="1" customHeight="1"/>
    <row r="614" s="78" customFormat="1" customHeight="1"/>
    <row r="615" s="78" customFormat="1" customHeight="1"/>
    <row r="616" s="78" customFormat="1" customHeight="1"/>
    <row r="617" s="78" customFormat="1" customHeight="1"/>
    <row r="618" s="78" customFormat="1" customHeight="1"/>
    <row r="619" s="78" customFormat="1" customHeight="1"/>
    <row r="620" s="78" customFormat="1" customHeight="1"/>
    <row r="621" s="78" customFormat="1" customHeight="1"/>
    <row r="622" s="78" customFormat="1" customHeight="1"/>
    <row r="623" s="78" customFormat="1" customHeight="1"/>
    <row r="624" s="78" customFormat="1" customHeight="1"/>
    <row r="625" s="78" customFormat="1" customHeight="1"/>
    <row r="626" s="78" customFormat="1" customHeight="1"/>
    <row r="627" s="78" customFormat="1" customHeight="1"/>
    <row r="628" s="78" customFormat="1" customHeight="1"/>
    <row r="629" s="78" customFormat="1" customHeight="1"/>
    <row r="630" s="78" customFormat="1" customHeight="1"/>
    <row r="631" s="78" customFormat="1" customHeight="1"/>
    <row r="632" s="78" customFormat="1" customHeight="1"/>
    <row r="633" s="78" customFormat="1" customHeight="1"/>
    <row r="634" s="78" customFormat="1" customHeight="1"/>
    <row r="635" s="78" customFormat="1" customHeight="1"/>
    <row r="636" s="78" customFormat="1" customHeight="1"/>
    <row r="637" s="78" customFormat="1" customHeight="1"/>
    <row r="638" s="78" customFormat="1" customHeight="1"/>
    <row r="639" s="78" customFormat="1" customHeight="1"/>
    <row r="640" s="78" customFormat="1" customHeight="1"/>
    <row r="641" s="78" customFormat="1" customHeight="1"/>
    <row r="642" s="78" customFormat="1" customHeight="1"/>
    <row r="643" s="78" customFormat="1" customHeight="1"/>
    <row r="644" s="78" customFormat="1" customHeight="1"/>
    <row r="645" s="78" customFormat="1" customHeight="1"/>
    <row r="646" s="78" customFormat="1" customHeight="1"/>
    <row r="647" s="78" customFormat="1" customHeight="1"/>
    <row r="648" s="78" customFormat="1" customHeight="1"/>
    <row r="649" s="78" customFormat="1" customHeight="1"/>
    <row r="650" s="78" customFormat="1" customHeight="1"/>
    <row r="651" s="78" customFormat="1" customHeight="1"/>
    <row r="652" s="78" customFormat="1" customHeight="1"/>
    <row r="653" s="78" customFormat="1" customHeight="1"/>
    <row r="654" s="78" customFormat="1" customHeight="1"/>
    <row r="655" s="78" customFormat="1" customHeight="1"/>
    <row r="656" s="78" customFormat="1" customHeight="1"/>
    <row r="657" s="78" customFormat="1" customHeight="1"/>
    <row r="658" s="78" customFormat="1" customHeight="1"/>
    <row r="659" s="78" customFormat="1" customHeight="1"/>
    <row r="660" s="78" customFormat="1" customHeight="1"/>
    <row r="661" s="78" customFormat="1" customHeight="1"/>
    <row r="662" s="78" customFormat="1" customHeight="1"/>
    <row r="663" s="78" customFormat="1" customHeight="1"/>
    <row r="664" s="78" customFormat="1" customHeight="1"/>
    <row r="665" s="78" customFormat="1" customHeight="1"/>
    <row r="666" s="78" customFormat="1" customHeight="1"/>
    <row r="667" s="78" customFormat="1" customHeight="1"/>
    <row r="668" s="78" customFormat="1" customHeight="1"/>
    <row r="669" s="78" customFormat="1" customHeight="1"/>
    <row r="670" s="78" customFormat="1" customHeight="1"/>
    <row r="671" s="78" customFormat="1" customHeight="1"/>
    <row r="672" s="78" customFormat="1" customHeight="1"/>
    <row r="673" s="78" customFormat="1" customHeight="1"/>
    <row r="674" s="78" customFormat="1" customHeight="1"/>
    <row r="675" s="78" customFormat="1" customHeight="1"/>
    <row r="676" s="78" customFormat="1" customHeight="1"/>
    <row r="677" s="78" customFormat="1" customHeight="1"/>
    <row r="678" s="78" customFormat="1" customHeight="1"/>
    <row r="679" s="78" customFormat="1" customHeight="1"/>
    <row r="680" s="78" customFormat="1" customHeight="1"/>
    <row r="681" s="78" customFormat="1" customHeight="1"/>
    <row r="682" s="78" customFormat="1" customHeight="1"/>
    <row r="683" s="78" customFormat="1" customHeight="1"/>
    <row r="684" s="78" customFormat="1" customHeight="1"/>
    <row r="685" s="78" customFormat="1" customHeight="1"/>
    <row r="686" s="78" customFormat="1" customHeight="1"/>
    <row r="687" s="78" customFormat="1" customHeight="1"/>
    <row r="688" s="78" customFormat="1" customHeight="1"/>
    <row r="689" s="78" customFormat="1" customHeight="1"/>
    <row r="690" s="78" customFormat="1" customHeight="1"/>
    <row r="691" s="78" customFormat="1" customHeight="1"/>
    <row r="692" s="78" customFormat="1" customHeight="1"/>
    <row r="693" s="78" customFormat="1" customHeight="1"/>
    <row r="694" s="78" customFormat="1" customHeight="1"/>
    <row r="695" s="78" customFormat="1" customHeight="1"/>
    <row r="696" s="78" customFormat="1" customHeight="1"/>
    <row r="697" s="78" customFormat="1" customHeight="1"/>
    <row r="698" s="78" customFormat="1" customHeight="1"/>
    <row r="699" s="78" customFormat="1" customHeight="1"/>
    <row r="700" s="78" customFormat="1" customHeight="1"/>
    <row r="701" s="78" customFormat="1" customHeight="1"/>
    <row r="702" s="78" customFormat="1" customHeight="1"/>
    <row r="703" s="78" customFormat="1" customHeight="1"/>
    <row r="704" s="78" customFormat="1" customHeight="1"/>
    <row r="705" s="78" customFormat="1" customHeight="1"/>
    <row r="706" s="78" customFormat="1" customHeight="1"/>
    <row r="707" s="78" customFormat="1" customHeight="1"/>
    <row r="708" s="78" customFormat="1" customHeight="1"/>
    <row r="709" s="78" customFormat="1" customHeight="1"/>
    <row r="710" s="78" customFormat="1" customHeight="1"/>
    <row r="711" s="78" customFormat="1" customHeight="1"/>
    <row r="712" s="78" customFormat="1" customHeight="1"/>
    <row r="713" s="78" customFormat="1" customHeight="1"/>
    <row r="714" s="78" customFormat="1" customHeight="1"/>
    <row r="715" s="78" customFormat="1" customHeight="1"/>
    <row r="716" s="78" customFormat="1" customHeight="1"/>
    <row r="717" s="78" customFormat="1" customHeight="1"/>
    <row r="718" s="78" customFormat="1" customHeight="1"/>
    <row r="719" s="78" customFormat="1" customHeight="1"/>
    <row r="720" s="78" customFormat="1" customHeight="1"/>
    <row r="721" s="78" customFormat="1" customHeight="1"/>
    <row r="722" s="78" customFormat="1" customHeight="1"/>
    <row r="723" s="78" customFormat="1" customHeight="1"/>
    <row r="724" s="78" customFormat="1" customHeight="1"/>
    <row r="725" s="78" customFormat="1" customHeight="1"/>
    <row r="726" s="78" customFormat="1" customHeight="1"/>
    <row r="727" s="78" customFormat="1" customHeight="1"/>
    <row r="728" s="78" customFormat="1" customHeight="1"/>
    <row r="729" s="78" customFormat="1" customHeight="1"/>
    <row r="730" s="78" customFormat="1" customHeight="1"/>
    <row r="731" s="78" customFormat="1" customHeight="1"/>
    <row r="732" s="78" customFormat="1" customHeight="1"/>
    <row r="733" s="78" customFormat="1" customHeight="1"/>
    <row r="734" s="78" customFormat="1" customHeight="1"/>
    <row r="735" s="78" customFormat="1" customHeight="1"/>
    <row r="736" s="78" customFormat="1" customHeight="1"/>
    <row r="737" s="78" customFormat="1" customHeight="1"/>
    <row r="738" s="78" customFormat="1" customHeight="1"/>
    <row r="739" s="78" customFormat="1" customHeight="1"/>
    <row r="740" s="78" customFormat="1" customHeight="1"/>
    <row r="741" s="78" customFormat="1" customHeight="1"/>
    <row r="742" s="78" customFormat="1" customHeight="1"/>
    <row r="743" s="78" customFormat="1" customHeight="1"/>
    <row r="744" s="78" customFormat="1" customHeight="1"/>
    <row r="745" s="78" customFormat="1" customHeight="1"/>
    <row r="746" s="78" customFormat="1" customHeight="1"/>
    <row r="747" s="78" customFormat="1" customHeight="1"/>
    <row r="748" s="78" customFormat="1" customHeight="1"/>
    <row r="749" s="78" customFormat="1" customHeight="1"/>
    <row r="750" s="78" customFormat="1" customHeight="1"/>
    <row r="751" s="78" customFormat="1" customHeight="1"/>
    <row r="752" s="78" customFormat="1" customHeight="1"/>
    <row r="753" s="78" customFormat="1" customHeight="1"/>
    <row r="754" s="78" customFormat="1" customHeight="1"/>
    <row r="755" s="78" customFormat="1" customHeight="1"/>
    <row r="756" s="78" customFormat="1" customHeight="1"/>
    <row r="757" s="78" customFormat="1" customHeight="1"/>
    <row r="758" s="78" customFormat="1" customHeight="1"/>
    <row r="759" s="78" customFormat="1" customHeight="1"/>
    <row r="760" s="78" customFormat="1" customHeight="1"/>
    <row r="761" s="78" customFormat="1" customHeight="1"/>
    <row r="762" s="78" customFormat="1" customHeight="1"/>
    <row r="763" s="78" customFormat="1" customHeight="1"/>
    <row r="764" s="78" customFormat="1" customHeight="1"/>
    <row r="765" s="78" customFormat="1" customHeight="1"/>
    <row r="766" s="78" customFormat="1" customHeight="1"/>
    <row r="767" s="78" customFormat="1" customHeight="1"/>
    <row r="768" s="78" customFormat="1" customHeight="1"/>
    <row r="769" s="78" customFormat="1" customHeight="1"/>
    <row r="770" s="78" customFormat="1" customHeight="1"/>
    <row r="771" s="78" customFormat="1" customHeight="1"/>
    <row r="772" s="78" customFormat="1" customHeight="1"/>
    <row r="773" s="78" customFormat="1" customHeight="1"/>
    <row r="774" s="78" customFormat="1" customHeight="1"/>
    <row r="775" s="78" customFormat="1" customHeight="1"/>
    <row r="776" s="78" customFormat="1" customHeight="1"/>
    <row r="777" s="78" customFormat="1" customHeight="1"/>
    <row r="778" s="78" customFormat="1" customHeight="1"/>
    <row r="779" s="78" customFormat="1" customHeight="1"/>
    <row r="780" s="78" customFormat="1" customHeight="1"/>
    <row r="781" s="78" customFormat="1" customHeight="1"/>
    <row r="782" s="78" customFormat="1" customHeight="1"/>
    <row r="783" s="78" customFormat="1" customHeight="1"/>
    <row r="784" s="78" customFormat="1" customHeight="1"/>
    <row r="785" s="78" customFormat="1" customHeight="1"/>
    <row r="786" s="78" customFormat="1" customHeight="1"/>
    <row r="787" s="78" customFormat="1" customHeight="1"/>
    <row r="788" s="78" customFormat="1" customHeight="1"/>
    <row r="789" s="78" customFormat="1" customHeight="1"/>
    <row r="790" s="78" customFormat="1" customHeight="1"/>
    <row r="791" s="78" customFormat="1" customHeight="1"/>
    <row r="792" s="78" customFormat="1" customHeight="1"/>
    <row r="793" s="78" customFormat="1" customHeight="1"/>
    <row r="794" s="78" customFormat="1" customHeight="1"/>
    <row r="795" s="78" customFormat="1" customHeight="1"/>
    <row r="796" s="78" customFormat="1" customHeight="1"/>
    <row r="797" s="78" customFormat="1" customHeight="1"/>
    <row r="798" s="78" customFormat="1" customHeight="1"/>
    <row r="799" s="78" customFormat="1" customHeight="1"/>
    <row r="800" s="78" customFormat="1" customHeight="1"/>
    <row r="801" s="78" customFormat="1" customHeight="1"/>
    <row r="802" s="78" customFormat="1" customHeight="1"/>
    <row r="803" s="78" customFormat="1" customHeight="1"/>
    <row r="804" s="78" customFormat="1" customHeight="1"/>
    <row r="805" s="78" customFormat="1" customHeight="1"/>
    <row r="806" s="78" customFormat="1" customHeight="1"/>
    <row r="807" s="78" customFormat="1" customHeight="1"/>
    <row r="808" s="78" customFormat="1" customHeight="1"/>
    <row r="809" s="78" customFormat="1" customHeight="1"/>
    <row r="810" s="78" customFormat="1" customHeight="1"/>
    <row r="811" s="78" customFormat="1" customHeight="1"/>
    <row r="812" s="78" customFormat="1" customHeight="1"/>
    <row r="813" s="78" customFormat="1" customHeight="1"/>
    <row r="814" s="78" customFormat="1" customHeight="1"/>
    <row r="815" s="78" customFormat="1" customHeight="1"/>
    <row r="816" s="78" customFormat="1" customHeight="1"/>
    <row r="817" s="78" customFormat="1" customHeight="1"/>
    <row r="818" s="78" customFormat="1" customHeight="1"/>
    <row r="819" s="78" customFormat="1" customHeight="1"/>
    <row r="820" s="78" customFormat="1" customHeight="1"/>
    <row r="821" s="78" customFormat="1" customHeight="1"/>
    <row r="822" s="78" customFormat="1" customHeight="1"/>
    <row r="823" s="78" customFormat="1" customHeight="1"/>
    <row r="824" s="78" customFormat="1" customHeight="1"/>
    <row r="825" s="78" customFormat="1" customHeight="1"/>
    <row r="826" s="78" customFormat="1" customHeight="1"/>
    <row r="827" s="78" customFormat="1" customHeight="1"/>
    <row r="828" s="78" customFormat="1" customHeight="1"/>
    <row r="829" s="78" customFormat="1" customHeight="1"/>
    <row r="830" s="78" customFormat="1" customHeight="1"/>
    <row r="831" s="78" customFormat="1" customHeight="1"/>
    <row r="832" s="78" customFormat="1" customHeight="1"/>
    <row r="833" s="78" customFormat="1" customHeight="1"/>
    <row r="834" s="78" customFormat="1" customHeight="1"/>
    <row r="835" s="78" customFormat="1" customHeight="1"/>
    <row r="836" s="78" customFormat="1" customHeight="1"/>
    <row r="837" s="78" customFormat="1" customHeight="1"/>
    <row r="838" s="78" customFormat="1" customHeight="1"/>
    <row r="839" s="78" customFormat="1" customHeight="1"/>
    <row r="840" s="78" customFormat="1" customHeight="1"/>
    <row r="841" s="78" customFormat="1" customHeight="1"/>
    <row r="842" s="78" customFormat="1" customHeight="1"/>
    <row r="843" s="78" customFormat="1" customHeight="1"/>
    <row r="844" s="78" customFormat="1" customHeight="1"/>
    <row r="845" s="78" customFormat="1" customHeight="1"/>
    <row r="846" s="78" customFormat="1" customHeight="1"/>
    <row r="847" s="78" customFormat="1" customHeight="1"/>
    <row r="848" s="78" customFormat="1" customHeight="1"/>
    <row r="849" s="78" customFormat="1" customHeight="1"/>
    <row r="850" s="78" customFormat="1" customHeight="1"/>
    <row r="851" s="78" customFormat="1" customHeight="1"/>
    <row r="852" s="78" customFormat="1" customHeight="1"/>
    <row r="853" s="78" customFormat="1" customHeight="1"/>
    <row r="854" s="78" customFormat="1" customHeight="1"/>
    <row r="855" s="78" customFormat="1" customHeight="1"/>
    <row r="856" s="78" customFormat="1" customHeight="1"/>
    <row r="857" s="78" customFormat="1" customHeight="1"/>
    <row r="858" s="78" customFormat="1" customHeight="1"/>
    <row r="859" s="78" customFormat="1" customHeight="1"/>
    <row r="860" s="78" customFormat="1" customHeight="1"/>
    <row r="861" s="78" customFormat="1" customHeight="1"/>
    <row r="862" s="78" customFormat="1" customHeight="1"/>
    <row r="863" s="78" customFormat="1" customHeight="1"/>
    <row r="864" s="78" customFormat="1" customHeight="1"/>
    <row r="865" s="78" customFormat="1" customHeight="1"/>
    <row r="866" s="78" customFormat="1" customHeight="1"/>
    <row r="867" s="78" customFormat="1" customHeight="1"/>
    <row r="868" s="78" customFormat="1" customHeight="1"/>
    <row r="869" s="78" customFormat="1" customHeight="1"/>
    <row r="870" s="78" customFormat="1" customHeight="1"/>
    <row r="871" s="78" customFormat="1" customHeight="1"/>
    <row r="872" s="78" customFormat="1" customHeight="1"/>
    <row r="873" s="78" customFormat="1" customHeight="1"/>
    <row r="874" s="78" customFormat="1" customHeight="1"/>
    <row r="875" s="78" customFormat="1" customHeight="1"/>
    <row r="876" s="78" customFormat="1" customHeight="1"/>
    <row r="877" s="78" customFormat="1" customHeight="1"/>
    <row r="878" s="78" customFormat="1" customHeight="1"/>
    <row r="879" s="78" customFormat="1" customHeight="1"/>
    <row r="880" s="78" customFormat="1" customHeight="1"/>
    <row r="881" s="78" customFormat="1" customHeight="1"/>
    <row r="882" s="78" customFormat="1" customHeight="1"/>
    <row r="883" s="78" customFormat="1" customHeight="1"/>
    <row r="884" s="78" customFormat="1" customHeight="1"/>
    <row r="885" s="78" customFormat="1" customHeight="1"/>
    <row r="886" s="78" customFormat="1" customHeight="1"/>
    <row r="887" s="78" customFormat="1" customHeight="1"/>
    <row r="888" s="78" customFormat="1" customHeight="1"/>
    <row r="889" s="78" customFormat="1" customHeight="1"/>
    <row r="890" s="78" customFormat="1" customHeight="1"/>
    <row r="891" s="78" customFormat="1" customHeight="1"/>
    <row r="892" s="78" customFormat="1" customHeight="1"/>
    <row r="893" s="78" customFormat="1" customHeight="1"/>
    <row r="894" s="78" customFormat="1" customHeight="1"/>
    <row r="895" s="78" customFormat="1" customHeight="1"/>
    <row r="896" s="78" customFormat="1" customHeight="1"/>
    <row r="897" s="78" customFormat="1" customHeight="1"/>
    <row r="898" s="78" customFormat="1" customHeight="1"/>
    <row r="899" s="78" customFormat="1" customHeight="1"/>
    <row r="900" s="78" customFormat="1" customHeight="1"/>
    <row r="901" s="78" customFormat="1" customHeight="1"/>
    <row r="902" s="78" customFormat="1" customHeight="1"/>
    <row r="903" s="78" customFormat="1" customHeight="1"/>
    <row r="904" s="78" customFormat="1" customHeight="1"/>
    <row r="905" s="78" customFormat="1" customHeight="1"/>
    <row r="906" s="78" customFormat="1" customHeight="1"/>
    <row r="907" s="78" customFormat="1" customHeight="1"/>
    <row r="908" s="78" customFormat="1" customHeight="1"/>
    <row r="909" s="78" customFormat="1" customHeight="1"/>
    <row r="910" s="78" customFormat="1" customHeight="1"/>
    <row r="911" s="78" customFormat="1" customHeight="1"/>
    <row r="912" s="78" customFormat="1" customHeight="1"/>
    <row r="913" s="78" customFormat="1" customHeight="1"/>
    <row r="914" s="78" customFormat="1" customHeight="1"/>
    <row r="915" s="78" customFormat="1" customHeight="1"/>
    <row r="916" s="78" customFormat="1" customHeight="1"/>
    <row r="917" s="78" customFormat="1" customHeight="1"/>
    <row r="918" s="78" customFormat="1" customHeight="1"/>
    <row r="919" s="78" customFormat="1" customHeight="1"/>
    <row r="920" s="78" customFormat="1" customHeight="1"/>
    <row r="921" s="78" customFormat="1" customHeight="1"/>
    <row r="922" s="78" customFormat="1" customHeight="1"/>
    <row r="923" s="78" customFormat="1" customHeight="1"/>
    <row r="924" s="78" customFormat="1" customHeight="1"/>
    <row r="925" s="78" customFormat="1" customHeight="1"/>
    <row r="926" s="78" customFormat="1" customHeight="1"/>
    <row r="927" s="78" customFormat="1" customHeight="1"/>
    <row r="928" s="78" customFormat="1" customHeight="1"/>
    <row r="929" s="78" customFormat="1" customHeight="1"/>
    <row r="930" s="78" customFormat="1" customHeight="1"/>
    <row r="931" s="78" customFormat="1" customHeight="1"/>
    <row r="932" s="78" customFormat="1" customHeight="1"/>
    <row r="933" s="78" customFormat="1" customHeight="1"/>
    <row r="934" s="78" customFormat="1" customHeight="1"/>
    <row r="935" s="78" customFormat="1" customHeight="1"/>
    <row r="936" s="78" customFormat="1" customHeight="1"/>
    <row r="937" s="78" customFormat="1" customHeight="1"/>
    <row r="938" s="78" customFormat="1" customHeight="1"/>
    <row r="939" s="78" customFormat="1" customHeight="1"/>
    <row r="940" s="78" customFormat="1" customHeight="1"/>
    <row r="941" s="78" customFormat="1" customHeight="1"/>
    <row r="942" s="78" customFormat="1" customHeight="1"/>
    <row r="943" s="78" customFormat="1" customHeight="1"/>
    <row r="944" s="78" customFormat="1" customHeight="1"/>
    <row r="945" s="78" customFormat="1" customHeight="1"/>
    <row r="946" s="78" customFormat="1" customHeight="1"/>
    <row r="947" s="78" customFormat="1" customHeight="1"/>
    <row r="948" s="78" customFormat="1" customHeight="1"/>
    <row r="949" s="78" customFormat="1" customHeight="1"/>
    <row r="950" s="78" customFormat="1" customHeight="1"/>
    <row r="951" s="78" customFormat="1" customHeight="1"/>
    <row r="952" s="78" customFormat="1" customHeight="1"/>
    <row r="953" s="78" customFormat="1" customHeight="1"/>
    <row r="954" s="78" customFormat="1" customHeight="1"/>
    <row r="955" s="78" customFormat="1" customHeight="1"/>
    <row r="956" s="78" customFormat="1" customHeight="1"/>
    <row r="957" s="78" customFormat="1" customHeight="1"/>
    <row r="958" s="78" customFormat="1" customHeight="1"/>
    <row r="959" s="78" customFormat="1" customHeight="1"/>
    <row r="960" s="78" customFormat="1" customHeight="1"/>
    <row r="961" s="78" customFormat="1" customHeight="1"/>
    <row r="962" s="78" customFormat="1" customHeight="1"/>
    <row r="963" s="78" customFormat="1" customHeight="1"/>
    <row r="964" s="78" customFormat="1" customHeight="1"/>
    <row r="965" s="78" customFormat="1" customHeight="1"/>
    <row r="966" s="78" customFormat="1" customHeight="1"/>
    <row r="967" s="78" customFormat="1" customHeight="1"/>
    <row r="968" s="78" customFormat="1" customHeight="1"/>
    <row r="969" s="78" customFormat="1" customHeight="1"/>
    <row r="970" s="78" customFormat="1" customHeight="1"/>
    <row r="971" s="78" customFormat="1" customHeight="1"/>
    <row r="972" s="78" customFormat="1" customHeight="1"/>
    <row r="973" s="78" customFormat="1" customHeight="1"/>
    <row r="974" s="78" customFormat="1" customHeight="1"/>
    <row r="975" s="78" customFormat="1" customHeight="1"/>
    <row r="976" s="78" customFormat="1" customHeight="1"/>
    <row r="977" s="78" customFormat="1" customHeight="1"/>
    <row r="978" s="78" customFormat="1" customHeight="1"/>
    <row r="979" s="78" customFormat="1" customHeight="1"/>
    <row r="980" s="78" customFormat="1" customHeight="1"/>
    <row r="981" s="78" customFormat="1" customHeight="1"/>
    <row r="982" s="78" customFormat="1" customHeight="1"/>
    <row r="983" s="78" customFormat="1" customHeight="1"/>
    <row r="984" s="78" customFormat="1" customHeight="1"/>
    <row r="985" s="78" customFormat="1" customHeight="1"/>
    <row r="986" s="78" customFormat="1" customHeight="1"/>
    <row r="987" s="78" customFormat="1" customHeight="1"/>
    <row r="988" s="78" customFormat="1" customHeight="1"/>
    <row r="989" s="78" customFormat="1" customHeight="1"/>
    <row r="990" s="78" customFormat="1" customHeight="1"/>
    <row r="991" s="78" customFormat="1" customHeight="1"/>
    <row r="992" s="78" customFormat="1" customHeight="1"/>
    <row r="993" s="78" customFormat="1" customHeight="1"/>
  </sheetData>
  <mergeCells count="3">
    <mergeCell ref="A2:C2"/>
    <mergeCell ref="A6:C6"/>
    <mergeCell ref="A7:C7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H1000"/>
  <sheetViews>
    <sheetView zoomScaleSheetLayoutView="60" topLeftCell="A3" workbookViewId="0">
      <selection activeCell="G19" sqref="G19"/>
    </sheetView>
  </sheetViews>
  <sheetFormatPr defaultColWidth="9.125" defaultRowHeight="15.6" outlineLevelCol="7"/>
  <cols>
    <col min="1" max="1" width="26.25" style="183" customWidth="1"/>
    <col min="2" max="2" width="13.625" style="183" customWidth="1"/>
    <col min="3" max="3" width="26.25" style="183" customWidth="1"/>
    <col min="4" max="4" width="12.75" style="183" customWidth="1"/>
    <col min="5" max="248" width="9.125" style="183" customWidth="1"/>
    <col min="249" max="16384" width="9.125" style="183"/>
  </cols>
  <sheetData>
    <row r="1" s="180" customFormat="1" ht="20.45" customHeight="1" spans="1:1">
      <c r="A1" s="184" t="s">
        <v>2540</v>
      </c>
    </row>
    <row r="2" s="181" customFormat="1" ht="49.5" customHeight="1" spans="1:4">
      <c r="A2" s="173" t="s">
        <v>2541</v>
      </c>
      <c r="B2" s="173"/>
      <c r="C2" s="173"/>
      <c r="D2" s="173"/>
    </row>
    <row r="3" s="58" customFormat="1" ht="33" customHeight="1" spans="1:8">
      <c r="A3" s="174"/>
      <c r="B3" s="174"/>
      <c r="C3" s="174"/>
      <c r="D3" s="174" t="s">
        <v>2542</v>
      </c>
      <c r="G3" s="185"/>
      <c r="H3" s="185"/>
    </row>
    <row r="4" s="58" customFormat="1" ht="30" customHeight="1" spans="1:4">
      <c r="A4" s="99" t="s">
        <v>2543</v>
      </c>
      <c r="B4" s="186" t="s">
        <v>4</v>
      </c>
      <c r="C4" s="99" t="s">
        <v>2543</v>
      </c>
      <c r="D4" s="186" t="s">
        <v>5</v>
      </c>
    </row>
    <row r="5" s="58" customFormat="1" ht="30" customHeight="1" spans="1:4">
      <c r="A5" s="99"/>
      <c r="B5" s="187"/>
      <c r="C5" s="99"/>
      <c r="D5" s="187"/>
    </row>
    <row r="6" s="58" customFormat="1" ht="30" customHeight="1" spans="1:6">
      <c r="A6" s="99" t="s">
        <v>2544</v>
      </c>
      <c r="B6" s="99">
        <v>103000</v>
      </c>
      <c r="C6" s="99" t="s">
        <v>2545</v>
      </c>
      <c r="D6" s="99">
        <v>163055</v>
      </c>
      <c r="F6" s="188"/>
    </row>
    <row r="7" s="58" customFormat="1" ht="30" customHeight="1" spans="1:6">
      <c r="A7" s="99" t="s">
        <v>2546</v>
      </c>
      <c r="B7" s="99">
        <v>156</v>
      </c>
      <c r="C7" s="99" t="s">
        <v>2547</v>
      </c>
      <c r="D7" s="99"/>
      <c r="F7" s="188"/>
    </row>
    <row r="8" s="167" customFormat="1" ht="30" customHeight="1" spans="1:4">
      <c r="A8" s="99" t="s">
        <v>2548</v>
      </c>
      <c r="B8" s="99"/>
      <c r="C8" s="99" t="s">
        <v>2549</v>
      </c>
      <c r="D8" s="99"/>
    </row>
    <row r="9" s="58" customFormat="1" ht="30" customHeight="1" spans="1:4">
      <c r="A9" s="99" t="s">
        <v>2550</v>
      </c>
      <c r="B9" s="99">
        <v>64268</v>
      </c>
      <c r="C9" s="99" t="s">
        <v>2551</v>
      </c>
      <c r="D9" s="99"/>
    </row>
    <row r="10" s="58" customFormat="1" ht="30" customHeight="1" spans="1:4">
      <c r="A10" s="99" t="s">
        <v>2552</v>
      </c>
      <c r="B10" s="99"/>
      <c r="C10" s="99" t="s">
        <v>2553</v>
      </c>
      <c r="D10" s="99"/>
    </row>
    <row r="11" s="58" customFormat="1" ht="30" customHeight="1" spans="1:4">
      <c r="A11" s="99" t="s">
        <v>2554</v>
      </c>
      <c r="B11" s="99"/>
      <c r="C11" s="99" t="s">
        <v>2555</v>
      </c>
      <c r="D11" s="99">
        <v>4369</v>
      </c>
    </row>
    <row r="12" s="58" customFormat="1" ht="30" customHeight="1" spans="1:4">
      <c r="A12" s="99" t="s">
        <v>21</v>
      </c>
      <c r="B12" s="99">
        <v>167424</v>
      </c>
      <c r="C12" s="99" t="s">
        <v>22</v>
      </c>
      <c r="D12" s="99">
        <v>167424</v>
      </c>
    </row>
    <row r="13" s="58" customFormat="1" ht="14.4"/>
    <row r="14" s="58" customFormat="1" ht="14.4"/>
    <row r="15" s="58" customFormat="1" ht="14.4"/>
    <row r="16" s="58" customFormat="1" ht="14.4"/>
    <row r="17" s="58" customFormat="1" ht="14.4"/>
    <row r="18" s="58" customFormat="1" ht="14.4"/>
    <row r="19" s="58" customFormat="1" ht="14.4"/>
    <row r="20" s="58" customFormat="1" ht="14.4"/>
    <row r="21" s="58" customFormat="1" ht="14.4"/>
    <row r="22" s="58" customFormat="1" ht="14.4"/>
    <row r="23" s="58" customFormat="1" ht="14.4"/>
    <row r="24" s="58" customFormat="1" ht="14.4"/>
    <row r="25" s="58" customFormat="1" ht="14.4"/>
    <row r="26" s="58" customFormat="1" ht="14.4"/>
    <row r="27" s="58" customFormat="1" ht="14.4"/>
    <row r="28" s="58" customFormat="1" ht="14.4"/>
    <row r="29" s="58" customFormat="1" ht="14.4"/>
    <row r="30" s="58" customFormat="1" ht="14.4"/>
    <row r="31" s="58" customFormat="1" ht="14.4"/>
    <row r="32" s="58" customFormat="1" ht="14.4"/>
    <row r="33" s="58" customFormat="1" ht="14.4"/>
    <row r="34" s="58" customFormat="1" ht="14.4"/>
    <row r="35" s="58" customFormat="1" ht="14.4"/>
    <row r="36" s="58" customFormat="1" ht="14.4"/>
    <row r="37" s="58" customFormat="1" ht="14.4"/>
    <row r="38" s="58" customFormat="1" ht="14.4"/>
    <row r="39" s="58" customFormat="1" ht="14.4"/>
    <row r="40" s="58" customFormat="1" ht="14.4"/>
    <row r="41" s="58" customFormat="1" ht="14.4"/>
    <row r="42" s="58" customFormat="1" ht="14.4"/>
    <row r="43" s="58" customFormat="1" ht="14.4"/>
    <row r="44" s="58" customFormat="1" ht="14.4"/>
    <row r="45" s="58" customFormat="1" ht="14.4"/>
    <row r="46" s="58" customFormat="1" ht="14.4"/>
    <row r="47" s="58" customFormat="1" ht="14.4"/>
    <row r="48" s="58" customFormat="1" ht="14.4"/>
    <row r="49" s="58" customFormat="1" ht="14.4"/>
    <row r="50" s="58" customFormat="1" ht="14.4"/>
    <row r="51" s="58" customFormat="1" ht="14.4"/>
    <row r="52" s="58" customFormat="1" ht="14.4"/>
    <row r="53" s="58" customFormat="1" ht="14.4"/>
    <row r="54" s="58" customFormat="1" ht="14.4"/>
    <row r="55" s="58" customFormat="1" ht="14.4"/>
    <row r="56" s="58" customFormat="1" ht="14.4"/>
    <row r="57" s="58" customFormat="1" ht="14.4"/>
    <row r="58" s="58" customFormat="1" ht="14.4"/>
    <row r="59" s="58" customFormat="1" ht="14.4"/>
    <row r="60" s="58" customFormat="1" ht="14.4"/>
    <row r="61" s="58" customFormat="1" ht="14.4"/>
    <row r="62" s="58" customFormat="1" ht="14.4"/>
    <row r="63" s="58" customFormat="1" ht="14.4"/>
    <row r="64" s="58" customFormat="1" ht="14.4"/>
    <row r="65" s="58" customFormat="1" ht="14.4"/>
    <row r="66" s="58" customFormat="1" ht="14.4"/>
    <row r="67" s="58" customFormat="1" ht="14.4"/>
    <row r="68" s="58" customFormat="1" ht="14.4"/>
    <row r="69" s="58" customFormat="1" ht="14.4"/>
    <row r="70" s="58" customFormat="1" ht="14.4"/>
    <row r="71" s="58" customFormat="1" ht="14.4"/>
    <row r="72" s="58" customFormat="1" ht="14.4"/>
    <row r="73" s="58" customFormat="1" ht="14.4"/>
    <row r="74" s="58" customFormat="1" ht="14.4"/>
    <row r="75" s="58" customFormat="1" ht="14.4"/>
    <row r="76" s="58" customFormat="1" ht="14.4"/>
    <row r="77" s="58" customFormat="1" ht="14.4"/>
    <row r="78" s="58" customFormat="1" ht="14.4"/>
    <row r="79" s="58" customFormat="1" ht="14.4"/>
    <row r="80" s="58" customFormat="1" ht="14.4"/>
    <row r="81" s="58" customFormat="1" ht="14.4"/>
    <row r="82" s="58" customFormat="1" ht="14.4"/>
    <row r="83" s="58" customFormat="1" ht="14.4"/>
    <row r="84" s="58" customFormat="1" ht="14.4"/>
    <row r="85" s="58" customFormat="1" ht="14.4"/>
    <row r="86" s="58" customFormat="1" ht="14.4"/>
    <row r="87" s="58" customFormat="1" ht="14.4"/>
    <row r="88" s="58" customFormat="1" ht="14.4"/>
    <row r="89" s="58" customFormat="1" ht="14.4"/>
    <row r="90" s="58" customFormat="1" ht="14.4"/>
    <row r="91" s="58" customFormat="1" ht="14.4"/>
    <row r="92" s="58" customFormat="1" ht="14.4"/>
    <row r="93" s="58" customFormat="1" ht="14.4"/>
    <row r="94" s="58" customFormat="1" ht="14.4"/>
    <row r="95" s="58" customFormat="1" ht="14.4"/>
    <row r="96" s="58" customFormat="1" ht="14.4"/>
    <row r="97" s="58" customFormat="1" ht="14.4"/>
    <row r="98" s="58" customFormat="1" ht="14.4"/>
    <row r="99" s="58" customFormat="1" ht="14.4"/>
    <row r="100" s="58" customFormat="1" ht="14.4"/>
    <row r="101" s="58" customFormat="1" ht="14.4"/>
    <row r="102" s="58" customFormat="1" ht="14.4"/>
    <row r="103" s="58" customFormat="1" ht="14.4"/>
    <row r="104" s="58" customFormat="1" ht="14.4"/>
    <row r="105" s="58" customFormat="1" ht="14.4"/>
    <row r="106" s="58" customFormat="1" ht="14.4"/>
    <row r="107" s="58" customFormat="1" ht="14.4"/>
    <row r="108" s="58" customFormat="1" ht="14.4"/>
    <row r="109" s="58" customFormat="1" ht="14.4"/>
    <row r="110" s="58" customFormat="1" ht="14.4"/>
    <row r="111" s="58" customFormat="1" ht="14.4"/>
    <row r="112" s="58" customFormat="1" ht="14.4"/>
    <row r="113" s="58" customFormat="1" ht="14.4"/>
    <row r="114" s="58" customFormat="1" ht="14.4"/>
    <row r="115" s="58" customFormat="1" ht="14.4"/>
    <row r="116" s="58" customFormat="1" ht="14.4"/>
    <row r="117" s="58" customFormat="1" ht="14.4"/>
    <row r="118" s="58" customFormat="1" ht="14.4"/>
    <row r="119" s="58" customFormat="1" ht="14.4"/>
    <row r="120" s="58" customFormat="1" ht="14.4"/>
    <row r="121" s="58" customFormat="1" ht="14.4"/>
    <row r="122" s="58" customFormat="1" ht="14.4"/>
    <row r="123" s="58" customFormat="1" ht="14.4"/>
    <row r="124" s="58" customFormat="1" ht="14.4"/>
    <row r="125" s="58" customFormat="1" ht="14.4"/>
    <row r="126" s="58" customFormat="1" ht="14.4"/>
    <row r="127" s="58" customFormat="1" ht="14.4"/>
    <row r="128" s="58" customFormat="1" ht="14.4"/>
    <row r="129" s="58" customFormat="1" ht="14.4"/>
    <row r="130" s="58" customFormat="1" ht="14.4"/>
    <row r="131" s="58" customFormat="1" ht="14.4"/>
    <row r="132" s="58" customFormat="1" ht="14.4"/>
    <row r="133" s="58" customFormat="1" ht="14.4"/>
    <row r="134" s="58" customFormat="1" ht="14.4"/>
    <row r="135" s="58" customFormat="1" ht="14.4"/>
    <row r="136" s="58" customFormat="1" ht="14.4"/>
    <row r="137" s="58" customFormat="1" ht="14.4"/>
    <row r="138" s="58" customFormat="1" ht="14.4"/>
    <row r="139" s="58" customFormat="1" ht="14.4"/>
    <row r="140" s="58" customFormat="1" ht="14.4"/>
    <row r="141" s="58" customFormat="1" ht="14.4"/>
    <row r="142" s="58" customFormat="1" ht="14.4"/>
    <row r="143" s="58" customFormat="1" ht="14.4"/>
    <row r="144" s="58" customFormat="1" ht="14.4"/>
    <row r="145" s="58" customFormat="1" ht="14.4"/>
    <row r="146" s="58" customFormat="1" ht="14.4"/>
    <row r="147" s="58" customFormat="1" ht="14.4"/>
    <row r="148" s="58" customFormat="1" ht="14.4"/>
    <row r="149" s="58" customFormat="1" ht="14.4"/>
    <row r="150" s="58" customFormat="1" ht="14.4"/>
    <row r="151" s="58" customFormat="1" ht="14.4"/>
    <row r="152" s="58" customFormat="1" ht="14.4"/>
    <row r="153" s="58" customFormat="1" ht="14.4"/>
    <row r="154" s="58" customFormat="1" ht="14.4"/>
    <row r="155" s="58" customFormat="1" ht="14.4"/>
    <row r="156" s="58" customFormat="1" ht="14.4"/>
    <row r="157" s="58" customFormat="1" ht="14.4"/>
    <row r="158" s="58" customFormat="1" ht="14.4"/>
    <row r="159" s="58" customFormat="1" ht="14.4"/>
    <row r="160" s="58" customFormat="1" ht="14.4"/>
    <row r="161" s="58" customFormat="1" ht="14.4"/>
    <row r="162" s="58" customFormat="1" ht="14.4"/>
    <row r="163" s="58" customFormat="1" ht="14.4"/>
    <row r="164" s="58" customFormat="1" ht="14.4"/>
    <row r="165" s="58" customFormat="1" ht="14.4"/>
    <row r="166" s="58" customFormat="1" ht="14.4"/>
    <row r="167" s="58" customFormat="1" ht="14.4"/>
    <row r="168" s="182" customFormat="1"/>
    <row r="169" s="182" customFormat="1"/>
    <row r="170" s="182" customFormat="1"/>
    <row r="171" s="182" customFormat="1"/>
    <row r="172" s="182" customFormat="1"/>
    <row r="173" s="182" customFormat="1"/>
    <row r="174" s="182" customFormat="1"/>
    <row r="175" s="182" customFormat="1"/>
    <row r="176" s="182" customFormat="1"/>
    <row r="177" s="182" customFormat="1"/>
    <row r="178" s="182" customFormat="1"/>
    <row r="179" s="182" customFormat="1"/>
    <row r="180" s="182" customFormat="1"/>
    <row r="181" s="182" customFormat="1"/>
    <row r="182" s="182" customFormat="1"/>
    <row r="183" s="182" customFormat="1"/>
    <row r="184" s="182" customFormat="1"/>
    <row r="185" s="182" customFormat="1"/>
    <row r="186" s="182" customFormat="1"/>
    <row r="187" s="182" customFormat="1"/>
    <row r="188" s="182" customFormat="1"/>
    <row r="189" s="182" customFormat="1"/>
    <row r="190" s="182" customFormat="1"/>
    <row r="191" s="182" customFormat="1"/>
    <row r="192" s="182" customFormat="1"/>
    <row r="193" s="182" customFormat="1"/>
    <row r="194" s="182" customFormat="1"/>
    <row r="195" s="182" customFormat="1"/>
    <row r="196" s="182" customFormat="1"/>
    <row r="197" s="182" customFormat="1"/>
    <row r="198" s="182" customFormat="1"/>
    <row r="199" s="182" customFormat="1"/>
    <row r="200" s="182" customFormat="1"/>
    <row r="201" s="182" customFormat="1"/>
    <row r="202" s="182" customFormat="1"/>
    <row r="203" s="182" customFormat="1"/>
    <row r="204" s="182" customFormat="1"/>
    <row r="205" s="182" customFormat="1"/>
    <row r="206" s="182" customFormat="1"/>
    <row r="207" s="182" customFormat="1"/>
    <row r="208" s="182" customFormat="1"/>
    <row r="209" s="182" customFormat="1"/>
    <row r="210" s="182" customFormat="1"/>
    <row r="211" s="182" customFormat="1"/>
    <row r="212" s="182" customFormat="1"/>
    <row r="213" s="182" customFormat="1"/>
    <row r="214" s="182" customFormat="1"/>
    <row r="215" s="182" customFormat="1"/>
    <row r="216" s="182" customFormat="1"/>
    <row r="217" s="182" customFormat="1"/>
    <row r="218" s="182" customFormat="1"/>
    <row r="219" s="182" customFormat="1"/>
    <row r="220" s="182" customFormat="1"/>
    <row r="221" s="182" customFormat="1"/>
    <row r="222" s="182" customFormat="1"/>
    <row r="223" s="182" customFormat="1"/>
    <row r="224" s="182" customFormat="1"/>
    <row r="225" s="182" customFormat="1"/>
    <row r="226" s="182" customFormat="1"/>
    <row r="227" s="182" customFormat="1"/>
    <row r="228" s="182" customFormat="1"/>
    <row r="229" s="182" customFormat="1"/>
    <row r="230" s="182" customFormat="1"/>
    <row r="231" s="182" customFormat="1"/>
    <row r="232" s="182" customFormat="1"/>
    <row r="233" s="182" customFormat="1"/>
    <row r="234" s="182" customFormat="1"/>
    <row r="235" s="182" customFormat="1"/>
    <row r="236" s="182" customFormat="1"/>
    <row r="237" s="182" customFormat="1"/>
    <row r="238" s="182" customFormat="1"/>
    <row r="239" s="182" customFormat="1"/>
    <row r="240" s="182" customFormat="1"/>
    <row r="241" s="182" customFormat="1"/>
    <row r="242" s="182" customFormat="1"/>
    <row r="243" s="182" customFormat="1"/>
    <row r="244" s="182" customFormat="1"/>
    <row r="245" s="182" customFormat="1"/>
    <row r="246" s="182" customFormat="1"/>
    <row r="247" s="182" customFormat="1"/>
    <row r="248" s="182" customFormat="1"/>
    <row r="249" s="182" customFormat="1"/>
    <row r="250" s="182" customFormat="1"/>
    <row r="251" s="182" customFormat="1"/>
    <row r="252" s="182" customFormat="1"/>
    <row r="253" s="182" customFormat="1"/>
    <row r="254" s="182" customFormat="1"/>
    <row r="255" s="182" customFormat="1"/>
    <row r="256" s="182" customFormat="1"/>
    <row r="257" s="182" customFormat="1"/>
    <row r="258" s="182" customFormat="1"/>
    <row r="259" s="182" customFormat="1"/>
    <row r="260" s="182" customFormat="1"/>
    <row r="261" s="182" customFormat="1"/>
    <row r="262" s="182" customFormat="1"/>
    <row r="263" s="182" customFormat="1"/>
    <row r="264" s="182" customFormat="1"/>
    <row r="265" s="182" customFormat="1"/>
    <row r="266" s="182" customFormat="1"/>
    <row r="267" s="182" customFormat="1"/>
    <row r="268" s="182" customFormat="1"/>
    <row r="269" s="182" customFormat="1"/>
    <row r="270" s="182" customFormat="1"/>
    <row r="271" s="182" customFormat="1"/>
    <row r="272" s="182" customFormat="1"/>
    <row r="273" s="182" customFormat="1"/>
    <row r="274" s="182" customFormat="1"/>
    <row r="275" s="182" customFormat="1"/>
    <row r="276" s="182" customFormat="1"/>
    <row r="277" s="182" customFormat="1"/>
    <row r="278" s="182" customFormat="1"/>
    <row r="279" s="182" customFormat="1"/>
    <row r="280" s="182" customFormat="1"/>
    <row r="281" s="182" customFormat="1"/>
    <row r="282" s="182" customFormat="1"/>
    <row r="283" s="182" customFormat="1"/>
    <row r="284" s="182" customFormat="1"/>
    <row r="285" s="182" customFormat="1"/>
    <row r="286" s="182" customFormat="1"/>
    <row r="287" s="182" customFormat="1"/>
    <row r="288" s="182" customFormat="1"/>
    <row r="289" s="182" customFormat="1"/>
    <row r="290" s="182" customFormat="1"/>
    <row r="291" s="182" customFormat="1"/>
    <row r="292" s="182" customFormat="1"/>
    <row r="293" s="182" customFormat="1"/>
    <row r="294" s="182" customFormat="1"/>
    <row r="295" s="182" customFormat="1"/>
    <row r="296" s="182" customFormat="1"/>
    <row r="297" s="182" customFormat="1"/>
    <row r="298" s="182" customFormat="1"/>
    <row r="299" s="182" customFormat="1"/>
    <row r="300" s="182" customFormat="1"/>
    <row r="301" s="182" customFormat="1"/>
    <row r="302" s="182" customFormat="1"/>
    <row r="303" s="182" customFormat="1"/>
    <row r="304" s="182" customFormat="1"/>
    <row r="305" s="182" customFormat="1"/>
    <row r="306" s="182" customFormat="1"/>
    <row r="307" s="182" customFormat="1"/>
    <row r="308" s="182" customFormat="1"/>
    <row r="309" s="182" customFormat="1"/>
    <row r="310" s="182" customFormat="1"/>
    <row r="311" s="182" customFormat="1"/>
    <row r="312" s="182" customFormat="1"/>
    <row r="313" s="182" customFormat="1"/>
    <row r="314" s="182" customFormat="1"/>
    <row r="315" s="182" customFormat="1"/>
    <row r="316" s="182" customFormat="1"/>
    <row r="317" s="182" customFormat="1"/>
    <row r="318" s="182" customFormat="1"/>
    <row r="319" s="182" customFormat="1"/>
    <row r="320" s="182" customFormat="1"/>
    <row r="321" s="182" customFormat="1"/>
    <row r="322" s="182" customFormat="1"/>
    <row r="323" s="182" customFormat="1"/>
    <row r="324" s="182" customFormat="1"/>
    <row r="325" s="182" customFormat="1"/>
    <row r="326" s="182" customFormat="1"/>
    <row r="327" s="182" customFormat="1"/>
    <row r="328" s="182" customFormat="1"/>
    <row r="329" s="182" customFormat="1"/>
    <row r="330" s="182" customFormat="1"/>
    <row r="331" s="182" customFormat="1"/>
    <row r="332" s="182" customFormat="1"/>
    <row r="333" s="182" customFormat="1"/>
    <row r="334" s="182" customFormat="1"/>
    <row r="335" s="182" customFormat="1"/>
    <row r="336" s="182" customFormat="1"/>
    <row r="337" s="182" customFormat="1"/>
    <row r="338" s="182" customFormat="1"/>
    <row r="339" s="182" customFormat="1"/>
    <row r="340" s="182" customFormat="1"/>
    <row r="341" s="182" customFormat="1"/>
    <row r="342" s="182" customFormat="1"/>
    <row r="343" s="182" customFormat="1"/>
    <row r="344" s="182" customFormat="1"/>
    <row r="345" s="182" customFormat="1"/>
    <row r="346" s="182" customFormat="1"/>
    <row r="347" s="182" customFormat="1"/>
    <row r="348" s="182" customFormat="1"/>
    <row r="349" s="182" customFormat="1"/>
    <row r="350" s="182" customFormat="1"/>
    <row r="351" s="182" customFormat="1"/>
    <row r="352" s="182" customFormat="1"/>
    <row r="353" s="182" customFormat="1"/>
    <row r="354" s="182" customFormat="1"/>
    <row r="355" s="182" customFormat="1"/>
    <row r="356" s="182" customFormat="1"/>
    <row r="357" s="182" customFormat="1"/>
    <row r="358" s="182" customFormat="1"/>
    <row r="359" s="182" customFormat="1"/>
    <row r="360" s="182" customFormat="1"/>
    <row r="361" s="182" customFormat="1"/>
    <row r="362" s="182" customFormat="1"/>
    <row r="363" s="182" customFormat="1"/>
    <row r="364" s="182" customFormat="1"/>
    <row r="365" s="182" customFormat="1"/>
    <row r="366" s="182" customFormat="1"/>
    <row r="367" s="182" customFormat="1"/>
    <row r="368" s="182" customFormat="1"/>
    <row r="369" s="182" customFormat="1"/>
    <row r="370" s="182" customFormat="1"/>
    <row r="371" s="182" customFormat="1"/>
    <row r="372" s="182" customFormat="1"/>
    <row r="373" s="182" customFormat="1"/>
    <row r="374" s="182" customFormat="1"/>
    <row r="375" s="182" customFormat="1"/>
    <row r="376" s="182" customFormat="1"/>
    <row r="377" s="182" customFormat="1"/>
    <row r="378" s="182" customFormat="1"/>
    <row r="379" s="182" customFormat="1"/>
    <row r="380" s="182" customFormat="1"/>
    <row r="381" s="182" customFormat="1"/>
    <row r="382" s="182" customFormat="1"/>
    <row r="383" s="182" customFormat="1"/>
    <row r="384" s="182" customFormat="1"/>
    <row r="385" s="182" customFormat="1"/>
    <row r="386" s="182" customFormat="1"/>
    <row r="387" s="182" customFormat="1"/>
    <row r="388" s="182" customFormat="1"/>
    <row r="389" s="182" customFormat="1"/>
    <row r="390" s="182" customFormat="1"/>
    <row r="391" s="182" customFormat="1"/>
    <row r="392" s="182" customFormat="1"/>
    <row r="393" s="182" customFormat="1"/>
    <row r="394" s="182" customFormat="1"/>
    <row r="395" s="182" customFormat="1"/>
    <row r="396" s="182" customFormat="1"/>
    <row r="397" s="182" customFormat="1"/>
    <row r="398" s="182" customFormat="1"/>
    <row r="399" s="182" customFormat="1"/>
    <row r="400" s="182" customFormat="1"/>
    <row r="401" s="182" customFormat="1"/>
    <row r="402" s="182" customFormat="1"/>
    <row r="403" s="182" customFormat="1"/>
    <row r="404" s="182" customFormat="1"/>
    <row r="405" s="182" customFormat="1"/>
    <row r="406" s="182" customFormat="1"/>
    <row r="407" s="182" customFormat="1"/>
    <row r="408" s="182" customFormat="1"/>
    <row r="409" s="182" customFormat="1"/>
    <row r="410" s="182" customFormat="1"/>
    <row r="411" s="182" customFormat="1"/>
    <row r="412" s="182" customFormat="1"/>
    <row r="413" s="182" customFormat="1"/>
    <row r="414" s="182" customFormat="1"/>
    <row r="415" s="182" customFormat="1"/>
    <row r="416" s="182" customFormat="1"/>
    <row r="417" s="182" customFormat="1"/>
    <row r="418" s="182" customFormat="1"/>
    <row r="419" s="182" customFormat="1"/>
    <row r="420" s="182" customFormat="1"/>
    <row r="421" s="182" customFormat="1"/>
    <row r="422" s="182" customFormat="1"/>
    <row r="423" s="182" customFormat="1"/>
    <row r="424" s="182" customFormat="1"/>
    <row r="425" s="182" customFormat="1"/>
    <row r="426" s="182" customFormat="1"/>
    <row r="427" s="182" customFormat="1"/>
    <row r="428" s="182" customFormat="1"/>
    <row r="429" s="182" customFormat="1"/>
    <row r="430" s="182" customFormat="1"/>
    <row r="431" s="182" customFormat="1"/>
    <row r="432" s="182" customFormat="1"/>
    <row r="433" s="182" customFormat="1"/>
    <row r="434" s="182" customFormat="1"/>
    <row r="435" s="182" customFormat="1"/>
    <row r="436" s="182" customFormat="1"/>
    <row r="437" s="182" customFormat="1"/>
    <row r="438" s="182" customFormat="1"/>
    <row r="439" s="182" customFormat="1"/>
    <row r="440" s="182" customFormat="1"/>
    <row r="441" s="182" customFormat="1"/>
    <row r="442" s="182" customFormat="1"/>
    <row r="443" s="182" customFormat="1"/>
    <row r="444" s="182" customFormat="1"/>
    <row r="445" s="182" customFormat="1"/>
    <row r="446" s="182" customFormat="1"/>
    <row r="447" s="182" customFormat="1"/>
    <row r="448" s="182" customFormat="1"/>
    <row r="449" s="182" customFormat="1"/>
    <row r="450" s="182" customFormat="1"/>
    <row r="451" s="182" customFormat="1"/>
    <row r="452" s="182" customFormat="1"/>
    <row r="453" s="182" customFormat="1"/>
    <row r="454" s="182" customFormat="1"/>
    <row r="455" s="182" customFormat="1"/>
    <row r="456" s="182" customFormat="1"/>
    <row r="457" s="182" customFormat="1"/>
    <row r="458" s="182" customFormat="1"/>
    <row r="459" s="182" customFormat="1"/>
    <row r="460" s="182" customFormat="1"/>
    <row r="461" s="182" customFormat="1"/>
    <row r="462" s="182" customFormat="1"/>
    <row r="463" s="182" customFormat="1"/>
    <row r="464" s="182" customFormat="1"/>
    <row r="465" s="182" customFormat="1"/>
    <row r="466" s="182" customFormat="1"/>
    <row r="467" s="182" customFormat="1"/>
    <row r="468" s="182" customFormat="1"/>
    <row r="469" s="182" customFormat="1"/>
    <row r="470" s="182" customFormat="1"/>
    <row r="471" s="182" customFormat="1"/>
    <row r="472" s="182" customFormat="1"/>
    <row r="473" s="182" customFormat="1"/>
    <row r="474" s="182" customFormat="1"/>
    <row r="475" s="182" customFormat="1"/>
    <row r="476" s="182" customFormat="1"/>
    <row r="477" s="182" customFormat="1"/>
    <row r="478" s="182" customFormat="1"/>
    <row r="479" s="182" customFormat="1"/>
    <row r="480" s="182" customFormat="1"/>
    <row r="481" s="182" customFormat="1"/>
    <row r="482" s="182" customFormat="1"/>
    <row r="483" s="182" customFormat="1"/>
    <row r="484" s="182" customFormat="1"/>
    <row r="485" s="182" customFormat="1"/>
    <row r="486" s="182" customFormat="1"/>
    <row r="487" s="182" customFormat="1"/>
    <row r="488" s="182" customFormat="1"/>
    <row r="489" s="182" customFormat="1"/>
    <row r="490" s="182" customFormat="1"/>
    <row r="491" s="182" customFormat="1"/>
    <row r="492" s="182" customFormat="1"/>
    <row r="493" s="182" customFormat="1"/>
    <row r="494" s="182" customFormat="1"/>
    <row r="495" s="182" customFormat="1"/>
    <row r="496" s="182" customFormat="1"/>
    <row r="497" s="182" customFormat="1"/>
    <row r="498" s="182" customFormat="1"/>
    <row r="499" s="182" customFormat="1"/>
    <row r="500" s="182" customFormat="1"/>
    <row r="501" s="182" customFormat="1"/>
    <row r="502" s="182" customFormat="1"/>
    <row r="503" s="182" customFormat="1"/>
    <row r="504" s="182" customFormat="1"/>
    <row r="505" s="182" customFormat="1"/>
    <row r="506" s="182" customFormat="1"/>
    <row r="507" s="182" customFormat="1"/>
    <row r="508" s="182" customFormat="1"/>
    <row r="509" s="182" customFormat="1"/>
    <row r="510" s="182" customFormat="1"/>
    <row r="511" s="182" customFormat="1"/>
    <row r="512" s="182" customFormat="1"/>
    <row r="513" s="182" customFormat="1"/>
    <row r="514" s="182" customFormat="1"/>
    <row r="515" s="182" customFormat="1"/>
    <row r="516" s="182" customFormat="1"/>
    <row r="517" s="182" customFormat="1"/>
    <row r="518" s="182" customFormat="1"/>
    <row r="519" s="182" customFormat="1"/>
    <row r="520" s="182" customFormat="1"/>
    <row r="521" s="182" customFormat="1"/>
    <row r="522" s="182" customFormat="1"/>
    <row r="523" s="182" customFormat="1"/>
    <row r="524" s="182" customFormat="1"/>
    <row r="525" s="182" customFormat="1"/>
    <row r="526" s="182" customFormat="1"/>
    <row r="527" s="182" customFormat="1"/>
    <row r="528" s="182" customFormat="1"/>
    <row r="529" s="182" customFormat="1"/>
    <row r="530" s="182" customFormat="1"/>
    <row r="531" s="182" customFormat="1"/>
    <row r="532" s="182" customFormat="1"/>
    <row r="533" s="182" customFormat="1"/>
    <row r="534" s="182" customFormat="1"/>
    <row r="535" s="182" customFormat="1"/>
    <row r="536" s="182" customFormat="1"/>
    <row r="537" s="182" customFormat="1"/>
    <row r="538" s="182" customFormat="1"/>
    <row r="539" s="182" customFormat="1"/>
    <row r="540" s="182" customFormat="1"/>
    <row r="541" s="182" customFormat="1"/>
    <row r="542" s="182" customFormat="1"/>
    <row r="543" s="182" customFormat="1"/>
    <row r="544" s="182" customFormat="1"/>
    <row r="545" s="182" customFormat="1"/>
    <row r="546" s="182" customFormat="1"/>
    <row r="547" s="182" customFormat="1"/>
    <row r="548" s="182" customFormat="1"/>
    <row r="549" s="182" customFormat="1"/>
    <row r="550" s="182" customFormat="1"/>
    <row r="551" s="182" customFormat="1"/>
    <row r="552" s="182" customFormat="1"/>
    <row r="553" s="182" customFormat="1"/>
    <row r="554" s="182" customFormat="1"/>
    <row r="555" s="182" customFormat="1"/>
    <row r="556" s="182" customFormat="1"/>
    <row r="557" s="182" customFormat="1"/>
    <row r="558" s="182" customFormat="1"/>
    <row r="559" s="182" customFormat="1"/>
    <row r="560" s="182" customFormat="1"/>
    <row r="561" s="182" customFormat="1"/>
    <row r="562" s="182" customFormat="1"/>
    <row r="563" s="182" customFormat="1"/>
    <row r="564" s="182" customFormat="1"/>
    <row r="565" s="182" customFormat="1"/>
    <row r="566" s="182" customFormat="1"/>
    <row r="567" s="182" customFormat="1"/>
    <row r="568" s="182" customFormat="1"/>
    <row r="569" s="182" customFormat="1"/>
    <row r="570" s="182" customFormat="1"/>
    <row r="571" s="182" customFormat="1"/>
    <row r="572" s="182" customFormat="1"/>
    <row r="573" s="182" customFormat="1"/>
    <row r="574" s="182" customFormat="1"/>
    <row r="575" s="182" customFormat="1"/>
    <row r="576" s="182" customFormat="1"/>
    <row r="577" s="182" customFormat="1"/>
    <row r="578" s="182" customFormat="1"/>
    <row r="579" s="182" customFormat="1"/>
    <row r="580" s="182" customFormat="1"/>
    <row r="581" s="182" customFormat="1"/>
    <row r="582" s="182" customFormat="1"/>
    <row r="583" s="182" customFormat="1"/>
    <row r="584" s="182" customFormat="1"/>
    <row r="585" s="182" customFormat="1"/>
    <row r="586" s="182" customFormat="1"/>
    <row r="587" s="182" customFormat="1"/>
    <row r="588" s="182" customFormat="1"/>
    <row r="589" s="182" customFormat="1"/>
    <row r="590" s="182" customFormat="1"/>
    <row r="591" s="182" customFormat="1"/>
    <row r="592" s="182" customFormat="1"/>
    <row r="593" s="182" customFormat="1"/>
    <row r="594" s="182" customFormat="1"/>
    <row r="595" s="182" customFormat="1"/>
    <row r="596" s="182" customFormat="1"/>
    <row r="597" s="182" customFormat="1"/>
    <row r="598" s="182" customFormat="1"/>
    <row r="599" s="182" customFormat="1"/>
    <row r="600" s="182" customFormat="1"/>
    <row r="601" s="182" customFormat="1"/>
    <row r="602" s="182" customFormat="1"/>
    <row r="603" s="182" customFormat="1"/>
    <row r="604" s="182" customFormat="1"/>
    <row r="605" s="182" customFormat="1"/>
    <row r="606" s="182" customFormat="1"/>
    <row r="607" s="182" customFormat="1"/>
    <row r="608" s="182" customFormat="1"/>
    <row r="609" s="182" customFormat="1"/>
    <row r="610" s="182" customFormat="1"/>
    <row r="611" s="182" customFormat="1"/>
    <row r="612" s="182" customFormat="1"/>
    <row r="613" s="182" customFormat="1"/>
    <row r="614" s="182" customFormat="1"/>
    <row r="615" s="182" customFormat="1"/>
    <row r="616" s="182" customFormat="1"/>
    <row r="617" s="182" customFormat="1"/>
    <row r="618" s="182" customFormat="1"/>
    <row r="619" s="182" customFormat="1"/>
    <row r="620" s="182" customFormat="1"/>
    <row r="621" s="182" customFormat="1"/>
    <row r="622" s="182" customFormat="1"/>
    <row r="623" s="182" customFormat="1"/>
    <row r="624" s="182" customFormat="1"/>
    <row r="625" s="182" customFormat="1"/>
    <row r="626" s="182" customFormat="1"/>
    <row r="627" s="182" customFormat="1"/>
    <row r="628" s="182" customFormat="1"/>
    <row r="629" s="182" customFormat="1"/>
    <row r="630" s="182" customFormat="1"/>
    <row r="631" s="182" customFormat="1"/>
    <row r="632" s="182" customFormat="1"/>
    <row r="633" s="182" customFormat="1"/>
    <row r="634" s="182" customFormat="1"/>
    <row r="635" s="182" customFormat="1"/>
    <row r="636" s="182" customFormat="1"/>
    <row r="637" s="182" customFormat="1"/>
    <row r="638" s="182" customFormat="1"/>
    <row r="639" s="182" customFormat="1"/>
    <row r="640" s="182" customFormat="1"/>
    <row r="641" s="182" customFormat="1"/>
    <row r="642" s="182" customFormat="1"/>
    <row r="643" s="182" customFormat="1"/>
    <row r="644" s="182" customFormat="1"/>
    <row r="645" s="182" customFormat="1"/>
    <row r="646" s="182" customFormat="1"/>
    <row r="647" s="182" customFormat="1"/>
    <row r="648" s="182" customFormat="1"/>
    <row r="649" s="182" customFormat="1"/>
    <row r="650" s="182" customFormat="1"/>
    <row r="651" s="182" customFormat="1"/>
    <row r="652" s="182" customFormat="1"/>
    <row r="653" s="182" customFormat="1"/>
    <row r="654" s="182" customFormat="1"/>
    <row r="655" s="182" customFormat="1"/>
    <row r="656" s="182" customFormat="1"/>
    <row r="657" s="182" customFormat="1"/>
    <row r="658" s="182" customFormat="1"/>
    <row r="659" s="182" customFormat="1"/>
    <row r="660" s="182" customFormat="1"/>
    <row r="661" s="182" customFormat="1"/>
    <row r="662" s="182" customFormat="1"/>
    <row r="663" s="182" customFormat="1"/>
    <row r="664" s="182" customFormat="1"/>
    <row r="665" s="182" customFormat="1"/>
    <row r="666" s="182" customFormat="1"/>
    <row r="667" s="182" customFormat="1"/>
    <row r="668" s="182" customFormat="1"/>
    <row r="669" s="182" customFormat="1"/>
    <row r="670" s="182" customFormat="1"/>
    <row r="671" s="182" customFormat="1"/>
    <row r="672" s="182" customFormat="1"/>
    <row r="673" s="182" customFormat="1"/>
    <row r="674" s="182" customFormat="1"/>
    <row r="675" s="182" customFormat="1"/>
    <row r="676" s="182" customFormat="1"/>
    <row r="677" s="182" customFormat="1"/>
    <row r="678" s="182" customFormat="1"/>
    <row r="679" s="182" customFormat="1"/>
    <row r="680" s="182" customFormat="1"/>
    <row r="681" s="182" customFormat="1"/>
    <row r="682" s="182" customFormat="1"/>
    <row r="683" s="182" customFormat="1"/>
    <row r="684" s="182" customFormat="1"/>
    <row r="685" s="182" customFormat="1"/>
    <row r="686" s="182" customFormat="1"/>
    <row r="687" s="182" customFormat="1"/>
    <row r="688" s="182" customFormat="1"/>
    <row r="689" s="182" customFormat="1"/>
    <row r="690" s="182" customFormat="1"/>
    <row r="691" s="182" customFormat="1"/>
    <row r="692" s="182" customFormat="1"/>
    <row r="693" s="182" customFormat="1"/>
    <row r="694" s="182" customFormat="1"/>
    <row r="695" s="182" customFormat="1"/>
    <row r="696" s="182" customFormat="1"/>
    <row r="697" s="182" customFormat="1"/>
    <row r="698" s="182" customFormat="1"/>
    <row r="699" s="182" customFormat="1"/>
    <row r="700" s="182" customFormat="1"/>
    <row r="701" s="182" customFormat="1"/>
    <row r="702" s="182" customFormat="1"/>
    <row r="703" s="182" customFormat="1"/>
    <row r="704" s="182" customFormat="1"/>
    <row r="705" s="182" customFormat="1"/>
    <row r="706" s="182" customFormat="1"/>
    <row r="707" s="182" customFormat="1"/>
    <row r="708" s="182" customFormat="1"/>
    <row r="709" s="182" customFormat="1"/>
    <row r="710" s="182" customFormat="1"/>
    <row r="711" s="182" customFormat="1"/>
    <row r="712" s="182" customFormat="1"/>
    <row r="713" s="182" customFormat="1"/>
    <row r="714" s="182" customFormat="1"/>
    <row r="715" s="182" customFormat="1"/>
    <row r="716" s="182" customFormat="1"/>
    <row r="717" s="182" customFormat="1"/>
    <row r="718" s="182" customFormat="1"/>
    <row r="719" s="182" customFormat="1"/>
    <row r="720" s="182" customFormat="1"/>
    <row r="721" s="182" customFormat="1"/>
    <row r="722" s="182" customFormat="1"/>
    <row r="723" s="182" customFormat="1"/>
    <row r="724" s="182" customFormat="1"/>
    <row r="725" s="182" customFormat="1"/>
    <row r="726" s="182" customFormat="1"/>
    <row r="727" s="182" customFormat="1"/>
    <row r="728" s="182" customFormat="1"/>
    <row r="729" s="182" customFormat="1"/>
    <row r="730" s="182" customFormat="1"/>
    <row r="731" s="182" customFormat="1"/>
    <row r="732" s="182" customFormat="1"/>
    <row r="733" s="182" customFormat="1"/>
    <row r="734" s="182" customFormat="1"/>
    <row r="735" s="182" customFormat="1"/>
    <row r="736" s="182" customFormat="1"/>
    <row r="737" s="182" customFormat="1"/>
    <row r="738" s="182" customFormat="1"/>
    <row r="739" s="182" customFormat="1"/>
    <row r="740" s="182" customFormat="1"/>
    <row r="741" s="182" customFormat="1"/>
    <row r="742" s="182" customFormat="1"/>
    <row r="743" s="182" customFormat="1"/>
    <row r="744" s="182" customFormat="1"/>
    <row r="745" s="182" customFormat="1"/>
    <row r="746" s="182" customFormat="1"/>
    <row r="747" s="182" customFormat="1"/>
    <row r="748" s="182" customFormat="1"/>
    <row r="749" s="182" customFormat="1"/>
    <row r="750" s="182" customFormat="1"/>
    <row r="751" s="182" customFormat="1"/>
    <row r="752" s="182" customFormat="1"/>
    <row r="753" s="182" customFormat="1"/>
    <row r="754" s="182" customFormat="1"/>
    <row r="755" s="182" customFormat="1"/>
    <row r="756" s="182" customFormat="1"/>
    <row r="757" s="182" customFormat="1"/>
    <row r="758" s="182" customFormat="1"/>
    <row r="759" s="182" customFormat="1"/>
    <row r="760" s="182" customFormat="1"/>
    <row r="761" s="182" customFormat="1"/>
    <row r="762" s="182" customFormat="1"/>
    <row r="763" s="182" customFormat="1"/>
    <row r="764" s="182" customFormat="1"/>
    <row r="765" s="182" customFormat="1"/>
    <row r="766" s="182" customFormat="1"/>
    <row r="767" s="182" customFormat="1"/>
    <row r="768" s="182" customFormat="1"/>
    <row r="769" s="182" customFormat="1"/>
    <row r="770" s="182" customFormat="1"/>
    <row r="771" s="182" customFormat="1"/>
    <row r="772" s="182" customFormat="1"/>
    <row r="773" s="182" customFormat="1"/>
    <row r="774" s="182" customFormat="1"/>
    <row r="775" s="182" customFormat="1"/>
    <row r="776" s="182" customFormat="1"/>
    <row r="777" s="182" customFormat="1"/>
    <row r="778" s="182" customFormat="1"/>
    <row r="779" s="182" customFormat="1"/>
    <row r="780" s="182" customFormat="1"/>
    <row r="781" s="182" customFormat="1"/>
    <row r="782" s="182" customFormat="1"/>
    <row r="783" s="182" customFormat="1"/>
    <row r="784" s="182" customFormat="1"/>
    <row r="785" s="182" customFormat="1"/>
    <row r="786" s="182" customFormat="1"/>
    <row r="787" s="182" customFormat="1"/>
    <row r="788" s="182" customFormat="1"/>
    <row r="789" s="182" customFormat="1"/>
    <row r="790" s="182" customFormat="1"/>
    <row r="791" s="182" customFormat="1"/>
    <row r="792" s="182" customFormat="1"/>
    <row r="793" s="182" customFormat="1"/>
    <row r="794" s="182" customFormat="1"/>
    <row r="795" s="182" customFormat="1"/>
    <row r="796" s="182" customFormat="1"/>
    <row r="797" s="182" customFormat="1"/>
    <row r="798" s="182" customFormat="1"/>
    <row r="799" s="182" customFormat="1"/>
    <row r="800" s="182" customFormat="1"/>
    <row r="801" s="182" customFormat="1"/>
    <row r="802" s="182" customFormat="1"/>
    <row r="803" s="182" customFormat="1"/>
    <row r="804" s="182" customFormat="1"/>
    <row r="805" s="182" customFormat="1"/>
    <row r="806" s="182" customFormat="1"/>
    <row r="807" s="182" customFormat="1"/>
    <row r="808" s="182" customFormat="1"/>
    <row r="809" s="182" customFormat="1"/>
    <row r="810" s="182" customFormat="1"/>
    <row r="811" s="182" customFormat="1"/>
    <row r="812" s="182" customFormat="1"/>
    <row r="813" s="182" customFormat="1"/>
    <row r="814" s="182" customFormat="1"/>
    <row r="815" s="182" customFormat="1"/>
    <row r="816" s="182" customFormat="1"/>
    <row r="817" s="182" customFormat="1"/>
    <row r="818" s="182" customFormat="1"/>
    <row r="819" s="182" customFormat="1"/>
    <row r="820" s="182" customFormat="1"/>
    <row r="821" s="182" customFormat="1"/>
    <row r="822" s="182" customFormat="1"/>
    <row r="823" s="182" customFormat="1"/>
    <row r="824" s="182" customFormat="1"/>
    <row r="825" s="182" customFormat="1"/>
    <row r="826" s="182" customFormat="1"/>
    <row r="827" s="182" customFormat="1"/>
    <row r="828" s="182" customFormat="1"/>
    <row r="829" s="182" customFormat="1"/>
    <row r="830" s="182" customFormat="1"/>
    <row r="831" s="182" customFormat="1"/>
    <row r="832" s="182" customFormat="1"/>
    <row r="833" s="182" customFormat="1"/>
    <row r="834" s="182" customFormat="1"/>
    <row r="835" s="182" customFormat="1"/>
    <row r="836" s="182" customFormat="1"/>
    <row r="837" s="182" customFormat="1"/>
    <row r="838" s="182" customFormat="1"/>
    <row r="839" s="182" customFormat="1"/>
    <row r="840" s="182" customFormat="1"/>
    <row r="841" s="182" customFormat="1"/>
    <row r="842" s="182" customFormat="1"/>
    <row r="843" s="182" customFormat="1"/>
    <row r="844" s="182" customFormat="1"/>
    <row r="845" s="182" customFormat="1"/>
    <row r="846" s="182" customFormat="1"/>
    <row r="847" s="182" customFormat="1"/>
    <row r="848" s="182" customFormat="1"/>
    <row r="849" s="182" customFormat="1"/>
    <row r="850" s="182" customFormat="1"/>
    <row r="851" s="182" customFormat="1"/>
    <row r="852" s="182" customFormat="1"/>
    <row r="853" s="182" customFormat="1"/>
    <row r="854" s="182" customFormat="1"/>
    <row r="855" s="182" customFormat="1"/>
    <row r="856" s="182" customFormat="1"/>
    <row r="857" s="182" customFormat="1"/>
    <row r="858" s="182" customFormat="1"/>
    <row r="859" s="182" customFormat="1"/>
    <row r="860" s="182" customFormat="1"/>
    <row r="861" s="182" customFormat="1"/>
    <row r="862" s="182" customFormat="1"/>
    <row r="863" s="182" customFormat="1"/>
    <row r="864" s="182" customFormat="1"/>
    <row r="865" s="182" customFormat="1"/>
    <row r="866" s="182" customFormat="1"/>
    <row r="867" s="182" customFormat="1"/>
    <row r="868" s="182" customFormat="1"/>
    <row r="869" s="182" customFormat="1"/>
    <row r="870" s="182" customFormat="1"/>
    <row r="871" s="182" customFormat="1"/>
    <row r="872" s="182" customFormat="1"/>
    <row r="873" s="182" customFormat="1"/>
    <row r="874" s="182" customFormat="1"/>
    <row r="875" s="182" customFormat="1"/>
    <row r="876" s="182" customFormat="1"/>
    <row r="877" s="182" customFormat="1"/>
    <row r="878" s="182" customFormat="1"/>
    <row r="879" s="182" customFormat="1"/>
    <row r="880" s="182" customFormat="1"/>
    <row r="881" s="182" customFormat="1"/>
    <row r="882" s="182" customFormat="1"/>
    <row r="883" s="182" customFormat="1"/>
    <row r="884" s="182" customFormat="1"/>
    <row r="885" s="182" customFormat="1"/>
    <row r="886" s="182" customFormat="1"/>
    <row r="887" s="182" customFormat="1"/>
    <row r="888" s="182" customFormat="1"/>
    <row r="889" s="182" customFormat="1"/>
    <row r="890" s="182" customFormat="1"/>
    <row r="891" s="182" customFormat="1"/>
    <row r="892" s="182" customFormat="1"/>
    <row r="893" s="182" customFormat="1"/>
    <row r="894" s="182" customFormat="1"/>
    <row r="895" s="182" customFormat="1"/>
    <row r="896" s="182" customFormat="1"/>
    <row r="897" s="182" customFormat="1"/>
    <row r="898" s="182" customFormat="1"/>
    <row r="899" s="182" customFormat="1"/>
    <row r="900" s="182" customFormat="1"/>
    <row r="901" s="182" customFormat="1"/>
    <row r="902" s="182" customFormat="1"/>
    <row r="903" s="182" customFormat="1"/>
    <row r="904" s="182" customFormat="1"/>
    <row r="905" s="182" customFormat="1"/>
    <row r="906" s="182" customFormat="1"/>
    <row r="907" s="182" customFormat="1"/>
    <row r="908" s="182" customFormat="1"/>
    <row r="909" s="182" customFormat="1"/>
    <row r="910" s="182" customFormat="1"/>
    <row r="911" s="182" customFormat="1"/>
    <row r="912" s="182" customFormat="1"/>
    <row r="913" s="182" customFormat="1"/>
    <row r="914" s="182" customFormat="1"/>
    <row r="915" s="182" customFormat="1"/>
    <row r="916" s="182" customFormat="1"/>
    <row r="917" s="182" customFormat="1"/>
    <row r="918" s="182" customFormat="1"/>
    <row r="919" s="182" customFormat="1"/>
    <row r="920" s="182" customFormat="1"/>
    <row r="921" s="182" customFormat="1"/>
    <row r="922" s="182" customFormat="1"/>
    <row r="923" s="182" customFormat="1"/>
    <row r="924" s="182" customFormat="1"/>
    <row r="925" s="182" customFormat="1"/>
    <row r="926" s="182" customFormat="1"/>
    <row r="927" s="182" customFormat="1"/>
    <row r="928" s="182" customFormat="1"/>
    <row r="929" s="182" customFormat="1"/>
    <row r="930" s="182" customFormat="1"/>
    <row r="931" s="182" customFormat="1"/>
    <row r="932" s="182" customFormat="1"/>
    <row r="933" s="182" customFormat="1"/>
    <row r="934" s="182" customFormat="1"/>
    <row r="935" s="182" customFormat="1"/>
    <row r="936" s="182" customFormat="1"/>
    <row r="937" s="182" customFormat="1"/>
    <row r="938" s="182" customFormat="1"/>
    <row r="939" s="182" customFormat="1"/>
    <row r="940" s="182" customFormat="1"/>
    <row r="941" s="182" customFormat="1"/>
    <row r="942" s="182" customFormat="1"/>
    <row r="943" s="182" customFormat="1"/>
    <row r="944" s="182" customFormat="1"/>
    <row r="945" s="182" customFormat="1"/>
    <row r="946" s="182" customFormat="1"/>
    <row r="947" s="182" customFormat="1"/>
    <row r="948" s="182" customFormat="1"/>
    <row r="949" s="182" customFormat="1"/>
    <row r="950" s="182" customFormat="1"/>
    <row r="951" s="182" customFormat="1"/>
    <row r="952" s="182" customFormat="1"/>
    <row r="953" s="182" customFormat="1"/>
    <row r="954" s="182" customFormat="1"/>
    <row r="955" s="182" customFormat="1"/>
    <row r="956" s="182" customFormat="1"/>
    <row r="957" s="182" customFormat="1"/>
    <row r="958" s="182" customFormat="1"/>
    <row r="959" s="182" customFormat="1"/>
    <row r="960" s="182" customFormat="1"/>
    <row r="961" s="182" customFormat="1"/>
    <row r="962" s="182" customFormat="1"/>
    <row r="963" s="182" customFormat="1"/>
    <row r="964" s="182" customFormat="1"/>
    <row r="965" s="182" customFormat="1"/>
    <row r="966" s="182" customFormat="1"/>
    <row r="967" s="182" customFormat="1"/>
    <row r="968" s="182" customFormat="1"/>
    <row r="969" s="182" customFormat="1"/>
    <row r="970" s="182" customFormat="1"/>
    <row r="971" s="182" customFormat="1"/>
    <row r="972" s="182" customFormat="1"/>
    <row r="973" s="182" customFormat="1"/>
    <row r="974" s="182" customFormat="1"/>
    <row r="975" s="182" customFormat="1"/>
    <row r="976" s="182" customFormat="1"/>
    <row r="977" s="182" customFormat="1"/>
    <row r="978" s="182" customFormat="1"/>
    <row r="979" s="182" customFormat="1"/>
    <row r="980" s="182" customFormat="1"/>
    <row r="981" s="182" customFormat="1"/>
    <row r="982" s="182" customFormat="1"/>
    <row r="983" s="182" customFormat="1"/>
    <row r="984" s="182" customFormat="1"/>
    <row r="985" s="182" customFormat="1"/>
    <row r="986" s="182" customFormat="1"/>
    <row r="987" s="182" customFormat="1"/>
    <row r="988" s="182" customFormat="1"/>
    <row r="989" s="182" customFormat="1"/>
    <row r="990" s="182" customFormat="1"/>
    <row r="991" s="182" customFormat="1"/>
    <row r="992" s="182" customFormat="1"/>
    <row r="993" s="182" customFormat="1"/>
    <row r="994" s="182" customFormat="1"/>
    <row r="995" s="182" customFormat="1"/>
    <row r="996" s="182" customFormat="1"/>
    <row r="997" s="182" customFormat="1"/>
    <row r="998" s="182" customFormat="1"/>
    <row r="999" s="182" customFormat="1"/>
    <row r="1000" s="182" customFormat="1"/>
  </sheetData>
  <protectedRanges>
    <protectedRange password="C433" sqref="C32" name="区域3"/>
    <protectedRange sqref="D26:D31" name="区域2"/>
    <protectedRange sqref="B26:B32" name="区域1"/>
    <protectedRange sqref="B9 D9" name="区域1_1"/>
    <protectedRange sqref="D10:D11" name="区域2_1_1"/>
    <protectedRange sqref="D19:D21" name="区域2_2"/>
  </protectedRanges>
  <mergeCells count="6">
    <mergeCell ref="A2:D2"/>
    <mergeCell ref="E3:F3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006"/>
  <sheetViews>
    <sheetView showZeros="0" zoomScaleSheetLayoutView="60" workbookViewId="0">
      <selection activeCell="A1" sqref="A1"/>
    </sheetView>
  </sheetViews>
  <sheetFormatPr defaultColWidth="8.75" defaultRowHeight="21" customHeight="1" outlineLevelCol="4"/>
  <cols>
    <col min="1" max="1" width="39.125" style="170" customWidth="1"/>
    <col min="2" max="4" width="16.5" style="170" customWidth="1"/>
    <col min="5" max="5" width="12.3083333333333" style="170"/>
    <col min="6" max="33" width="9" style="170"/>
    <col min="34" max="16384" width="8.75" style="170"/>
  </cols>
  <sheetData>
    <row r="1" s="165" customFormat="1" ht="20.45" customHeight="1" spans="1:1">
      <c r="A1" s="171" t="s">
        <v>2556</v>
      </c>
    </row>
    <row r="2" s="166" customFormat="1" ht="49.5" customHeight="1" spans="1:3">
      <c r="A2" s="172"/>
      <c r="B2" s="172"/>
      <c r="C2" s="172"/>
    </row>
    <row r="3" s="167" customFormat="1" ht="33.75" customHeight="1" spans="1:4">
      <c r="A3" s="173" t="s">
        <v>2557</v>
      </c>
      <c r="B3" s="173"/>
      <c r="C3" s="173"/>
      <c r="D3" s="173"/>
    </row>
    <row r="4" s="167" customFormat="1" ht="33.75" customHeight="1" spans="1:4">
      <c r="A4" s="174"/>
      <c r="B4" s="174"/>
      <c r="C4" s="174"/>
      <c r="D4" s="174" t="s">
        <v>2</v>
      </c>
    </row>
    <row r="5" s="168" customFormat="1" ht="33.75" customHeight="1" spans="1:4">
      <c r="A5" s="99" t="s">
        <v>25</v>
      </c>
      <c r="B5" s="99" t="s">
        <v>26</v>
      </c>
      <c r="C5" s="99" t="s">
        <v>27</v>
      </c>
      <c r="D5" s="99" t="s">
        <v>2558</v>
      </c>
    </row>
    <row r="6" s="168" customFormat="1" ht="33.75" customHeight="1" spans="1:4">
      <c r="A6" s="161" t="s">
        <v>2559</v>
      </c>
      <c r="B6" s="99">
        <v>1397</v>
      </c>
      <c r="C6" s="99">
        <v>1800</v>
      </c>
      <c r="D6" s="99">
        <v>28.8</v>
      </c>
    </row>
    <row r="7" s="168" customFormat="1" ht="33.75" customHeight="1" spans="1:4">
      <c r="A7" s="161" t="s">
        <v>2560</v>
      </c>
      <c r="B7" s="175">
        <v>516</v>
      </c>
      <c r="C7" s="99">
        <v>1000</v>
      </c>
      <c r="D7" s="99">
        <v>93.8</v>
      </c>
    </row>
    <row r="8" s="168" customFormat="1" ht="33.75" customHeight="1" spans="1:4">
      <c r="A8" s="161" t="s">
        <v>2561</v>
      </c>
      <c r="B8" s="99">
        <v>96547</v>
      </c>
      <c r="C8" s="99">
        <v>95200</v>
      </c>
      <c r="D8" s="99">
        <v>-1.4</v>
      </c>
    </row>
    <row r="9" s="168" customFormat="1" ht="33.75" customHeight="1" spans="1:4">
      <c r="A9" s="161" t="s">
        <v>2562</v>
      </c>
      <c r="B9" s="99">
        <v>3889</v>
      </c>
      <c r="C9" s="99">
        <v>4400</v>
      </c>
      <c r="D9" s="99">
        <v>13.1</v>
      </c>
    </row>
    <row r="10" s="168" customFormat="1" ht="33.75" customHeight="1" spans="1:4">
      <c r="A10" s="161" t="s">
        <v>2563</v>
      </c>
      <c r="B10" s="99">
        <v>288</v>
      </c>
      <c r="C10" s="99">
        <v>600</v>
      </c>
      <c r="D10" s="99">
        <v>108.3</v>
      </c>
    </row>
    <row r="11" s="168" customFormat="1" ht="24.75" customHeight="1" spans="1:4">
      <c r="A11" s="99" t="s">
        <v>53</v>
      </c>
      <c r="B11" s="99">
        <v>102637</v>
      </c>
      <c r="C11" s="176">
        <v>103000</v>
      </c>
      <c r="D11" s="99">
        <v>0.4</v>
      </c>
    </row>
    <row r="12" s="168" customFormat="1" ht="33.75" customHeight="1" spans="1:5">
      <c r="A12" s="177" t="s">
        <v>94</v>
      </c>
      <c r="B12" s="178"/>
      <c r="C12" s="178"/>
      <c r="D12" s="178"/>
      <c r="E12" s="179"/>
    </row>
    <row r="13" s="168" customFormat="1" customHeight="1"/>
    <row r="14" s="168" customFormat="1" customHeight="1"/>
    <row r="15" s="168" customFormat="1" customHeight="1"/>
    <row r="16" s="168" customFormat="1" customHeight="1"/>
    <row r="17" s="168" customFormat="1" customHeight="1"/>
    <row r="18" s="168" customFormat="1" customHeight="1"/>
    <row r="19" s="168" customFormat="1" customHeight="1"/>
    <row r="20" s="168" customFormat="1" customHeight="1"/>
    <row r="21" s="168" customFormat="1" customHeight="1"/>
    <row r="22" s="168" customFormat="1" customHeight="1"/>
    <row r="23" s="168" customFormat="1" customHeight="1"/>
    <row r="24" s="168" customFormat="1" customHeight="1"/>
    <row r="25" s="168" customFormat="1" customHeight="1"/>
    <row r="26" s="168" customFormat="1" customHeight="1"/>
    <row r="27" s="168" customFormat="1" customHeight="1"/>
    <row r="28" s="168" customFormat="1" customHeight="1"/>
    <row r="29" s="168" customFormat="1" customHeight="1"/>
    <row r="30" s="168" customFormat="1" customHeight="1"/>
    <row r="31" s="168" customFormat="1" customHeight="1"/>
    <row r="32" s="168" customFormat="1" customHeight="1"/>
    <row r="33" s="168" customFormat="1" customHeight="1"/>
    <row r="34" s="168" customFormat="1" customHeight="1"/>
    <row r="35" s="168" customFormat="1" customHeight="1"/>
    <row r="36" s="168" customFormat="1" customHeight="1"/>
    <row r="37" s="168" customFormat="1" customHeight="1"/>
    <row r="38" s="168" customFormat="1" customHeight="1"/>
    <row r="39" s="168" customFormat="1" customHeight="1"/>
    <row r="40" s="168" customFormat="1" customHeight="1"/>
    <row r="41" s="168" customFormat="1" customHeight="1"/>
    <row r="42" s="168" customFormat="1" customHeight="1"/>
    <row r="43" s="168" customFormat="1" customHeight="1"/>
    <row r="44" s="168" customFormat="1" customHeight="1"/>
    <row r="45" s="168" customFormat="1" customHeight="1"/>
    <row r="46" s="168" customFormat="1" customHeight="1"/>
    <row r="47" s="168" customFormat="1" customHeight="1"/>
    <row r="48" s="168" customFormat="1" customHeight="1"/>
    <row r="49" s="168" customFormat="1" customHeight="1"/>
    <row r="50" s="168" customFormat="1" customHeight="1"/>
    <row r="51" s="168" customFormat="1" customHeight="1"/>
    <row r="52" s="168" customFormat="1" customHeight="1"/>
    <row r="53" s="168" customFormat="1" customHeight="1"/>
    <row r="54" s="168" customFormat="1" customHeight="1"/>
    <row r="55" s="168" customFormat="1" customHeight="1"/>
    <row r="56" s="168" customFormat="1" customHeight="1"/>
    <row r="57" s="168" customFormat="1" customHeight="1"/>
    <row r="58" s="168" customFormat="1" customHeight="1"/>
    <row r="59" s="168" customFormat="1" customHeight="1"/>
    <row r="60" s="168" customFormat="1" customHeight="1"/>
    <row r="61" s="168" customFormat="1" customHeight="1"/>
    <row r="62" s="168" customFormat="1" customHeight="1"/>
    <row r="63" s="168" customFormat="1" customHeight="1"/>
    <row r="64" s="168" customFormat="1" customHeight="1"/>
    <row r="65" s="168" customFormat="1" customHeight="1"/>
    <row r="66" s="168" customFormat="1" customHeight="1"/>
    <row r="67" s="168" customFormat="1" customHeight="1"/>
    <row r="68" s="168" customFormat="1" customHeight="1"/>
    <row r="69" s="168" customFormat="1" customHeight="1"/>
    <row r="70" s="168" customFormat="1" customHeight="1"/>
    <row r="71" s="168" customFormat="1" customHeight="1"/>
    <row r="72" s="168" customFormat="1" customHeight="1"/>
    <row r="73" s="168" customFormat="1" customHeight="1"/>
    <row r="74" s="168" customFormat="1" customHeight="1"/>
    <row r="75" s="168" customFormat="1" customHeight="1"/>
    <row r="76" s="168" customFormat="1" customHeight="1"/>
    <row r="77" s="168" customFormat="1" customHeight="1"/>
    <row r="78" s="168" customFormat="1" customHeight="1"/>
    <row r="79" s="168" customFormat="1" customHeight="1"/>
    <row r="80" s="168" customFormat="1" customHeight="1"/>
    <row r="81" s="168" customFormat="1" customHeight="1"/>
    <row r="82" s="168" customFormat="1" customHeight="1"/>
    <row r="83" s="168" customFormat="1" customHeight="1"/>
    <row r="84" s="168" customFormat="1" customHeight="1"/>
    <row r="85" s="168" customFormat="1" customHeight="1"/>
    <row r="86" s="168" customFormat="1" customHeight="1"/>
    <row r="87" s="168" customFormat="1" customHeight="1"/>
    <row r="88" s="168" customFormat="1" customHeight="1"/>
    <row r="89" s="168" customFormat="1" customHeight="1"/>
    <row r="90" s="168" customFormat="1" customHeight="1"/>
    <row r="91" s="168" customFormat="1" customHeight="1"/>
    <row r="92" s="168" customFormat="1" customHeight="1"/>
    <row r="93" s="168" customFormat="1" customHeight="1"/>
    <row r="94" s="168" customFormat="1" customHeight="1"/>
    <row r="95" s="168" customFormat="1" customHeight="1"/>
    <row r="96" s="168" customFormat="1" customHeight="1"/>
    <row r="97" s="168" customFormat="1" customHeight="1"/>
    <row r="98" s="168" customFormat="1" customHeight="1"/>
    <row r="99" s="168" customFormat="1" customHeight="1"/>
    <row r="100" s="168" customFormat="1" customHeight="1"/>
    <row r="101" s="168" customFormat="1" customHeight="1"/>
    <row r="102" s="168" customFormat="1" customHeight="1"/>
    <row r="103" s="168" customFormat="1" customHeight="1"/>
    <row r="104" s="168" customFormat="1" customHeight="1"/>
    <row r="105" s="168" customFormat="1" customHeight="1"/>
    <row r="106" s="168" customFormat="1" customHeight="1"/>
    <row r="107" s="168" customFormat="1" customHeight="1"/>
    <row r="108" s="168" customFormat="1" customHeight="1"/>
    <row r="109" s="168" customFormat="1" customHeight="1"/>
    <row r="110" s="168" customFormat="1" customHeight="1"/>
    <row r="111" s="168" customFormat="1" customHeight="1"/>
    <row r="112" s="168" customFormat="1" customHeight="1"/>
    <row r="113" s="168" customFormat="1" customHeight="1"/>
    <row r="114" s="168" customFormat="1" customHeight="1"/>
    <row r="115" s="168" customFormat="1" customHeight="1"/>
    <row r="116" s="168" customFormat="1" customHeight="1"/>
    <row r="117" s="168" customFormat="1" customHeight="1"/>
    <row r="118" s="168" customFormat="1" customHeight="1"/>
    <row r="119" s="168" customFormat="1" customHeight="1"/>
    <row r="120" s="168" customFormat="1" customHeight="1"/>
    <row r="121" s="168" customFormat="1" customHeight="1"/>
    <row r="122" s="168" customFormat="1" customHeight="1"/>
    <row r="123" s="168" customFormat="1" customHeight="1"/>
    <row r="124" s="168" customFormat="1" customHeight="1"/>
    <row r="125" s="168" customFormat="1" customHeight="1"/>
    <row r="126" s="168" customFormat="1" customHeight="1"/>
    <row r="127" s="168" customFormat="1" customHeight="1"/>
    <row r="128" s="168" customFormat="1" customHeight="1"/>
    <row r="129" s="168" customFormat="1" customHeight="1"/>
    <row r="130" s="168" customFormat="1" customHeight="1"/>
    <row r="131" s="168" customFormat="1" customHeight="1"/>
    <row r="132" s="168" customFormat="1" customHeight="1"/>
    <row r="133" s="168" customFormat="1" customHeight="1"/>
    <row r="134" s="168" customFormat="1" customHeight="1"/>
    <row r="135" s="168" customFormat="1" customHeight="1"/>
    <row r="136" s="168" customFormat="1" customHeight="1"/>
    <row r="137" s="168" customFormat="1" customHeight="1"/>
    <row r="138" s="168" customFormat="1" customHeight="1"/>
    <row r="139" s="168" customFormat="1" customHeight="1"/>
    <row r="140" s="168" customFormat="1" customHeight="1"/>
    <row r="141" s="168" customFormat="1" customHeight="1"/>
    <row r="142" s="168" customFormat="1" customHeight="1"/>
    <row r="143" s="168" customFormat="1" customHeight="1"/>
    <row r="144" s="168" customFormat="1" customHeight="1"/>
    <row r="145" s="168" customFormat="1" customHeight="1"/>
    <row r="146" s="168" customFormat="1" customHeight="1"/>
    <row r="147" s="168" customFormat="1" customHeight="1"/>
    <row r="148" s="168" customFormat="1" customHeight="1"/>
    <row r="149" s="168" customFormat="1" customHeight="1"/>
    <row r="150" s="168" customFormat="1" customHeight="1"/>
    <row r="151" s="168" customFormat="1" customHeight="1"/>
    <row r="152" s="168" customFormat="1" customHeight="1"/>
    <row r="153" s="168" customFormat="1" customHeight="1"/>
    <row r="154" s="168" customFormat="1" customHeight="1"/>
    <row r="155" s="168" customFormat="1" customHeight="1"/>
    <row r="156" s="168" customFormat="1" customHeight="1"/>
    <row r="157" s="168" customFormat="1" customHeight="1"/>
    <row r="158" s="168" customFormat="1" customHeight="1"/>
    <row r="159" s="168" customFormat="1" customHeight="1"/>
    <row r="160" s="168" customFormat="1" customHeight="1"/>
    <row r="161" s="168" customFormat="1" customHeight="1"/>
    <row r="162" s="168" customFormat="1" customHeight="1"/>
    <row r="163" s="168" customFormat="1" customHeight="1"/>
    <row r="164" s="168" customFormat="1" customHeight="1"/>
    <row r="165" s="168" customFormat="1" customHeight="1"/>
    <row r="166" s="168" customFormat="1" customHeight="1"/>
    <row r="167" s="168" customFormat="1" customHeight="1"/>
    <row r="168" s="168" customFormat="1" customHeight="1"/>
    <row r="169" s="168" customFormat="1" customHeight="1"/>
    <row r="170" s="168" customFormat="1" customHeight="1"/>
    <row r="171" s="168" customFormat="1" customHeight="1"/>
    <row r="172" s="168" customFormat="1" customHeight="1"/>
    <row r="173" s="168" customFormat="1" customHeight="1"/>
    <row r="174" s="169" customFormat="1" customHeight="1"/>
    <row r="175" s="169" customFormat="1" customHeight="1"/>
    <row r="176" s="169" customFormat="1" customHeight="1"/>
    <row r="177" s="169" customFormat="1" customHeight="1"/>
    <row r="178" s="169" customFormat="1" customHeight="1"/>
    <row r="179" s="169" customFormat="1" customHeight="1"/>
    <row r="180" s="169" customFormat="1" customHeight="1"/>
    <row r="181" s="169" customFormat="1" customHeight="1"/>
    <row r="182" s="169" customFormat="1" customHeight="1"/>
    <row r="183" s="169" customFormat="1" customHeight="1"/>
    <row r="184" s="169" customFormat="1" customHeight="1"/>
    <row r="185" s="169" customFormat="1" customHeight="1"/>
    <row r="186" s="169" customFormat="1" customHeight="1"/>
    <row r="187" s="169" customFormat="1" customHeight="1"/>
    <row r="188" s="169" customFormat="1" customHeight="1"/>
    <row r="189" s="169" customFormat="1" customHeight="1"/>
    <row r="190" s="169" customFormat="1" customHeight="1"/>
    <row r="191" s="169" customFormat="1" customHeight="1"/>
    <row r="192" s="169" customFormat="1" customHeight="1"/>
    <row r="193" s="169" customFormat="1" customHeight="1"/>
    <row r="194" s="169" customFormat="1" customHeight="1"/>
    <row r="195" s="169" customFormat="1" customHeight="1"/>
    <row r="196" s="169" customFormat="1" customHeight="1"/>
    <row r="197" s="169" customFormat="1" customHeight="1"/>
    <row r="198" s="169" customFormat="1" customHeight="1"/>
    <row r="199" s="169" customFormat="1" customHeight="1"/>
    <row r="200" s="169" customFormat="1" customHeight="1"/>
    <row r="201" s="169" customFormat="1" customHeight="1"/>
    <row r="202" s="169" customFormat="1" customHeight="1"/>
    <row r="203" s="169" customFormat="1" customHeight="1"/>
    <row r="204" s="169" customFormat="1" customHeight="1"/>
    <row r="205" s="169" customFormat="1" customHeight="1"/>
    <row r="206" s="169" customFormat="1" customHeight="1"/>
    <row r="207" s="169" customFormat="1" customHeight="1"/>
    <row r="208" s="169" customFormat="1" customHeight="1"/>
    <row r="209" s="169" customFormat="1" customHeight="1"/>
    <row r="210" s="169" customFormat="1" customHeight="1"/>
    <row r="211" s="169" customFormat="1" customHeight="1"/>
    <row r="212" s="169" customFormat="1" customHeight="1"/>
    <row r="213" s="169" customFormat="1" customHeight="1"/>
    <row r="214" s="169" customFormat="1" customHeight="1"/>
    <row r="215" s="169" customFormat="1" customHeight="1"/>
    <row r="216" s="169" customFormat="1" customHeight="1"/>
    <row r="217" s="169" customFormat="1" customHeight="1"/>
    <row r="218" s="169" customFormat="1" customHeight="1"/>
    <row r="219" s="169" customFormat="1" customHeight="1"/>
    <row r="220" s="169" customFormat="1" customHeight="1"/>
    <row r="221" s="169" customFormat="1" customHeight="1"/>
    <row r="222" s="169" customFormat="1" customHeight="1"/>
    <row r="223" s="169" customFormat="1" customHeight="1"/>
    <row r="224" s="169" customFormat="1" customHeight="1"/>
    <row r="225" s="169" customFormat="1" customHeight="1"/>
    <row r="226" s="169" customFormat="1" customHeight="1"/>
    <row r="227" s="169" customFormat="1" customHeight="1"/>
    <row r="228" s="169" customFormat="1" customHeight="1"/>
    <row r="229" s="169" customFormat="1" customHeight="1"/>
    <row r="230" s="169" customFormat="1" customHeight="1"/>
    <row r="231" s="169" customFormat="1" customHeight="1"/>
    <row r="232" s="169" customFormat="1" customHeight="1"/>
    <row r="233" s="169" customFormat="1" customHeight="1"/>
    <row r="234" s="169" customFormat="1" customHeight="1"/>
    <row r="235" s="169" customFormat="1" customHeight="1"/>
    <row r="236" s="169" customFormat="1" customHeight="1"/>
    <row r="237" s="169" customFormat="1" customHeight="1"/>
    <row r="238" s="169" customFormat="1" customHeight="1"/>
    <row r="239" s="169" customFormat="1" customHeight="1"/>
    <row r="240" s="169" customFormat="1" customHeight="1"/>
    <row r="241" s="169" customFormat="1" customHeight="1"/>
    <row r="242" s="169" customFormat="1" customHeight="1"/>
    <row r="243" s="169" customFormat="1" customHeight="1"/>
    <row r="244" s="169" customFormat="1" customHeight="1"/>
    <row r="245" s="169" customFormat="1" customHeight="1"/>
    <row r="246" s="169" customFormat="1" customHeight="1"/>
    <row r="247" s="169" customFormat="1" customHeight="1"/>
    <row r="248" s="169" customFormat="1" customHeight="1"/>
    <row r="249" s="169" customFormat="1" customHeight="1"/>
    <row r="250" s="169" customFormat="1" customHeight="1"/>
    <row r="251" s="169" customFormat="1" customHeight="1"/>
    <row r="252" s="169" customFormat="1" customHeight="1"/>
    <row r="253" s="169" customFormat="1" customHeight="1"/>
    <row r="254" s="169" customFormat="1" customHeight="1"/>
    <row r="255" s="169" customFormat="1" customHeight="1"/>
    <row r="256" s="169" customFormat="1" customHeight="1"/>
    <row r="257" s="169" customFormat="1" customHeight="1"/>
    <row r="258" s="169" customFormat="1" customHeight="1"/>
    <row r="259" s="169" customFormat="1" customHeight="1"/>
    <row r="260" s="169" customFormat="1" customHeight="1"/>
    <row r="261" s="169" customFormat="1" customHeight="1"/>
    <row r="262" s="169" customFormat="1" customHeight="1"/>
    <row r="263" s="169" customFormat="1" customHeight="1"/>
    <row r="264" s="169" customFormat="1" customHeight="1"/>
    <row r="265" s="169" customFormat="1" customHeight="1"/>
    <row r="266" s="169" customFormat="1" customHeight="1"/>
    <row r="267" s="169" customFormat="1" customHeight="1"/>
    <row r="268" s="169" customFormat="1" customHeight="1"/>
    <row r="269" s="169" customFormat="1" customHeight="1"/>
    <row r="270" s="169" customFormat="1" customHeight="1"/>
    <row r="271" s="169" customFormat="1" customHeight="1"/>
    <row r="272" s="169" customFormat="1" customHeight="1"/>
    <row r="273" s="169" customFormat="1" customHeight="1"/>
    <row r="274" s="169" customFormat="1" customHeight="1"/>
    <row r="275" s="169" customFormat="1" customHeight="1"/>
    <row r="276" s="169" customFormat="1" customHeight="1"/>
    <row r="277" s="169" customFormat="1" customHeight="1"/>
    <row r="278" s="169" customFormat="1" customHeight="1"/>
    <row r="279" s="169" customFormat="1" customHeight="1"/>
    <row r="280" s="169" customFormat="1" customHeight="1"/>
    <row r="281" s="169" customFormat="1" customHeight="1"/>
    <row r="282" s="169" customFormat="1" customHeight="1"/>
    <row r="283" s="169" customFormat="1" customHeight="1"/>
    <row r="284" s="169" customFormat="1" customHeight="1"/>
    <row r="285" s="169" customFormat="1" customHeight="1"/>
    <row r="286" s="169" customFormat="1" customHeight="1"/>
    <row r="287" s="169" customFormat="1" customHeight="1"/>
    <row r="288" s="169" customFormat="1" customHeight="1"/>
    <row r="289" s="169" customFormat="1" customHeight="1"/>
    <row r="290" s="169" customFormat="1" customHeight="1"/>
    <row r="291" s="169" customFormat="1" customHeight="1"/>
    <row r="292" s="169" customFormat="1" customHeight="1"/>
    <row r="293" s="169" customFormat="1" customHeight="1"/>
    <row r="294" s="169" customFormat="1" customHeight="1"/>
    <row r="295" s="169" customFormat="1" customHeight="1"/>
    <row r="296" s="169" customFormat="1" customHeight="1"/>
    <row r="297" s="169" customFormat="1" customHeight="1"/>
    <row r="298" s="169" customFormat="1" customHeight="1"/>
    <row r="299" s="169" customFormat="1" customHeight="1"/>
    <row r="300" s="169" customFormat="1" customHeight="1"/>
    <row r="301" s="169" customFormat="1" customHeight="1"/>
    <row r="302" s="169" customFormat="1" customHeight="1"/>
    <row r="303" s="169" customFormat="1" customHeight="1"/>
    <row r="304" s="169" customFormat="1" customHeight="1"/>
    <row r="305" s="169" customFormat="1" customHeight="1"/>
    <row r="306" s="169" customFormat="1" customHeight="1"/>
    <row r="307" s="169" customFormat="1" customHeight="1"/>
    <row r="308" s="169" customFormat="1" customHeight="1"/>
    <row r="309" s="169" customFormat="1" customHeight="1"/>
    <row r="310" s="169" customFormat="1" customHeight="1"/>
    <row r="311" s="169" customFormat="1" customHeight="1"/>
    <row r="312" s="169" customFormat="1" customHeight="1"/>
    <row r="313" s="169" customFormat="1" customHeight="1"/>
    <row r="314" s="169" customFormat="1" customHeight="1"/>
    <row r="315" s="169" customFormat="1" customHeight="1"/>
    <row r="316" s="169" customFormat="1" customHeight="1"/>
    <row r="317" s="169" customFormat="1" customHeight="1"/>
    <row r="318" s="169" customFormat="1" customHeight="1"/>
    <row r="319" s="169" customFormat="1" customHeight="1"/>
    <row r="320" s="169" customFormat="1" customHeight="1"/>
    <row r="321" s="169" customFormat="1" customHeight="1"/>
    <row r="322" s="169" customFormat="1" customHeight="1"/>
    <row r="323" s="169" customFormat="1" customHeight="1"/>
    <row r="324" s="169" customFormat="1" customHeight="1"/>
    <row r="325" s="169" customFormat="1" customHeight="1"/>
    <row r="326" s="169" customFormat="1" customHeight="1"/>
    <row r="327" s="169" customFormat="1" customHeight="1"/>
    <row r="328" s="169" customFormat="1" customHeight="1"/>
    <row r="329" s="169" customFormat="1" customHeight="1"/>
    <row r="330" s="169" customFormat="1" customHeight="1"/>
    <row r="331" s="169" customFormat="1" customHeight="1"/>
    <row r="332" s="169" customFormat="1" customHeight="1"/>
    <row r="333" s="169" customFormat="1" customHeight="1"/>
    <row r="334" s="169" customFormat="1" customHeight="1"/>
    <row r="335" s="169" customFormat="1" customHeight="1"/>
    <row r="336" s="169" customFormat="1" customHeight="1"/>
    <row r="337" s="169" customFormat="1" customHeight="1"/>
    <row r="338" s="169" customFormat="1" customHeight="1"/>
    <row r="339" s="169" customFormat="1" customHeight="1"/>
    <row r="340" s="169" customFormat="1" customHeight="1"/>
    <row r="341" s="169" customFormat="1" customHeight="1"/>
    <row r="342" s="169" customFormat="1" customHeight="1"/>
    <row r="343" s="169" customFormat="1" customHeight="1"/>
    <row r="344" s="169" customFormat="1" customHeight="1"/>
    <row r="345" s="169" customFormat="1" customHeight="1"/>
    <row r="346" s="169" customFormat="1" customHeight="1"/>
    <row r="347" s="169" customFormat="1" customHeight="1"/>
    <row r="348" s="169" customFormat="1" customHeight="1"/>
    <row r="349" s="169" customFormat="1" customHeight="1"/>
    <row r="350" s="169" customFormat="1" customHeight="1"/>
    <row r="351" s="169" customFormat="1" customHeight="1"/>
    <row r="352" s="169" customFormat="1" customHeight="1"/>
    <row r="353" s="169" customFormat="1" customHeight="1"/>
    <row r="354" s="169" customFormat="1" customHeight="1"/>
    <row r="355" s="169" customFormat="1" customHeight="1"/>
    <row r="356" s="169" customFormat="1" customHeight="1"/>
    <row r="357" s="169" customFormat="1" customHeight="1"/>
    <row r="358" s="169" customFormat="1" customHeight="1"/>
    <row r="359" s="169" customFormat="1" customHeight="1"/>
    <row r="360" s="169" customFormat="1" customHeight="1"/>
    <row r="361" s="169" customFormat="1" customHeight="1"/>
    <row r="362" s="169" customFormat="1" customHeight="1"/>
    <row r="363" s="169" customFormat="1" customHeight="1"/>
    <row r="364" s="169" customFormat="1" customHeight="1"/>
    <row r="365" s="169" customFormat="1" customHeight="1"/>
    <row r="366" s="169" customFormat="1" customHeight="1"/>
    <row r="367" s="169" customFormat="1" customHeight="1"/>
    <row r="368" s="169" customFormat="1" customHeight="1"/>
    <row r="369" s="169" customFormat="1" customHeight="1"/>
    <row r="370" s="169" customFormat="1" customHeight="1"/>
    <row r="371" s="169" customFormat="1" customHeight="1"/>
    <row r="372" s="169" customFormat="1" customHeight="1"/>
    <row r="373" s="169" customFormat="1" customHeight="1"/>
    <row r="374" s="169" customFormat="1" customHeight="1"/>
    <row r="375" s="169" customFormat="1" customHeight="1"/>
    <row r="376" s="169" customFormat="1" customHeight="1"/>
    <row r="377" s="169" customFormat="1" customHeight="1"/>
    <row r="378" s="169" customFormat="1" customHeight="1"/>
    <row r="379" s="169" customFormat="1" customHeight="1"/>
    <row r="380" s="169" customFormat="1" customHeight="1"/>
    <row r="381" s="169" customFormat="1" customHeight="1"/>
    <row r="382" s="169" customFormat="1" customHeight="1"/>
    <row r="383" s="169" customFormat="1" customHeight="1"/>
    <row r="384" s="169" customFormat="1" customHeight="1"/>
    <row r="385" s="169" customFormat="1" customHeight="1"/>
    <row r="386" s="169" customFormat="1" customHeight="1"/>
    <row r="387" s="169" customFormat="1" customHeight="1"/>
    <row r="388" s="169" customFormat="1" customHeight="1"/>
    <row r="389" s="169" customFormat="1" customHeight="1"/>
    <row r="390" s="169" customFormat="1" customHeight="1"/>
    <row r="391" s="169" customFormat="1" customHeight="1"/>
    <row r="392" s="169" customFormat="1" customHeight="1"/>
    <row r="393" s="169" customFormat="1" customHeight="1"/>
    <row r="394" s="169" customFormat="1" customHeight="1"/>
    <row r="395" s="169" customFormat="1" customHeight="1"/>
    <row r="396" s="169" customFormat="1" customHeight="1"/>
    <row r="397" s="169" customFormat="1" customHeight="1"/>
    <row r="398" s="169" customFormat="1" customHeight="1"/>
    <row r="399" s="169" customFormat="1" customHeight="1"/>
    <row r="400" s="169" customFormat="1" customHeight="1"/>
    <row r="401" s="169" customFormat="1" customHeight="1"/>
    <row r="402" s="169" customFormat="1" customHeight="1"/>
    <row r="403" s="169" customFormat="1" customHeight="1"/>
    <row r="404" s="169" customFormat="1" customHeight="1"/>
    <row r="405" s="169" customFormat="1" customHeight="1"/>
    <row r="406" s="169" customFormat="1" customHeight="1"/>
    <row r="407" s="169" customFormat="1" customHeight="1"/>
    <row r="408" s="169" customFormat="1" customHeight="1"/>
    <row r="409" s="169" customFormat="1" customHeight="1"/>
    <row r="410" s="169" customFormat="1" customHeight="1"/>
    <row r="411" s="169" customFormat="1" customHeight="1"/>
    <row r="412" s="169" customFormat="1" customHeight="1"/>
    <row r="413" s="169" customFormat="1" customHeight="1"/>
    <row r="414" s="169" customFormat="1" customHeight="1"/>
    <row r="415" s="169" customFormat="1" customHeight="1"/>
    <row r="416" s="169" customFormat="1" customHeight="1"/>
    <row r="417" s="169" customFormat="1" customHeight="1"/>
    <row r="418" s="169" customFormat="1" customHeight="1"/>
    <row r="419" s="169" customFormat="1" customHeight="1"/>
    <row r="420" s="169" customFormat="1" customHeight="1"/>
    <row r="421" s="169" customFormat="1" customHeight="1"/>
    <row r="422" s="169" customFormat="1" customHeight="1"/>
    <row r="423" s="169" customFormat="1" customHeight="1"/>
    <row r="424" s="169" customFormat="1" customHeight="1"/>
    <row r="425" s="169" customFormat="1" customHeight="1"/>
    <row r="426" s="169" customFormat="1" customHeight="1"/>
    <row r="427" s="169" customFormat="1" customHeight="1"/>
    <row r="428" s="169" customFormat="1" customHeight="1"/>
    <row r="429" s="169" customFormat="1" customHeight="1"/>
    <row r="430" s="169" customFormat="1" customHeight="1"/>
    <row r="431" s="169" customFormat="1" customHeight="1"/>
    <row r="432" s="169" customFormat="1" customHeight="1"/>
    <row r="433" s="169" customFormat="1" customHeight="1"/>
    <row r="434" s="169" customFormat="1" customHeight="1"/>
    <row r="435" s="169" customFormat="1" customHeight="1"/>
    <row r="436" s="169" customFormat="1" customHeight="1"/>
    <row r="437" s="169" customFormat="1" customHeight="1"/>
    <row r="438" s="169" customFormat="1" customHeight="1"/>
    <row r="439" s="169" customFormat="1" customHeight="1"/>
    <row r="440" s="169" customFormat="1" customHeight="1"/>
    <row r="441" s="169" customFormat="1" customHeight="1"/>
    <row r="442" s="169" customFormat="1" customHeight="1"/>
    <row r="443" s="169" customFormat="1" customHeight="1"/>
    <row r="444" s="169" customFormat="1" customHeight="1"/>
    <row r="445" s="169" customFormat="1" customHeight="1"/>
    <row r="446" s="169" customFormat="1" customHeight="1"/>
    <row r="447" s="169" customFormat="1" customHeight="1"/>
    <row r="448" s="169" customFormat="1" customHeight="1"/>
    <row r="449" s="169" customFormat="1" customHeight="1"/>
    <row r="450" s="169" customFormat="1" customHeight="1"/>
    <row r="451" s="169" customFormat="1" customHeight="1"/>
    <row r="452" s="169" customFormat="1" customHeight="1"/>
    <row r="453" s="169" customFormat="1" customHeight="1"/>
    <row r="454" s="169" customFormat="1" customHeight="1"/>
    <row r="455" s="169" customFormat="1" customHeight="1"/>
    <row r="456" s="169" customFormat="1" customHeight="1"/>
    <row r="457" s="169" customFormat="1" customHeight="1"/>
    <row r="458" s="169" customFormat="1" customHeight="1"/>
    <row r="459" s="169" customFormat="1" customHeight="1"/>
    <row r="460" s="169" customFormat="1" customHeight="1"/>
    <row r="461" s="169" customFormat="1" customHeight="1"/>
    <row r="462" s="169" customFormat="1" customHeight="1"/>
    <row r="463" s="169" customFormat="1" customHeight="1"/>
    <row r="464" s="169" customFormat="1" customHeight="1"/>
    <row r="465" s="169" customFormat="1" customHeight="1"/>
    <row r="466" s="169" customFormat="1" customHeight="1"/>
    <row r="467" s="169" customFormat="1" customHeight="1"/>
    <row r="468" s="169" customFormat="1" customHeight="1"/>
    <row r="469" s="169" customFormat="1" customHeight="1"/>
    <row r="470" s="169" customFormat="1" customHeight="1"/>
    <row r="471" s="169" customFormat="1" customHeight="1"/>
    <row r="472" s="169" customFormat="1" customHeight="1"/>
    <row r="473" s="169" customFormat="1" customHeight="1"/>
    <row r="474" s="169" customFormat="1" customHeight="1"/>
    <row r="475" s="169" customFormat="1" customHeight="1"/>
    <row r="476" s="169" customFormat="1" customHeight="1"/>
    <row r="477" s="169" customFormat="1" customHeight="1"/>
    <row r="478" s="169" customFormat="1" customHeight="1"/>
    <row r="479" s="169" customFormat="1" customHeight="1"/>
    <row r="480" s="169" customFormat="1" customHeight="1"/>
    <row r="481" s="169" customFormat="1" customHeight="1"/>
    <row r="482" s="169" customFormat="1" customHeight="1"/>
    <row r="483" s="169" customFormat="1" customHeight="1"/>
    <row r="484" s="169" customFormat="1" customHeight="1"/>
    <row r="485" s="169" customFormat="1" customHeight="1"/>
    <row r="486" s="169" customFormat="1" customHeight="1"/>
    <row r="487" s="169" customFormat="1" customHeight="1"/>
    <row r="488" s="169" customFormat="1" customHeight="1"/>
    <row r="489" s="169" customFormat="1" customHeight="1"/>
    <row r="490" s="169" customFormat="1" customHeight="1"/>
    <row r="491" s="169" customFormat="1" customHeight="1"/>
    <row r="492" s="169" customFormat="1" customHeight="1"/>
    <row r="493" s="169" customFormat="1" customHeight="1"/>
    <row r="494" s="169" customFormat="1" customHeight="1"/>
    <row r="495" s="169" customFormat="1" customHeight="1"/>
    <row r="496" s="169" customFormat="1" customHeight="1"/>
    <row r="497" s="169" customFormat="1" customHeight="1"/>
    <row r="498" s="169" customFormat="1" customHeight="1"/>
    <row r="499" s="169" customFormat="1" customHeight="1"/>
    <row r="500" s="169" customFormat="1" customHeight="1"/>
    <row r="501" s="169" customFormat="1" customHeight="1"/>
    <row r="502" s="169" customFormat="1" customHeight="1"/>
    <row r="503" s="169" customFormat="1" customHeight="1"/>
    <row r="504" s="169" customFormat="1" customHeight="1"/>
    <row r="505" s="169" customFormat="1" customHeight="1"/>
    <row r="506" s="169" customFormat="1" customHeight="1"/>
    <row r="507" s="169" customFormat="1" customHeight="1"/>
    <row r="508" s="169" customFormat="1" customHeight="1"/>
    <row r="509" s="169" customFormat="1" customHeight="1"/>
    <row r="510" s="169" customFormat="1" customHeight="1"/>
    <row r="511" s="169" customFormat="1" customHeight="1"/>
    <row r="512" s="169" customFormat="1" customHeight="1"/>
    <row r="513" s="169" customFormat="1" customHeight="1"/>
    <row r="514" s="169" customFormat="1" customHeight="1"/>
    <row r="515" s="169" customFormat="1" customHeight="1"/>
    <row r="516" s="169" customFormat="1" customHeight="1"/>
    <row r="517" s="169" customFormat="1" customHeight="1"/>
    <row r="518" s="169" customFormat="1" customHeight="1"/>
    <row r="519" s="169" customFormat="1" customHeight="1"/>
    <row r="520" s="169" customFormat="1" customHeight="1"/>
    <row r="521" s="169" customFormat="1" customHeight="1"/>
    <row r="522" s="169" customFormat="1" customHeight="1"/>
    <row r="523" s="169" customFormat="1" customHeight="1"/>
    <row r="524" s="169" customFormat="1" customHeight="1"/>
    <row r="525" s="169" customFormat="1" customHeight="1"/>
    <row r="526" s="169" customFormat="1" customHeight="1"/>
    <row r="527" s="169" customFormat="1" customHeight="1"/>
    <row r="528" s="169" customFormat="1" customHeight="1"/>
    <row r="529" s="169" customFormat="1" customHeight="1"/>
    <row r="530" s="169" customFormat="1" customHeight="1"/>
    <row r="531" s="169" customFormat="1" customHeight="1"/>
    <row r="532" s="169" customFormat="1" customHeight="1"/>
    <row r="533" s="169" customFormat="1" customHeight="1"/>
    <row r="534" s="169" customFormat="1" customHeight="1"/>
    <row r="535" s="169" customFormat="1" customHeight="1"/>
    <row r="536" s="169" customFormat="1" customHeight="1"/>
    <row r="537" s="169" customFormat="1" customHeight="1"/>
    <row r="538" s="169" customFormat="1" customHeight="1"/>
    <row r="539" s="169" customFormat="1" customHeight="1"/>
    <row r="540" s="169" customFormat="1" customHeight="1"/>
    <row r="541" s="169" customFormat="1" customHeight="1"/>
    <row r="542" s="169" customFormat="1" customHeight="1"/>
    <row r="543" s="169" customFormat="1" customHeight="1"/>
    <row r="544" s="169" customFormat="1" customHeight="1"/>
    <row r="545" s="169" customFormat="1" customHeight="1"/>
    <row r="546" s="169" customFormat="1" customHeight="1"/>
    <row r="547" s="169" customFormat="1" customHeight="1"/>
    <row r="548" s="169" customFormat="1" customHeight="1"/>
    <row r="549" s="169" customFormat="1" customHeight="1"/>
    <row r="550" s="169" customFormat="1" customHeight="1"/>
    <row r="551" s="169" customFormat="1" customHeight="1"/>
    <row r="552" s="169" customFormat="1" customHeight="1"/>
    <row r="553" s="169" customFormat="1" customHeight="1"/>
    <row r="554" s="169" customFormat="1" customHeight="1"/>
    <row r="555" s="169" customFormat="1" customHeight="1"/>
    <row r="556" s="169" customFormat="1" customHeight="1"/>
    <row r="557" s="169" customFormat="1" customHeight="1"/>
    <row r="558" s="169" customFormat="1" customHeight="1"/>
    <row r="559" s="169" customFormat="1" customHeight="1"/>
    <row r="560" s="169" customFormat="1" customHeight="1"/>
    <row r="561" s="169" customFormat="1" customHeight="1"/>
    <row r="562" s="169" customFormat="1" customHeight="1"/>
    <row r="563" s="169" customFormat="1" customHeight="1"/>
    <row r="564" s="169" customFormat="1" customHeight="1"/>
    <row r="565" s="169" customFormat="1" customHeight="1"/>
    <row r="566" s="169" customFormat="1" customHeight="1"/>
    <row r="567" s="169" customFormat="1" customHeight="1"/>
    <row r="568" s="169" customFormat="1" customHeight="1"/>
    <row r="569" s="169" customFormat="1" customHeight="1"/>
    <row r="570" s="169" customFormat="1" customHeight="1"/>
    <row r="571" s="169" customFormat="1" customHeight="1"/>
    <row r="572" s="169" customFormat="1" customHeight="1"/>
    <row r="573" s="169" customFormat="1" customHeight="1"/>
    <row r="574" s="169" customFormat="1" customHeight="1"/>
    <row r="575" s="169" customFormat="1" customHeight="1"/>
    <row r="576" s="169" customFormat="1" customHeight="1"/>
    <row r="577" s="169" customFormat="1" customHeight="1"/>
    <row r="578" s="169" customFormat="1" customHeight="1"/>
    <row r="579" s="169" customFormat="1" customHeight="1"/>
    <row r="580" s="169" customFormat="1" customHeight="1"/>
    <row r="581" s="169" customFormat="1" customHeight="1"/>
    <row r="582" s="169" customFormat="1" customHeight="1"/>
    <row r="583" s="169" customFormat="1" customHeight="1"/>
    <row r="584" s="169" customFormat="1" customHeight="1"/>
    <row r="585" s="169" customFormat="1" customHeight="1"/>
    <row r="586" s="169" customFormat="1" customHeight="1"/>
    <row r="587" s="169" customFormat="1" customHeight="1"/>
    <row r="588" s="169" customFormat="1" customHeight="1"/>
    <row r="589" s="169" customFormat="1" customHeight="1"/>
    <row r="590" s="169" customFormat="1" customHeight="1"/>
    <row r="591" s="169" customFormat="1" customHeight="1"/>
    <row r="592" s="169" customFormat="1" customHeight="1"/>
    <row r="593" s="169" customFormat="1" customHeight="1"/>
    <row r="594" s="169" customFormat="1" customHeight="1"/>
    <row r="595" s="169" customFormat="1" customHeight="1"/>
    <row r="596" s="169" customFormat="1" customHeight="1"/>
    <row r="597" s="169" customFormat="1" customHeight="1"/>
    <row r="598" s="169" customFormat="1" customHeight="1"/>
    <row r="599" s="169" customFormat="1" customHeight="1"/>
    <row r="600" s="169" customFormat="1" customHeight="1"/>
    <row r="601" s="169" customFormat="1" customHeight="1"/>
    <row r="602" s="169" customFormat="1" customHeight="1"/>
    <row r="603" s="169" customFormat="1" customHeight="1"/>
    <row r="604" s="169" customFormat="1" customHeight="1"/>
    <row r="605" s="169" customFormat="1" customHeight="1"/>
    <row r="606" s="169" customFormat="1" customHeight="1"/>
    <row r="607" s="169" customFormat="1" customHeight="1"/>
    <row r="608" s="169" customFormat="1" customHeight="1"/>
    <row r="609" s="169" customFormat="1" customHeight="1"/>
    <row r="610" s="169" customFormat="1" customHeight="1"/>
    <row r="611" s="169" customFormat="1" customHeight="1"/>
    <row r="612" s="169" customFormat="1" customHeight="1"/>
    <row r="613" s="169" customFormat="1" customHeight="1"/>
    <row r="614" s="169" customFormat="1" customHeight="1"/>
    <row r="615" s="169" customFormat="1" customHeight="1"/>
    <row r="616" s="169" customFormat="1" customHeight="1"/>
    <row r="617" s="169" customFormat="1" customHeight="1"/>
    <row r="618" s="169" customFormat="1" customHeight="1"/>
    <row r="619" s="169" customFormat="1" customHeight="1"/>
    <row r="620" s="169" customFormat="1" customHeight="1"/>
    <row r="621" s="169" customFormat="1" customHeight="1"/>
    <row r="622" s="169" customFormat="1" customHeight="1"/>
    <row r="623" s="169" customFormat="1" customHeight="1"/>
    <row r="624" s="169" customFormat="1" customHeight="1"/>
    <row r="625" s="169" customFormat="1" customHeight="1"/>
    <row r="626" s="169" customFormat="1" customHeight="1"/>
    <row r="627" s="169" customFormat="1" customHeight="1"/>
    <row r="628" s="169" customFormat="1" customHeight="1"/>
    <row r="629" s="169" customFormat="1" customHeight="1"/>
    <row r="630" s="169" customFormat="1" customHeight="1"/>
    <row r="631" s="169" customFormat="1" customHeight="1"/>
    <row r="632" s="169" customFormat="1" customHeight="1"/>
    <row r="633" s="169" customFormat="1" customHeight="1"/>
    <row r="634" s="169" customFormat="1" customHeight="1"/>
    <row r="635" s="169" customFormat="1" customHeight="1"/>
    <row r="636" s="169" customFormat="1" customHeight="1"/>
    <row r="637" s="169" customFormat="1" customHeight="1"/>
    <row r="638" s="169" customFormat="1" customHeight="1"/>
    <row r="639" s="169" customFormat="1" customHeight="1"/>
    <row r="640" s="169" customFormat="1" customHeight="1"/>
    <row r="641" s="169" customFormat="1" customHeight="1"/>
    <row r="642" s="169" customFormat="1" customHeight="1"/>
    <row r="643" s="169" customFormat="1" customHeight="1"/>
    <row r="644" s="169" customFormat="1" customHeight="1"/>
    <row r="645" s="169" customFormat="1" customHeight="1"/>
    <row r="646" s="169" customFormat="1" customHeight="1"/>
    <row r="647" s="169" customFormat="1" customHeight="1"/>
    <row r="648" s="169" customFormat="1" customHeight="1"/>
    <row r="649" s="169" customFormat="1" customHeight="1"/>
    <row r="650" s="169" customFormat="1" customHeight="1"/>
    <row r="651" s="169" customFormat="1" customHeight="1"/>
    <row r="652" s="169" customFormat="1" customHeight="1"/>
    <row r="653" s="169" customFormat="1" customHeight="1"/>
    <row r="654" s="169" customFormat="1" customHeight="1"/>
    <row r="655" s="169" customFormat="1" customHeight="1"/>
    <row r="656" s="169" customFormat="1" customHeight="1"/>
    <row r="657" s="169" customFormat="1" customHeight="1"/>
    <row r="658" s="169" customFormat="1" customHeight="1"/>
    <row r="659" s="169" customFormat="1" customHeight="1"/>
    <row r="660" s="169" customFormat="1" customHeight="1"/>
    <row r="661" s="169" customFormat="1" customHeight="1"/>
    <row r="662" s="169" customFormat="1" customHeight="1"/>
    <row r="663" s="169" customFormat="1" customHeight="1"/>
    <row r="664" s="169" customFormat="1" customHeight="1"/>
    <row r="665" s="169" customFormat="1" customHeight="1"/>
    <row r="666" s="169" customFormat="1" customHeight="1"/>
    <row r="667" s="169" customFormat="1" customHeight="1"/>
    <row r="668" s="169" customFormat="1" customHeight="1"/>
    <row r="669" s="169" customFormat="1" customHeight="1"/>
    <row r="670" s="169" customFormat="1" customHeight="1"/>
    <row r="671" s="169" customFormat="1" customHeight="1"/>
    <row r="672" s="169" customFormat="1" customHeight="1"/>
    <row r="673" s="169" customFormat="1" customHeight="1"/>
    <row r="674" s="169" customFormat="1" customHeight="1"/>
    <row r="675" s="169" customFormat="1" customHeight="1"/>
    <row r="676" s="169" customFormat="1" customHeight="1"/>
    <row r="677" s="169" customFormat="1" customHeight="1"/>
    <row r="678" s="169" customFormat="1" customHeight="1"/>
    <row r="679" s="169" customFormat="1" customHeight="1"/>
    <row r="680" s="169" customFormat="1" customHeight="1"/>
    <row r="681" s="169" customFormat="1" customHeight="1"/>
    <row r="682" s="169" customFormat="1" customHeight="1"/>
    <row r="683" s="169" customFormat="1" customHeight="1"/>
    <row r="684" s="169" customFormat="1" customHeight="1"/>
    <row r="685" s="169" customFormat="1" customHeight="1"/>
    <row r="686" s="169" customFormat="1" customHeight="1"/>
    <row r="687" s="169" customFormat="1" customHeight="1"/>
    <row r="688" s="169" customFormat="1" customHeight="1"/>
    <row r="689" s="169" customFormat="1" customHeight="1"/>
    <row r="690" s="169" customFormat="1" customHeight="1"/>
    <row r="691" s="169" customFormat="1" customHeight="1"/>
    <row r="692" s="169" customFormat="1" customHeight="1"/>
    <row r="693" s="169" customFormat="1" customHeight="1"/>
    <row r="694" s="169" customFormat="1" customHeight="1"/>
    <row r="695" s="169" customFormat="1" customHeight="1"/>
    <row r="696" s="169" customFormat="1" customHeight="1"/>
    <row r="697" s="169" customFormat="1" customHeight="1"/>
    <row r="698" s="169" customFormat="1" customHeight="1"/>
    <row r="699" s="169" customFormat="1" customHeight="1"/>
    <row r="700" s="169" customFormat="1" customHeight="1"/>
    <row r="701" s="169" customFormat="1" customHeight="1"/>
    <row r="702" s="169" customFormat="1" customHeight="1"/>
    <row r="703" s="169" customFormat="1" customHeight="1"/>
    <row r="704" s="169" customFormat="1" customHeight="1"/>
    <row r="705" s="169" customFormat="1" customHeight="1"/>
    <row r="706" s="169" customFormat="1" customHeight="1"/>
    <row r="707" s="169" customFormat="1" customHeight="1"/>
    <row r="708" s="169" customFormat="1" customHeight="1"/>
    <row r="709" s="169" customFormat="1" customHeight="1"/>
    <row r="710" s="169" customFormat="1" customHeight="1"/>
    <row r="711" s="169" customFormat="1" customHeight="1"/>
    <row r="712" s="169" customFormat="1" customHeight="1"/>
    <row r="713" s="169" customFormat="1" customHeight="1"/>
    <row r="714" s="169" customFormat="1" customHeight="1"/>
    <row r="715" s="169" customFormat="1" customHeight="1"/>
    <row r="716" s="169" customFormat="1" customHeight="1"/>
    <row r="717" s="169" customFormat="1" customHeight="1"/>
    <row r="718" s="169" customFormat="1" customHeight="1"/>
    <row r="719" s="169" customFormat="1" customHeight="1"/>
    <row r="720" s="169" customFormat="1" customHeight="1"/>
    <row r="721" s="169" customFormat="1" customHeight="1"/>
    <row r="722" s="169" customFormat="1" customHeight="1"/>
    <row r="723" s="169" customFormat="1" customHeight="1"/>
    <row r="724" s="169" customFormat="1" customHeight="1"/>
    <row r="725" s="169" customFormat="1" customHeight="1"/>
    <row r="726" s="169" customFormat="1" customHeight="1"/>
    <row r="727" s="169" customFormat="1" customHeight="1"/>
    <row r="728" s="169" customFormat="1" customHeight="1"/>
    <row r="729" s="169" customFormat="1" customHeight="1"/>
    <row r="730" s="169" customFormat="1" customHeight="1"/>
    <row r="731" s="169" customFormat="1" customHeight="1"/>
    <row r="732" s="169" customFormat="1" customHeight="1"/>
    <row r="733" s="169" customFormat="1" customHeight="1"/>
    <row r="734" s="169" customFormat="1" customHeight="1"/>
    <row r="735" s="169" customFormat="1" customHeight="1"/>
    <row r="736" s="169" customFormat="1" customHeight="1"/>
    <row r="737" s="169" customFormat="1" customHeight="1"/>
    <row r="738" s="169" customFormat="1" customHeight="1"/>
    <row r="739" s="169" customFormat="1" customHeight="1"/>
    <row r="740" s="169" customFormat="1" customHeight="1"/>
    <row r="741" s="169" customFormat="1" customHeight="1"/>
    <row r="742" s="169" customFormat="1" customHeight="1"/>
    <row r="743" s="169" customFormat="1" customHeight="1"/>
    <row r="744" s="169" customFormat="1" customHeight="1"/>
    <row r="745" s="169" customFormat="1" customHeight="1"/>
    <row r="746" s="169" customFormat="1" customHeight="1"/>
    <row r="747" s="169" customFormat="1" customHeight="1"/>
    <row r="748" s="169" customFormat="1" customHeight="1"/>
    <row r="749" s="169" customFormat="1" customHeight="1"/>
    <row r="750" s="169" customFormat="1" customHeight="1"/>
    <row r="751" s="169" customFormat="1" customHeight="1"/>
    <row r="752" s="169" customFormat="1" customHeight="1"/>
    <row r="753" s="169" customFormat="1" customHeight="1"/>
    <row r="754" s="169" customFormat="1" customHeight="1"/>
    <row r="755" s="169" customFormat="1" customHeight="1"/>
    <row r="756" s="169" customFormat="1" customHeight="1"/>
    <row r="757" s="169" customFormat="1" customHeight="1"/>
    <row r="758" s="169" customFormat="1" customHeight="1"/>
    <row r="759" s="169" customFormat="1" customHeight="1"/>
    <row r="760" s="169" customFormat="1" customHeight="1"/>
    <row r="761" s="169" customFormat="1" customHeight="1"/>
    <row r="762" s="169" customFormat="1" customHeight="1"/>
    <row r="763" s="169" customFormat="1" customHeight="1"/>
    <row r="764" s="169" customFormat="1" customHeight="1"/>
    <row r="765" s="169" customFormat="1" customHeight="1"/>
    <row r="766" s="169" customFormat="1" customHeight="1"/>
    <row r="767" s="169" customFormat="1" customHeight="1"/>
    <row r="768" s="169" customFormat="1" customHeight="1"/>
    <row r="769" s="169" customFormat="1" customHeight="1"/>
    <row r="770" s="169" customFormat="1" customHeight="1"/>
    <row r="771" s="169" customFormat="1" customHeight="1"/>
    <row r="772" s="169" customFormat="1" customHeight="1"/>
    <row r="773" s="169" customFormat="1" customHeight="1"/>
    <row r="774" s="169" customFormat="1" customHeight="1"/>
    <row r="775" s="169" customFormat="1" customHeight="1"/>
    <row r="776" s="169" customFormat="1" customHeight="1"/>
    <row r="777" s="169" customFormat="1" customHeight="1"/>
    <row r="778" s="169" customFormat="1" customHeight="1"/>
    <row r="779" s="169" customFormat="1" customHeight="1"/>
    <row r="780" s="169" customFormat="1" customHeight="1"/>
    <row r="781" s="169" customFormat="1" customHeight="1"/>
    <row r="782" s="169" customFormat="1" customHeight="1"/>
    <row r="783" s="169" customFormat="1" customHeight="1"/>
    <row r="784" s="169" customFormat="1" customHeight="1"/>
    <row r="785" s="169" customFormat="1" customHeight="1"/>
    <row r="786" s="169" customFormat="1" customHeight="1"/>
    <row r="787" s="169" customFormat="1" customHeight="1"/>
    <row r="788" s="169" customFormat="1" customHeight="1"/>
    <row r="789" s="169" customFormat="1" customHeight="1"/>
    <row r="790" s="169" customFormat="1" customHeight="1"/>
    <row r="791" s="169" customFormat="1" customHeight="1"/>
    <row r="792" s="169" customFormat="1" customHeight="1"/>
    <row r="793" s="169" customFormat="1" customHeight="1"/>
    <row r="794" s="169" customFormat="1" customHeight="1"/>
    <row r="795" s="169" customFormat="1" customHeight="1"/>
    <row r="796" s="169" customFormat="1" customHeight="1"/>
    <row r="797" s="169" customFormat="1" customHeight="1"/>
    <row r="798" s="169" customFormat="1" customHeight="1"/>
    <row r="799" s="169" customFormat="1" customHeight="1"/>
    <row r="800" s="169" customFormat="1" customHeight="1"/>
    <row r="801" s="169" customFormat="1" customHeight="1"/>
    <row r="802" s="169" customFormat="1" customHeight="1"/>
    <row r="803" s="169" customFormat="1" customHeight="1"/>
    <row r="804" s="169" customFormat="1" customHeight="1"/>
    <row r="805" s="169" customFormat="1" customHeight="1"/>
    <row r="806" s="169" customFormat="1" customHeight="1"/>
    <row r="807" s="169" customFormat="1" customHeight="1"/>
    <row r="808" s="169" customFormat="1" customHeight="1"/>
    <row r="809" s="169" customFormat="1" customHeight="1"/>
    <row r="810" s="169" customFormat="1" customHeight="1"/>
    <row r="811" s="169" customFormat="1" customHeight="1"/>
    <row r="812" s="169" customFormat="1" customHeight="1"/>
    <row r="813" s="169" customFormat="1" customHeight="1"/>
    <row r="814" s="169" customFormat="1" customHeight="1"/>
    <row r="815" s="169" customFormat="1" customHeight="1"/>
    <row r="816" s="169" customFormat="1" customHeight="1"/>
    <row r="817" s="169" customFormat="1" customHeight="1"/>
    <row r="818" s="169" customFormat="1" customHeight="1"/>
    <row r="819" s="169" customFormat="1" customHeight="1"/>
    <row r="820" s="169" customFormat="1" customHeight="1"/>
    <row r="821" s="169" customFormat="1" customHeight="1"/>
    <row r="822" s="169" customFormat="1" customHeight="1"/>
    <row r="823" s="169" customFormat="1" customHeight="1"/>
    <row r="824" s="169" customFormat="1" customHeight="1"/>
    <row r="825" s="169" customFormat="1" customHeight="1"/>
    <row r="826" s="169" customFormat="1" customHeight="1"/>
    <row r="827" s="169" customFormat="1" customHeight="1"/>
    <row r="828" s="169" customFormat="1" customHeight="1"/>
    <row r="829" s="169" customFormat="1" customHeight="1"/>
    <row r="830" s="169" customFormat="1" customHeight="1"/>
    <row r="831" s="169" customFormat="1" customHeight="1"/>
    <row r="832" s="169" customFormat="1" customHeight="1"/>
    <row r="833" s="169" customFormat="1" customHeight="1"/>
    <row r="834" s="169" customFormat="1" customHeight="1"/>
    <row r="835" s="169" customFormat="1" customHeight="1"/>
    <row r="836" s="169" customFormat="1" customHeight="1"/>
    <row r="837" s="169" customFormat="1" customHeight="1"/>
    <row r="838" s="169" customFormat="1" customHeight="1"/>
    <row r="839" s="169" customFormat="1" customHeight="1"/>
    <row r="840" s="169" customFormat="1" customHeight="1"/>
    <row r="841" s="169" customFormat="1" customHeight="1"/>
    <row r="842" s="169" customFormat="1" customHeight="1"/>
    <row r="843" s="169" customFormat="1" customHeight="1"/>
    <row r="844" s="169" customFormat="1" customHeight="1"/>
    <row r="845" s="169" customFormat="1" customHeight="1"/>
    <row r="846" s="169" customFormat="1" customHeight="1"/>
    <row r="847" s="169" customFormat="1" customHeight="1"/>
    <row r="848" s="169" customFormat="1" customHeight="1"/>
    <row r="849" s="169" customFormat="1" customHeight="1"/>
    <row r="850" s="169" customFormat="1" customHeight="1"/>
    <row r="851" s="169" customFormat="1" customHeight="1"/>
    <row r="852" s="169" customFormat="1" customHeight="1"/>
    <row r="853" s="169" customFormat="1" customHeight="1"/>
    <row r="854" s="169" customFormat="1" customHeight="1"/>
    <row r="855" s="169" customFormat="1" customHeight="1"/>
    <row r="856" s="169" customFormat="1" customHeight="1"/>
    <row r="857" s="169" customFormat="1" customHeight="1"/>
    <row r="858" s="169" customFormat="1" customHeight="1"/>
    <row r="859" s="169" customFormat="1" customHeight="1"/>
    <row r="860" s="169" customFormat="1" customHeight="1"/>
    <row r="861" s="169" customFormat="1" customHeight="1"/>
    <row r="862" s="169" customFormat="1" customHeight="1"/>
    <row r="863" s="169" customFormat="1" customHeight="1"/>
    <row r="864" s="169" customFormat="1" customHeight="1"/>
    <row r="865" s="169" customFormat="1" customHeight="1"/>
    <row r="866" s="169" customFormat="1" customHeight="1"/>
    <row r="867" s="169" customFormat="1" customHeight="1"/>
    <row r="868" s="169" customFormat="1" customHeight="1"/>
    <row r="869" s="169" customFormat="1" customHeight="1"/>
    <row r="870" s="169" customFormat="1" customHeight="1"/>
    <row r="871" s="169" customFormat="1" customHeight="1"/>
    <row r="872" s="169" customFormat="1" customHeight="1"/>
    <row r="873" s="169" customFormat="1" customHeight="1"/>
    <row r="874" s="169" customFormat="1" customHeight="1"/>
    <row r="875" s="169" customFormat="1" customHeight="1"/>
    <row r="876" s="169" customFormat="1" customHeight="1"/>
    <row r="877" s="169" customFormat="1" customHeight="1"/>
    <row r="878" s="169" customFormat="1" customHeight="1"/>
    <row r="879" s="169" customFormat="1" customHeight="1"/>
    <row r="880" s="169" customFormat="1" customHeight="1"/>
    <row r="881" s="169" customFormat="1" customHeight="1"/>
    <row r="882" s="169" customFormat="1" customHeight="1"/>
    <row r="883" s="169" customFormat="1" customHeight="1"/>
    <row r="884" s="169" customFormat="1" customHeight="1"/>
    <row r="885" s="169" customFormat="1" customHeight="1"/>
    <row r="886" s="169" customFormat="1" customHeight="1"/>
    <row r="887" s="169" customFormat="1" customHeight="1"/>
    <row r="888" s="169" customFormat="1" customHeight="1"/>
    <row r="889" s="169" customFormat="1" customHeight="1"/>
    <row r="890" s="169" customFormat="1" customHeight="1"/>
    <row r="891" s="169" customFormat="1" customHeight="1"/>
    <row r="892" s="169" customFormat="1" customHeight="1"/>
    <row r="893" s="169" customFormat="1" customHeight="1"/>
    <row r="894" s="169" customFormat="1" customHeight="1"/>
    <row r="895" s="169" customFormat="1" customHeight="1"/>
    <row r="896" s="169" customFormat="1" customHeight="1"/>
    <row r="897" s="169" customFormat="1" customHeight="1"/>
    <row r="898" s="169" customFormat="1" customHeight="1"/>
    <row r="899" s="169" customFormat="1" customHeight="1"/>
    <row r="900" s="169" customFormat="1" customHeight="1"/>
    <row r="901" s="169" customFormat="1" customHeight="1"/>
    <row r="902" s="169" customFormat="1" customHeight="1"/>
    <row r="903" s="169" customFormat="1" customHeight="1"/>
    <row r="904" s="169" customFormat="1" customHeight="1"/>
    <row r="905" s="169" customFormat="1" customHeight="1"/>
    <row r="906" s="169" customFormat="1" customHeight="1"/>
    <row r="907" s="169" customFormat="1" customHeight="1"/>
    <row r="908" s="169" customFormat="1" customHeight="1"/>
    <row r="909" s="169" customFormat="1" customHeight="1"/>
    <row r="910" s="169" customFormat="1" customHeight="1"/>
    <row r="911" s="169" customFormat="1" customHeight="1"/>
    <row r="912" s="169" customFormat="1" customHeight="1"/>
    <row r="913" s="169" customFormat="1" customHeight="1"/>
    <row r="914" s="169" customFormat="1" customHeight="1"/>
    <row r="915" s="169" customFormat="1" customHeight="1"/>
    <row r="916" s="169" customFormat="1" customHeight="1"/>
    <row r="917" s="169" customFormat="1" customHeight="1"/>
    <row r="918" s="169" customFormat="1" customHeight="1"/>
    <row r="919" s="169" customFormat="1" customHeight="1"/>
    <row r="920" s="169" customFormat="1" customHeight="1"/>
    <row r="921" s="169" customFormat="1" customHeight="1"/>
    <row r="922" s="169" customFormat="1" customHeight="1"/>
    <row r="923" s="169" customFormat="1" customHeight="1"/>
    <row r="924" s="169" customFormat="1" customHeight="1"/>
    <row r="925" s="169" customFormat="1" customHeight="1"/>
    <row r="926" s="169" customFormat="1" customHeight="1"/>
    <row r="927" s="169" customFormat="1" customHeight="1"/>
    <row r="928" s="169" customFormat="1" customHeight="1"/>
    <row r="929" s="169" customFormat="1" customHeight="1"/>
    <row r="930" s="169" customFormat="1" customHeight="1"/>
    <row r="931" s="169" customFormat="1" customHeight="1"/>
    <row r="932" s="169" customFormat="1" customHeight="1"/>
    <row r="933" s="169" customFormat="1" customHeight="1"/>
    <row r="934" s="169" customFormat="1" customHeight="1"/>
    <row r="935" s="169" customFormat="1" customHeight="1"/>
    <row r="936" s="169" customFormat="1" customHeight="1"/>
    <row r="937" s="169" customFormat="1" customHeight="1"/>
    <row r="938" s="169" customFormat="1" customHeight="1"/>
    <row r="939" s="169" customFormat="1" customHeight="1"/>
    <row r="940" s="169" customFormat="1" customHeight="1"/>
    <row r="941" s="169" customFormat="1" customHeight="1"/>
    <row r="942" s="169" customFormat="1" customHeight="1"/>
    <row r="943" s="169" customFormat="1" customHeight="1"/>
    <row r="944" s="169" customFormat="1" customHeight="1"/>
    <row r="945" s="169" customFormat="1" customHeight="1"/>
    <row r="946" s="169" customFormat="1" customHeight="1"/>
    <row r="947" s="169" customFormat="1" customHeight="1"/>
    <row r="948" s="169" customFormat="1" customHeight="1"/>
    <row r="949" s="169" customFormat="1" customHeight="1"/>
    <row r="950" s="169" customFormat="1" customHeight="1"/>
    <row r="951" s="169" customFormat="1" customHeight="1"/>
    <row r="952" s="169" customFormat="1" customHeight="1"/>
    <row r="953" s="169" customFormat="1" customHeight="1"/>
    <row r="954" s="169" customFormat="1" customHeight="1"/>
    <row r="955" s="169" customFormat="1" customHeight="1"/>
    <row r="956" s="169" customFormat="1" customHeight="1"/>
    <row r="957" s="169" customFormat="1" customHeight="1"/>
    <row r="958" s="169" customFormat="1" customHeight="1"/>
    <row r="959" s="169" customFormat="1" customHeight="1"/>
    <row r="960" s="169" customFormat="1" customHeight="1"/>
    <row r="961" s="169" customFormat="1" customHeight="1"/>
    <row r="962" s="169" customFormat="1" customHeight="1"/>
    <row r="963" s="169" customFormat="1" customHeight="1"/>
    <row r="964" s="169" customFormat="1" customHeight="1"/>
    <row r="965" s="169" customFormat="1" customHeight="1"/>
    <row r="966" s="169" customFormat="1" customHeight="1"/>
    <row r="967" s="169" customFormat="1" customHeight="1"/>
    <row r="968" s="169" customFormat="1" customHeight="1"/>
    <row r="969" s="169" customFormat="1" customHeight="1"/>
    <row r="970" s="169" customFormat="1" customHeight="1"/>
    <row r="971" s="169" customFormat="1" customHeight="1"/>
    <row r="972" s="169" customFormat="1" customHeight="1"/>
    <row r="973" s="169" customFormat="1" customHeight="1"/>
    <row r="974" s="169" customFormat="1" customHeight="1"/>
    <row r="975" s="169" customFormat="1" customHeight="1"/>
    <row r="976" s="169" customFormat="1" customHeight="1"/>
    <row r="977" s="169" customFormat="1" customHeight="1"/>
    <row r="978" s="169" customFormat="1" customHeight="1"/>
    <row r="979" s="169" customFormat="1" customHeight="1"/>
    <row r="980" s="169" customFormat="1" customHeight="1"/>
    <row r="981" s="169" customFormat="1" customHeight="1"/>
    <row r="982" s="169" customFormat="1" customHeight="1"/>
    <row r="983" s="169" customFormat="1" customHeight="1"/>
    <row r="984" s="169" customFormat="1" customHeight="1"/>
    <row r="985" s="169" customFormat="1" customHeight="1"/>
    <row r="986" s="169" customFormat="1" customHeight="1"/>
    <row r="987" s="169" customFormat="1" customHeight="1"/>
    <row r="988" s="169" customFormat="1" customHeight="1"/>
    <row r="989" s="169" customFormat="1" customHeight="1"/>
    <row r="990" s="169" customFormat="1" customHeight="1"/>
    <row r="991" s="169" customFormat="1" customHeight="1"/>
    <row r="992" s="169" customFormat="1" customHeight="1"/>
    <row r="993" s="169" customFormat="1" customHeight="1"/>
    <row r="994" s="169" customFormat="1" customHeight="1"/>
    <row r="995" s="169" customFormat="1" customHeight="1"/>
    <row r="996" s="169" customFormat="1" customHeight="1"/>
    <row r="997" s="169" customFormat="1" customHeight="1"/>
    <row r="998" s="169" customFormat="1" customHeight="1"/>
    <row r="999" s="169" customFormat="1" customHeight="1"/>
    <row r="1000" s="169" customFormat="1" customHeight="1"/>
    <row r="1001" s="169" customFormat="1" customHeight="1"/>
    <row r="1002" s="169" customFormat="1" customHeight="1"/>
    <row r="1003" s="169" customFormat="1" customHeight="1"/>
    <row r="1004" s="169" customFormat="1" customHeight="1"/>
    <row r="1005" s="169" customFormat="1" customHeight="1"/>
    <row r="1006" s="169" customFormat="1" customHeight="1"/>
  </sheetData>
  <protectedRanges>
    <protectedRange sqref="B5:B7" name="区域1_1"/>
  </protectedRanges>
  <mergeCells count="2">
    <mergeCell ref="A2:C2"/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72"/>
  <sheetViews>
    <sheetView showZeros="0" zoomScaleSheetLayoutView="60" workbookViewId="0">
      <selection activeCell="A1" sqref="A1"/>
    </sheetView>
  </sheetViews>
  <sheetFormatPr defaultColWidth="8.75" defaultRowHeight="24.75" customHeight="1" outlineLevelCol="2"/>
  <cols>
    <col min="1" max="1" width="47.625" style="154" customWidth="1"/>
    <col min="2" max="2" width="16.375" style="154" customWidth="1"/>
    <col min="3" max="3" width="14.5" style="155" customWidth="1"/>
    <col min="4" max="23" width="9" style="154"/>
    <col min="24" max="16384" width="8.75" style="154"/>
  </cols>
  <sheetData>
    <row r="1" s="151" customFormat="1" ht="20.45" customHeight="1" spans="1:3">
      <c r="A1" s="156" t="s">
        <v>2564</v>
      </c>
      <c r="B1" s="157"/>
      <c r="C1" s="158"/>
    </row>
    <row r="2" s="152" customFormat="1" ht="49.5" customHeight="1" spans="1:1">
      <c r="A2" s="159" t="s">
        <v>2565</v>
      </c>
    </row>
    <row r="3" s="153" customFormat="1" ht="20.1" customHeight="1" spans="1:3">
      <c r="A3" s="152"/>
      <c r="B3" s="152"/>
      <c r="C3" s="152"/>
    </row>
    <row r="4" s="153" customFormat="1" ht="49.5" customHeight="1" spans="1:3">
      <c r="A4" s="160"/>
      <c r="B4" s="160"/>
      <c r="C4" s="160" t="s">
        <v>2</v>
      </c>
    </row>
    <row r="5" s="153" customFormat="1" ht="24.95" customHeight="1" spans="1:3">
      <c r="A5" s="99" t="s">
        <v>2566</v>
      </c>
      <c r="B5" s="99" t="s">
        <v>100</v>
      </c>
      <c r="C5" s="99" t="s">
        <v>2567</v>
      </c>
    </row>
    <row r="6" s="153" customFormat="1" ht="24.95" customHeight="1" spans="1:3">
      <c r="A6" s="161" t="s">
        <v>64</v>
      </c>
      <c r="B6" s="99">
        <v>2</v>
      </c>
      <c r="C6" s="99"/>
    </row>
    <row r="7" s="153" customFormat="1" ht="24.95" customHeight="1" spans="1:3">
      <c r="A7" s="161" t="s">
        <v>2568</v>
      </c>
      <c r="B7" s="99">
        <v>2</v>
      </c>
      <c r="C7" s="99"/>
    </row>
    <row r="8" s="153" customFormat="1" ht="24.95" customHeight="1" spans="1:3">
      <c r="A8" s="100" t="s">
        <v>65</v>
      </c>
      <c r="B8" s="162">
        <v>760</v>
      </c>
      <c r="C8" s="163"/>
    </row>
    <row r="9" s="153" customFormat="1" ht="24.95" customHeight="1" spans="1:3">
      <c r="A9" s="100" t="s">
        <v>2569</v>
      </c>
      <c r="B9" s="163">
        <v>760</v>
      </c>
      <c r="C9" s="163"/>
    </row>
    <row r="10" s="153" customFormat="1" ht="24.95" customHeight="1" spans="1:3">
      <c r="A10" s="100" t="s">
        <v>68</v>
      </c>
      <c r="B10" s="162">
        <v>105864</v>
      </c>
      <c r="C10" s="163"/>
    </row>
    <row r="11" s="153" customFormat="1" ht="24.95" customHeight="1" spans="1:3">
      <c r="A11" s="100" t="s">
        <v>2570</v>
      </c>
      <c r="B11" s="163">
        <v>101425</v>
      </c>
      <c r="C11" s="163"/>
    </row>
    <row r="12" s="153" customFormat="1" ht="23.25" customHeight="1" spans="1:3">
      <c r="A12" s="100" t="s">
        <v>2571</v>
      </c>
      <c r="B12" s="163">
        <v>1510</v>
      </c>
      <c r="C12" s="163"/>
    </row>
    <row r="13" s="153" customFormat="1" ht="23.25" customHeight="1" spans="1:3">
      <c r="A13" s="100" t="s">
        <v>2572</v>
      </c>
      <c r="B13" s="163">
        <v>450</v>
      </c>
      <c r="C13" s="163"/>
    </row>
    <row r="14" s="153" customFormat="1" ht="24.95" customHeight="1" spans="1:3">
      <c r="A14" s="100" t="s">
        <v>2573</v>
      </c>
      <c r="B14" s="163">
        <v>1879</v>
      </c>
      <c r="C14" s="163"/>
    </row>
    <row r="15" s="153" customFormat="1" ht="24.95" customHeight="1" spans="1:3">
      <c r="A15" s="100" t="s">
        <v>2574</v>
      </c>
      <c r="B15" s="163">
        <v>600</v>
      </c>
      <c r="C15" s="163"/>
    </row>
    <row r="16" s="153" customFormat="1" ht="24.95" customHeight="1" spans="1:3">
      <c r="A16" s="100" t="s">
        <v>69</v>
      </c>
      <c r="B16" s="163">
        <v>51</v>
      </c>
      <c r="C16" s="163"/>
    </row>
    <row r="17" s="153" customFormat="1" ht="24.95" customHeight="1" spans="1:3">
      <c r="A17" s="100" t="s">
        <v>2575</v>
      </c>
      <c r="B17" s="163">
        <v>51</v>
      </c>
      <c r="C17" s="163"/>
    </row>
    <row r="18" s="153" customFormat="1" ht="24.95" customHeight="1" spans="1:3">
      <c r="A18" s="100" t="s">
        <v>79</v>
      </c>
      <c r="B18" s="163">
        <v>46113</v>
      </c>
      <c r="C18" s="163"/>
    </row>
    <row r="19" s="153" customFormat="1" ht="24.95" customHeight="1" spans="1:3">
      <c r="A19" s="100" t="s">
        <v>2576</v>
      </c>
      <c r="B19" s="163">
        <v>44677</v>
      </c>
      <c r="C19" s="163"/>
    </row>
    <row r="20" s="153" customFormat="1" ht="24.95" customHeight="1" spans="1:3">
      <c r="A20" s="100" t="s">
        <v>2577</v>
      </c>
      <c r="B20" s="163">
        <v>1436</v>
      </c>
      <c r="C20" s="163"/>
    </row>
    <row r="21" s="153" customFormat="1" customHeight="1" spans="1:3">
      <c r="A21" s="100" t="s">
        <v>2578</v>
      </c>
      <c r="B21" s="163">
        <v>7</v>
      </c>
      <c r="C21" s="163"/>
    </row>
    <row r="22" s="153" customFormat="1" customHeight="1" spans="1:3">
      <c r="A22" s="100" t="s">
        <v>2579</v>
      </c>
      <c r="B22" s="163">
        <v>7</v>
      </c>
      <c r="C22" s="163"/>
    </row>
    <row r="23" s="153" customFormat="1" customHeight="1" spans="1:3">
      <c r="A23" s="100" t="s">
        <v>81</v>
      </c>
      <c r="B23" s="163">
        <v>10258</v>
      </c>
      <c r="C23" s="163"/>
    </row>
    <row r="24" s="153" customFormat="1" customHeight="1" spans="1:3">
      <c r="A24" s="163" t="s">
        <v>2580</v>
      </c>
      <c r="B24" s="163">
        <v>163055</v>
      </c>
      <c r="C24" s="163"/>
    </row>
    <row r="25" s="153" customFormat="1" customHeight="1" spans="1:3">
      <c r="A25" s="100" t="s">
        <v>2581</v>
      </c>
      <c r="B25" s="163">
        <v>4369</v>
      </c>
      <c r="C25" s="163"/>
    </row>
    <row r="26" s="153" customFormat="1" customHeight="1" spans="1:3">
      <c r="A26" s="163" t="s">
        <v>2582</v>
      </c>
      <c r="B26" s="163">
        <v>167424</v>
      </c>
      <c r="C26" s="163"/>
    </row>
    <row r="27" s="153" customFormat="1" customHeight="1" spans="3:3">
      <c r="C27" s="164"/>
    </row>
    <row r="28" s="153" customFormat="1" customHeight="1" spans="3:3">
      <c r="C28" s="164"/>
    </row>
    <row r="29" s="153" customFormat="1" customHeight="1" spans="3:3">
      <c r="C29" s="164"/>
    </row>
    <row r="30" s="153" customFormat="1" customHeight="1" spans="3:3">
      <c r="C30" s="164"/>
    </row>
    <row r="31" s="153" customFormat="1" customHeight="1" spans="3:3">
      <c r="C31" s="164"/>
    </row>
    <row r="32" s="153" customFormat="1" customHeight="1" spans="3:3">
      <c r="C32" s="164"/>
    </row>
    <row r="33" s="153" customFormat="1" customHeight="1" spans="3:3">
      <c r="C33" s="164"/>
    </row>
    <row r="34" s="153" customFormat="1" customHeight="1" spans="3:3">
      <c r="C34" s="164"/>
    </row>
    <row r="35" s="153" customFormat="1" customHeight="1" spans="3:3">
      <c r="C35" s="164"/>
    </row>
    <row r="36" s="153" customFormat="1" customHeight="1" spans="3:3">
      <c r="C36" s="164"/>
    </row>
    <row r="37" s="153" customFormat="1" customHeight="1" spans="3:3">
      <c r="C37" s="164"/>
    </row>
    <row r="38" s="153" customFormat="1" customHeight="1" spans="3:3">
      <c r="C38" s="164"/>
    </row>
    <row r="39" s="153" customFormat="1" customHeight="1" spans="3:3">
      <c r="C39" s="164"/>
    </row>
    <row r="40" s="153" customFormat="1" customHeight="1" spans="3:3">
      <c r="C40" s="164"/>
    </row>
    <row r="41" s="153" customFormat="1" customHeight="1" spans="3:3">
      <c r="C41" s="164"/>
    </row>
    <row r="42" s="153" customFormat="1" customHeight="1" spans="3:3">
      <c r="C42" s="164"/>
    </row>
    <row r="43" s="153" customFormat="1" customHeight="1" spans="3:3">
      <c r="C43" s="164"/>
    </row>
    <row r="44" s="153" customFormat="1" customHeight="1" spans="3:3">
      <c r="C44" s="164"/>
    </row>
    <row r="45" s="153" customFormat="1" customHeight="1" spans="3:3">
      <c r="C45" s="164"/>
    </row>
    <row r="46" s="153" customFormat="1" customHeight="1" spans="3:3">
      <c r="C46" s="164"/>
    </row>
    <row r="47" s="153" customFormat="1" customHeight="1" spans="3:3">
      <c r="C47" s="164"/>
    </row>
    <row r="48" s="153" customFormat="1" customHeight="1" spans="3:3">
      <c r="C48" s="164"/>
    </row>
    <row r="49" s="153" customFormat="1" customHeight="1" spans="3:3">
      <c r="C49" s="164"/>
    </row>
    <row r="50" s="153" customFormat="1" customHeight="1" spans="3:3">
      <c r="C50" s="164"/>
    </row>
    <row r="51" s="153" customFormat="1" customHeight="1" spans="3:3">
      <c r="C51" s="164"/>
    </row>
    <row r="52" s="153" customFormat="1" customHeight="1" spans="3:3">
      <c r="C52" s="164"/>
    </row>
    <row r="53" s="153" customFormat="1" customHeight="1" spans="3:3">
      <c r="C53" s="164"/>
    </row>
    <row r="54" s="153" customFormat="1" customHeight="1" spans="3:3">
      <c r="C54" s="164"/>
    </row>
    <row r="55" s="153" customFormat="1" customHeight="1" spans="3:3">
      <c r="C55" s="164"/>
    </row>
    <row r="56" s="153" customFormat="1" customHeight="1" spans="3:3">
      <c r="C56" s="164"/>
    </row>
    <row r="57" s="153" customFormat="1" customHeight="1" spans="3:3">
      <c r="C57" s="164"/>
    </row>
    <row r="58" s="153" customFormat="1" customHeight="1" spans="3:3">
      <c r="C58" s="164"/>
    </row>
    <row r="59" s="153" customFormat="1" customHeight="1" spans="3:3">
      <c r="C59" s="164"/>
    </row>
    <row r="60" s="153" customFormat="1" customHeight="1" spans="3:3">
      <c r="C60" s="164"/>
    </row>
    <row r="61" s="153" customFormat="1" customHeight="1" spans="3:3">
      <c r="C61" s="164"/>
    </row>
    <row r="62" s="153" customFormat="1" customHeight="1" spans="3:3">
      <c r="C62" s="164"/>
    </row>
    <row r="63" s="153" customFormat="1" customHeight="1" spans="3:3">
      <c r="C63" s="164"/>
    </row>
    <row r="64" s="153" customFormat="1" customHeight="1" spans="3:3">
      <c r="C64" s="164"/>
    </row>
    <row r="65" s="153" customFormat="1" customHeight="1" spans="3:3">
      <c r="C65" s="164"/>
    </row>
    <row r="66" s="153" customFormat="1" customHeight="1" spans="3:3">
      <c r="C66" s="164"/>
    </row>
    <row r="67" s="153" customFormat="1" customHeight="1" spans="3:3">
      <c r="C67" s="164"/>
    </row>
    <row r="68" s="153" customFormat="1" customHeight="1" spans="3:3">
      <c r="C68" s="164"/>
    </row>
    <row r="69" s="153" customFormat="1" customHeight="1" spans="3:3">
      <c r="C69" s="164"/>
    </row>
    <row r="70" s="153" customFormat="1" customHeight="1" spans="3:3">
      <c r="C70" s="164"/>
    </row>
    <row r="71" s="153" customFormat="1" customHeight="1" spans="3:3">
      <c r="C71" s="164"/>
    </row>
    <row r="72" s="153" customFormat="1" customHeight="1" spans="3:3">
      <c r="C72" s="164"/>
    </row>
    <row r="73" s="153" customFormat="1" customHeight="1" spans="3:3">
      <c r="C73" s="164"/>
    </row>
    <row r="74" s="153" customFormat="1" customHeight="1" spans="3:3">
      <c r="C74" s="164"/>
    </row>
    <row r="75" s="153" customFormat="1" customHeight="1" spans="3:3">
      <c r="C75" s="164"/>
    </row>
    <row r="76" s="153" customFormat="1" customHeight="1" spans="3:3">
      <c r="C76" s="164"/>
    </row>
    <row r="77" s="153" customFormat="1" customHeight="1" spans="3:3">
      <c r="C77" s="164"/>
    </row>
    <row r="78" s="153" customFormat="1" customHeight="1" spans="3:3">
      <c r="C78" s="164"/>
    </row>
    <row r="79" s="153" customFormat="1" customHeight="1" spans="3:3">
      <c r="C79" s="164"/>
    </row>
    <row r="80" s="153" customFormat="1" customHeight="1" spans="3:3">
      <c r="C80" s="164"/>
    </row>
    <row r="81" s="153" customFormat="1" customHeight="1" spans="3:3">
      <c r="C81" s="164"/>
    </row>
    <row r="82" s="153" customFormat="1" customHeight="1" spans="3:3">
      <c r="C82" s="164"/>
    </row>
    <row r="83" s="153" customFormat="1" customHeight="1" spans="3:3">
      <c r="C83" s="164"/>
    </row>
    <row r="84" s="153" customFormat="1" customHeight="1" spans="3:3">
      <c r="C84" s="164"/>
    </row>
    <row r="85" s="153" customFormat="1" customHeight="1" spans="3:3">
      <c r="C85" s="164"/>
    </row>
    <row r="86" s="153" customFormat="1" customHeight="1" spans="3:3">
      <c r="C86" s="164"/>
    </row>
    <row r="87" s="153" customFormat="1" customHeight="1" spans="3:3">
      <c r="C87" s="164"/>
    </row>
    <row r="88" s="153" customFormat="1" customHeight="1" spans="3:3">
      <c r="C88" s="164"/>
    </row>
    <row r="89" s="153" customFormat="1" customHeight="1" spans="3:3">
      <c r="C89" s="164"/>
    </row>
    <row r="90" s="153" customFormat="1" customHeight="1" spans="3:3">
      <c r="C90" s="164"/>
    </row>
    <row r="91" s="153" customFormat="1" customHeight="1" spans="3:3">
      <c r="C91" s="164"/>
    </row>
    <row r="92" s="153" customFormat="1" customHeight="1" spans="3:3">
      <c r="C92" s="164"/>
    </row>
    <row r="93" s="153" customFormat="1" customHeight="1" spans="3:3">
      <c r="C93" s="164"/>
    </row>
    <row r="94" s="153" customFormat="1" customHeight="1" spans="3:3">
      <c r="C94" s="164"/>
    </row>
    <row r="95" s="153" customFormat="1" customHeight="1" spans="3:3">
      <c r="C95" s="164"/>
    </row>
    <row r="96" s="153" customFormat="1" customHeight="1" spans="3:3">
      <c r="C96" s="164"/>
    </row>
    <row r="97" s="153" customFormat="1" customHeight="1" spans="3:3">
      <c r="C97" s="164"/>
    </row>
    <row r="98" s="153" customFormat="1" customHeight="1" spans="3:3">
      <c r="C98" s="164"/>
    </row>
    <row r="99" s="153" customFormat="1" customHeight="1" spans="3:3">
      <c r="C99" s="164"/>
    </row>
    <row r="100" s="153" customFormat="1" customHeight="1" spans="3:3">
      <c r="C100" s="164"/>
    </row>
    <row r="101" s="153" customFormat="1" customHeight="1" spans="3:3">
      <c r="C101" s="164"/>
    </row>
    <row r="102" s="153" customFormat="1" customHeight="1" spans="3:3">
      <c r="C102" s="164"/>
    </row>
    <row r="103" s="153" customFormat="1" customHeight="1" spans="3:3">
      <c r="C103" s="164"/>
    </row>
    <row r="104" s="153" customFormat="1" customHeight="1" spans="3:3">
      <c r="C104" s="164"/>
    </row>
    <row r="105" s="153" customFormat="1" customHeight="1" spans="3:3">
      <c r="C105" s="164"/>
    </row>
    <row r="106" s="153" customFormat="1" customHeight="1" spans="3:3">
      <c r="C106" s="164"/>
    </row>
    <row r="107" s="153" customFormat="1" customHeight="1" spans="3:3">
      <c r="C107" s="164"/>
    </row>
    <row r="108" s="153" customFormat="1" customHeight="1" spans="3:3">
      <c r="C108" s="164"/>
    </row>
    <row r="109" s="153" customFormat="1" customHeight="1" spans="3:3">
      <c r="C109" s="164"/>
    </row>
    <row r="110" s="153" customFormat="1" customHeight="1" spans="3:3">
      <c r="C110" s="164"/>
    </row>
    <row r="111" s="153" customFormat="1" customHeight="1" spans="3:3">
      <c r="C111" s="164"/>
    </row>
    <row r="112" s="153" customFormat="1" customHeight="1" spans="3:3">
      <c r="C112" s="164"/>
    </row>
    <row r="113" s="153" customFormat="1" customHeight="1" spans="3:3">
      <c r="C113" s="164"/>
    </row>
    <row r="114" s="153" customFormat="1" customHeight="1" spans="3:3">
      <c r="C114" s="164"/>
    </row>
    <row r="115" s="153" customFormat="1" customHeight="1" spans="3:3">
      <c r="C115" s="164"/>
    </row>
    <row r="116" s="153" customFormat="1" customHeight="1" spans="3:3">
      <c r="C116" s="164"/>
    </row>
    <row r="117" s="153" customFormat="1" customHeight="1" spans="3:3">
      <c r="C117" s="164"/>
    </row>
    <row r="118" s="153" customFormat="1" customHeight="1" spans="3:3">
      <c r="C118" s="164"/>
    </row>
    <row r="119" s="153" customFormat="1" customHeight="1" spans="3:3">
      <c r="C119" s="164"/>
    </row>
    <row r="120" s="153" customFormat="1" customHeight="1" spans="3:3">
      <c r="C120" s="164"/>
    </row>
    <row r="121" s="153" customFormat="1" customHeight="1" spans="3:3">
      <c r="C121" s="164"/>
    </row>
    <row r="122" s="153" customFormat="1" customHeight="1" spans="3:3">
      <c r="C122" s="164"/>
    </row>
    <row r="123" s="153" customFormat="1" customHeight="1" spans="3:3">
      <c r="C123" s="164"/>
    </row>
    <row r="124" s="153" customFormat="1" customHeight="1" spans="3:3">
      <c r="C124" s="164"/>
    </row>
    <row r="125" s="153" customFormat="1" customHeight="1" spans="3:3">
      <c r="C125" s="164"/>
    </row>
    <row r="126" s="153" customFormat="1" customHeight="1" spans="3:3">
      <c r="C126" s="164"/>
    </row>
    <row r="127" s="153" customFormat="1" customHeight="1" spans="3:3">
      <c r="C127" s="164"/>
    </row>
    <row r="128" s="153" customFormat="1" customHeight="1" spans="3:3">
      <c r="C128" s="164"/>
    </row>
    <row r="129" s="153" customFormat="1" customHeight="1" spans="3:3">
      <c r="C129" s="164"/>
    </row>
    <row r="130" s="153" customFormat="1" customHeight="1" spans="3:3">
      <c r="C130" s="164"/>
    </row>
    <row r="131" s="153" customFormat="1" customHeight="1" spans="3:3">
      <c r="C131" s="164"/>
    </row>
    <row r="132" s="153" customFormat="1" customHeight="1" spans="3:3">
      <c r="C132" s="164"/>
    </row>
    <row r="133" s="153" customFormat="1" customHeight="1" spans="3:3">
      <c r="C133" s="164"/>
    </row>
    <row r="134" s="153" customFormat="1" customHeight="1" spans="3:3">
      <c r="C134" s="164"/>
    </row>
    <row r="135" s="153" customFormat="1" customHeight="1" spans="3:3">
      <c r="C135" s="164"/>
    </row>
    <row r="136" s="153" customFormat="1" customHeight="1" spans="3:3">
      <c r="C136" s="164"/>
    </row>
    <row r="137" s="153" customFormat="1" customHeight="1" spans="3:3">
      <c r="C137" s="164"/>
    </row>
    <row r="138" s="153" customFormat="1" customHeight="1" spans="3:3">
      <c r="C138" s="164"/>
    </row>
    <row r="139" s="153" customFormat="1" customHeight="1" spans="3:3">
      <c r="C139" s="164"/>
    </row>
    <row r="140" s="153" customFormat="1" customHeight="1" spans="3:3">
      <c r="C140" s="164"/>
    </row>
    <row r="141" s="153" customFormat="1" customHeight="1" spans="3:3">
      <c r="C141" s="164"/>
    </row>
    <row r="142" s="153" customFormat="1" customHeight="1" spans="3:3">
      <c r="C142" s="164"/>
    </row>
    <row r="143" s="153" customFormat="1" customHeight="1" spans="3:3">
      <c r="C143" s="164"/>
    </row>
    <row r="144" s="153" customFormat="1" customHeight="1" spans="3:3">
      <c r="C144" s="164"/>
    </row>
    <row r="145" s="153" customFormat="1" customHeight="1" spans="3:3">
      <c r="C145" s="164"/>
    </row>
    <row r="146" s="153" customFormat="1" customHeight="1" spans="3:3">
      <c r="C146" s="164"/>
    </row>
    <row r="147" s="153" customFormat="1" customHeight="1" spans="3:3">
      <c r="C147" s="164"/>
    </row>
    <row r="148" s="153" customFormat="1" customHeight="1" spans="3:3">
      <c r="C148" s="164"/>
    </row>
    <row r="149" s="153" customFormat="1" customHeight="1" spans="3:3">
      <c r="C149" s="164"/>
    </row>
    <row r="150" s="153" customFormat="1" customHeight="1" spans="3:3">
      <c r="C150" s="164"/>
    </row>
    <row r="151" s="153" customFormat="1" customHeight="1" spans="3:3">
      <c r="C151" s="164"/>
    </row>
    <row r="152" s="153" customFormat="1" customHeight="1" spans="3:3">
      <c r="C152" s="164"/>
    </row>
    <row r="153" s="153" customFormat="1" customHeight="1" spans="3:3">
      <c r="C153" s="164"/>
    </row>
    <row r="154" s="153" customFormat="1" customHeight="1" spans="3:3">
      <c r="C154" s="164"/>
    </row>
    <row r="155" s="153" customFormat="1" customHeight="1" spans="3:3">
      <c r="C155" s="164"/>
    </row>
    <row r="156" s="153" customFormat="1" customHeight="1" spans="3:3">
      <c r="C156" s="164"/>
    </row>
    <row r="157" s="153" customFormat="1" customHeight="1" spans="3:3">
      <c r="C157" s="164"/>
    </row>
    <row r="158" s="153" customFormat="1" customHeight="1" spans="3:3">
      <c r="C158" s="164"/>
    </row>
    <row r="159" s="153" customFormat="1" customHeight="1" spans="3:3">
      <c r="C159" s="164"/>
    </row>
    <row r="160" s="153" customFormat="1" customHeight="1" spans="3:3">
      <c r="C160" s="164"/>
    </row>
    <row r="161" s="153" customFormat="1" customHeight="1" spans="3:3">
      <c r="C161" s="164"/>
    </row>
    <row r="162" s="153" customFormat="1" customHeight="1" spans="3:3">
      <c r="C162" s="164"/>
    </row>
    <row r="163" s="153" customFormat="1" customHeight="1" spans="3:3">
      <c r="C163" s="164"/>
    </row>
    <row r="164" s="153" customFormat="1" customHeight="1" spans="3:3">
      <c r="C164" s="164"/>
    </row>
    <row r="165" s="153" customFormat="1" customHeight="1" spans="3:3">
      <c r="C165" s="164"/>
    </row>
    <row r="166" s="153" customFormat="1" customHeight="1" spans="3:3">
      <c r="C166" s="164"/>
    </row>
    <row r="167" s="153" customFormat="1" customHeight="1" spans="3:3">
      <c r="C167" s="164"/>
    </row>
    <row r="168" s="153" customFormat="1" customHeight="1" spans="3:3">
      <c r="C168" s="164"/>
    </row>
    <row r="169" s="153" customFormat="1" customHeight="1" spans="3:3">
      <c r="C169" s="164"/>
    </row>
    <row r="170" s="153" customFormat="1" customHeight="1" spans="3:3">
      <c r="C170" s="164"/>
    </row>
    <row r="171" s="153" customFormat="1" customHeight="1" spans="3:3">
      <c r="C171" s="164"/>
    </row>
    <row r="172" s="153" customFormat="1" customHeight="1" spans="3:3">
      <c r="C172" s="164"/>
    </row>
  </sheetData>
  <protectedRanges>
    <protectedRange sqref="B10:B13" name="区域1_1"/>
  </protectedRanges>
  <mergeCells count="1">
    <mergeCell ref="A2:C3"/>
  </mergeCells>
  <printOptions horizontalCentered="1"/>
  <pageMargins left="1.10236220472441" right="1.10236220472441" top="1.45669291338583" bottom="1.37795275590551" header="0.511811023622047" footer="0.511811023622047"/>
  <pageSetup paperSize="9" scale="92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J135"/>
  <sheetViews>
    <sheetView showZeros="0" zoomScaleSheetLayoutView="60" topLeftCell="B1" workbookViewId="0">
      <selection activeCell="B1" sqref="B1"/>
    </sheetView>
  </sheetViews>
  <sheetFormatPr defaultColWidth="9" defaultRowHeight="14.4"/>
  <cols>
    <col min="1" max="1" width="9" style="119"/>
    <col min="2" max="2" width="63.3833333333333" style="119" customWidth="1"/>
    <col min="3" max="9" width="13.6333333333333" style="135" customWidth="1"/>
    <col min="10" max="10" width="19.8833333333333" style="119" customWidth="1"/>
    <col min="11" max="16384" width="9" style="119"/>
  </cols>
  <sheetData>
    <row r="1" s="133" customFormat="1" ht="15.6" spans="1:10">
      <c r="A1" s="119"/>
      <c r="B1" s="121" t="s">
        <v>2583</v>
      </c>
      <c r="C1" s="135"/>
      <c r="D1" s="135"/>
      <c r="E1" s="135"/>
      <c r="F1" s="135"/>
      <c r="G1" s="135"/>
      <c r="H1" s="135"/>
      <c r="I1" s="135"/>
      <c r="J1" s="119"/>
    </row>
    <row r="2" s="115" customFormat="1" ht="22.2" spans="2:9">
      <c r="B2" s="122" t="s">
        <v>2584</v>
      </c>
      <c r="C2" s="136"/>
      <c r="D2" s="136"/>
      <c r="E2" s="136"/>
      <c r="F2" s="136"/>
      <c r="G2" s="136"/>
      <c r="H2" s="136"/>
      <c r="I2" s="136"/>
    </row>
    <row r="3" s="134" customFormat="1" ht="18" customHeight="1" spans="1:10">
      <c r="A3" s="119"/>
      <c r="B3" s="119"/>
      <c r="C3" s="135"/>
      <c r="D3" s="135"/>
      <c r="E3" s="135"/>
      <c r="F3" s="135"/>
      <c r="G3" s="135"/>
      <c r="H3" s="135"/>
      <c r="I3" s="147" t="s">
        <v>2</v>
      </c>
      <c r="J3" s="119"/>
    </row>
    <row r="4" s="117" customFormat="1" ht="31.5" customHeight="1" spans="1:10">
      <c r="A4" s="124" t="s">
        <v>2585</v>
      </c>
      <c r="B4" s="124" t="s">
        <v>57</v>
      </c>
      <c r="C4" s="137" t="s">
        <v>85</v>
      </c>
      <c r="D4" s="137" t="s">
        <v>2586</v>
      </c>
      <c r="E4" s="137" t="s">
        <v>2587</v>
      </c>
      <c r="F4" s="137" t="s">
        <v>2588</v>
      </c>
      <c r="G4" s="137" t="s">
        <v>19</v>
      </c>
      <c r="H4" s="137" t="s">
        <v>2589</v>
      </c>
      <c r="I4" s="137" t="s">
        <v>2590</v>
      </c>
      <c r="J4" s="148" t="s">
        <v>2591</v>
      </c>
    </row>
    <row r="5" s="117" customFormat="1" ht="27.75" customHeight="1" spans="1:10">
      <c r="A5" s="124"/>
      <c r="B5" s="124"/>
      <c r="C5" s="137"/>
      <c r="D5" s="137"/>
      <c r="E5" s="138"/>
      <c r="F5" s="139"/>
      <c r="G5" s="137"/>
      <c r="H5" s="137"/>
      <c r="I5" s="137"/>
      <c r="J5" s="149"/>
    </row>
    <row r="6" s="134" customFormat="1" ht="18.45" customHeight="1" spans="1:10">
      <c r="A6" s="128" t="s">
        <v>869</v>
      </c>
      <c r="B6" s="129" t="s">
        <v>2514</v>
      </c>
      <c r="C6" s="140">
        <f>SUM([3]表九!L7)</f>
        <v>2</v>
      </c>
      <c r="D6" s="140">
        <f t="shared" ref="D6:I6" si="0">SUM(D7:D9)</f>
        <v>0</v>
      </c>
      <c r="E6" s="140">
        <f t="shared" si="0"/>
        <v>0</v>
      </c>
      <c r="F6" s="140">
        <f t="shared" si="0"/>
        <v>2</v>
      </c>
      <c r="G6" s="140">
        <f t="shared" si="0"/>
        <v>0</v>
      </c>
      <c r="H6" s="140">
        <f t="shared" si="0"/>
        <v>0</v>
      </c>
      <c r="I6" s="140">
        <f t="shared" si="0"/>
        <v>0</v>
      </c>
      <c r="J6" s="150" t="str">
        <f>IF([3]表十!C6=SUM([3]表十!D6:I6),"","分项不能于合计数")</f>
        <v/>
      </c>
    </row>
    <row r="7" s="134" customFormat="1" ht="18.45" customHeight="1" spans="1:10">
      <c r="A7" s="128" t="s">
        <v>2592</v>
      </c>
      <c r="B7" s="141" t="s">
        <v>2593</v>
      </c>
      <c r="C7" s="140">
        <f>SUM([3]表九!L8)</f>
        <v>2</v>
      </c>
      <c r="D7" s="142"/>
      <c r="E7" s="142"/>
      <c r="F7" s="142">
        <v>2</v>
      </c>
      <c r="G7" s="142"/>
      <c r="H7" s="142"/>
      <c r="I7" s="142"/>
      <c r="J7" s="150" t="str">
        <f>IF([3]表十!C7=SUM([3]表十!D7:I7),"","分项不能于合计数")</f>
        <v/>
      </c>
    </row>
    <row r="8" s="134" customFormat="1" ht="18.45" customHeight="1" spans="1:10">
      <c r="A8" s="128" t="s">
        <v>2594</v>
      </c>
      <c r="B8" s="141" t="s">
        <v>2595</v>
      </c>
      <c r="C8" s="140">
        <f>SUM([3]表九!L14)</f>
        <v>0</v>
      </c>
      <c r="D8" s="142"/>
      <c r="E8" s="142"/>
      <c r="F8" s="142"/>
      <c r="G8" s="142"/>
      <c r="H8" s="142"/>
      <c r="I8" s="142"/>
      <c r="J8" s="150" t="str">
        <f>IF([3]表十!C8=SUM([3]表十!D8:I8),"","分项不能于合计数")</f>
        <v/>
      </c>
    </row>
    <row r="9" s="134" customFormat="1" ht="18.45" customHeight="1" spans="1:10">
      <c r="A9" s="128" t="s">
        <v>2596</v>
      </c>
      <c r="B9" s="141" t="s">
        <v>2597</v>
      </c>
      <c r="C9" s="140">
        <f>SUM([3]表九!L20)</f>
        <v>0</v>
      </c>
      <c r="D9" s="142"/>
      <c r="E9" s="142"/>
      <c r="F9" s="142"/>
      <c r="G9" s="142"/>
      <c r="H9" s="142"/>
      <c r="I9" s="142"/>
      <c r="J9" s="150" t="str">
        <f>IF([3]表十!C9=SUM([3]表十!D9:I9),"","分项不能于合计数")</f>
        <v/>
      </c>
    </row>
    <row r="10" s="134" customFormat="1" ht="18.45" customHeight="1" spans="1:10">
      <c r="A10" s="128" t="s">
        <v>968</v>
      </c>
      <c r="B10" s="129" t="s">
        <v>2515</v>
      </c>
      <c r="C10" s="140">
        <f>SUM([3]表九!L23)</f>
        <v>760</v>
      </c>
      <c r="D10" s="140">
        <f t="shared" ref="D10:I10" si="1">SUM(D11:D13)</f>
        <v>674</v>
      </c>
      <c r="E10" s="140">
        <f t="shared" si="1"/>
        <v>0</v>
      </c>
      <c r="F10" s="140">
        <f t="shared" si="1"/>
        <v>86</v>
      </c>
      <c r="G10" s="140">
        <f t="shared" si="1"/>
        <v>0</v>
      </c>
      <c r="H10" s="140">
        <f t="shared" si="1"/>
        <v>0</v>
      </c>
      <c r="I10" s="140">
        <f t="shared" si="1"/>
        <v>0</v>
      </c>
      <c r="J10" s="150" t="str">
        <f>IF([3]表十!C10=SUM([3]表十!D10:I10),"","分项不能于合计数")</f>
        <v/>
      </c>
    </row>
    <row r="11" s="134" customFormat="1" ht="18.45" customHeight="1" spans="1:10">
      <c r="A11" s="128" t="s">
        <v>2598</v>
      </c>
      <c r="B11" s="141" t="s">
        <v>2599</v>
      </c>
      <c r="C11" s="140">
        <f>SUM([3]表九!L24)</f>
        <v>760</v>
      </c>
      <c r="D11" s="142">
        <v>674</v>
      </c>
      <c r="E11" s="142"/>
      <c r="F11" s="142">
        <v>86</v>
      </c>
      <c r="G11" s="142"/>
      <c r="H11" s="142"/>
      <c r="I11" s="142"/>
      <c r="J11" s="150" t="str">
        <f>IF([3]表十!C11=SUM([3]表十!D11:I11),"","分项不能于合计数")</f>
        <v/>
      </c>
    </row>
    <row r="12" s="134" customFormat="1" ht="18.45" customHeight="1" spans="1:10">
      <c r="A12" s="128" t="s">
        <v>2600</v>
      </c>
      <c r="B12" s="141" t="s">
        <v>2601</v>
      </c>
      <c r="C12" s="140">
        <f>SUM([3]表九!L28)</f>
        <v>0</v>
      </c>
      <c r="D12" s="142"/>
      <c r="E12" s="142"/>
      <c r="F12" s="142"/>
      <c r="G12" s="142"/>
      <c r="H12" s="142"/>
      <c r="I12" s="142"/>
      <c r="J12" s="150" t="str">
        <f>IF([3]表十!C12=SUM([3]表十!D12:I12),"","分项不能于合计数")</f>
        <v/>
      </c>
    </row>
    <row r="13" s="134" customFormat="1" ht="18.45" customHeight="1" spans="1:10">
      <c r="A13" s="128" t="s">
        <v>2602</v>
      </c>
      <c r="B13" s="141" t="s">
        <v>2603</v>
      </c>
      <c r="C13" s="140">
        <f>SUM([3]表九!L32)</f>
        <v>0</v>
      </c>
      <c r="D13" s="142"/>
      <c r="E13" s="142"/>
      <c r="F13" s="142"/>
      <c r="G13" s="142"/>
      <c r="H13" s="142"/>
      <c r="I13" s="142"/>
      <c r="J13" s="150" t="str">
        <f>IF([3]表十!C13=SUM([3]表十!D13:I13),"","分项不能于合计数")</f>
        <v/>
      </c>
    </row>
    <row r="14" s="134" customFormat="1" ht="18.45" customHeight="1" spans="1:10">
      <c r="A14" s="128" t="s">
        <v>1343</v>
      </c>
      <c r="B14" s="129" t="s">
        <v>2516</v>
      </c>
      <c r="C14" s="140">
        <f>SUM([3]表九!L35)</f>
        <v>0</v>
      </c>
      <c r="D14" s="140">
        <f t="shared" ref="D14:I14" si="2">SUM(D15:D16)</f>
        <v>0</v>
      </c>
      <c r="E14" s="140">
        <f t="shared" si="2"/>
        <v>0</v>
      </c>
      <c r="F14" s="140">
        <f t="shared" si="2"/>
        <v>0</v>
      </c>
      <c r="G14" s="140">
        <f t="shared" si="2"/>
        <v>0</v>
      </c>
      <c r="H14" s="140">
        <f t="shared" si="2"/>
        <v>0</v>
      </c>
      <c r="I14" s="140">
        <f t="shared" si="2"/>
        <v>0</v>
      </c>
      <c r="J14" s="150" t="str">
        <f>IF([3]表十!C14=SUM([3]表十!D14:I14),"","分项不能于合计数")</f>
        <v/>
      </c>
    </row>
    <row r="15" s="134" customFormat="1" ht="18.45" customHeight="1" spans="1:10">
      <c r="A15" s="128" t="s">
        <v>2604</v>
      </c>
      <c r="B15" s="129" t="s">
        <v>2605</v>
      </c>
      <c r="C15" s="140">
        <f>SUM([3]表九!L36)</f>
        <v>0</v>
      </c>
      <c r="D15" s="142"/>
      <c r="E15" s="142"/>
      <c r="F15" s="142"/>
      <c r="G15" s="142"/>
      <c r="H15" s="142"/>
      <c r="I15" s="142"/>
      <c r="J15" s="150" t="str">
        <f>IF([3]表十!C15=SUM([3]表十!D15:I15),"","分项不能于合计数")</f>
        <v/>
      </c>
    </row>
    <row r="16" s="134" customFormat="1" ht="18.45" customHeight="1" spans="1:10">
      <c r="A16" s="128" t="s">
        <v>2606</v>
      </c>
      <c r="B16" s="129" t="s">
        <v>2607</v>
      </c>
      <c r="C16" s="140">
        <f>SUM([3]表九!L41)</f>
        <v>0</v>
      </c>
      <c r="D16" s="142"/>
      <c r="E16" s="142"/>
      <c r="F16" s="142"/>
      <c r="G16" s="142"/>
      <c r="H16" s="142"/>
      <c r="I16" s="142"/>
      <c r="J16" s="150" t="str">
        <f>IF([3]表十!C16=SUM([3]表十!D16:I16),"","分项不能于合计数")</f>
        <v/>
      </c>
    </row>
    <row r="17" s="134" customFormat="1" ht="18.45" customHeight="1" spans="1:10">
      <c r="A17" s="128" t="s">
        <v>1481</v>
      </c>
      <c r="B17" s="129" t="s">
        <v>2517</v>
      </c>
      <c r="C17" s="140">
        <f>SUM([3]表九!L46)</f>
        <v>105864</v>
      </c>
      <c r="D17" s="140">
        <f t="shared" ref="D17:I17" si="3">SUM(D18:D27)</f>
        <v>81227</v>
      </c>
      <c r="E17" s="140">
        <f t="shared" si="3"/>
        <v>0</v>
      </c>
      <c r="F17" s="140">
        <f t="shared" si="3"/>
        <v>24637</v>
      </c>
      <c r="G17" s="140">
        <f t="shared" si="3"/>
        <v>0</v>
      </c>
      <c r="H17" s="140">
        <f t="shared" si="3"/>
        <v>0</v>
      </c>
      <c r="I17" s="140">
        <f t="shared" si="3"/>
        <v>0</v>
      </c>
      <c r="J17" s="150" t="str">
        <f>IF([3]表十!C17=SUM([3]表十!D17:I17),"","分项不能于合计数")</f>
        <v/>
      </c>
    </row>
    <row r="18" s="134" customFormat="1" ht="18.45" customHeight="1" spans="1:10">
      <c r="A18" s="128" t="s">
        <v>2608</v>
      </c>
      <c r="B18" s="129" t="s">
        <v>2609</v>
      </c>
      <c r="C18" s="140">
        <f>SUM([3]表九!L47)</f>
        <v>84519</v>
      </c>
      <c r="D18" s="142">
        <v>80177</v>
      </c>
      <c r="E18" s="142"/>
      <c r="F18" s="142">
        <v>4342</v>
      </c>
      <c r="G18" s="142"/>
      <c r="H18" s="142"/>
      <c r="I18" s="142"/>
      <c r="J18" s="150" t="str">
        <f>IF([3]表十!C18=SUM([3]表十!D18:I18),"","分项不能于合计数")</f>
        <v/>
      </c>
    </row>
    <row r="19" s="134" customFormat="1" ht="18.45" customHeight="1" spans="1:10">
      <c r="A19" s="128" t="s">
        <v>2610</v>
      </c>
      <c r="B19" s="129" t="s">
        <v>2611</v>
      </c>
      <c r="C19" s="140">
        <f>SUM([3]表九!L63)</f>
        <v>1510</v>
      </c>
      <c r="D19" s="142"/>
      <c r="E19" s="142"/>
      <c r="F19" s="142">
        <v>1510</v>
      </c>
      <c r="G19" s="142"/>
      <c r="H19" s="142"/>
      <c r="I19" s="142"/>
      <c r="J19" s="150" t="str">
        <f>IF([3]表十!C19=SUM([3]表十!D19:I19),"","分项不能于合计数")</f>
        <v/>
      </c>
    </row>
    <row r="20" s="134" customFormat="1" ht="18.45" customHeight="1" spans="1:10">
      <c r="A20" s="128" t="s">
        <v>2612</v>
      </c>
      <c r="B20" s="129" t="s">
        <v>2613</v>
      </c>
      <c r="C20" s="140">
        <f>SUM([3]表九!L67)</f>
        <v>0</v>
      </c>
      <c r="D20" s="142"/>
      <c r="E20" s="142"/>
      <c r="F20" s="142"/>
      <c r="G20" s="142"/>
      <c r="H20" s="142"/>
      <c r="I20" s="142"/>
      <c r="J20" s="150" t="str">
        <f>IF([3]表十!C20=SUM([3]表十!D20:I20),"","分项不能于合计数")</f>
        <v/>
      </c>
    </row>
    <row r="21" s="134" customFormat="1" ht="18.45" customHeight="1" spans="1:10">
      <c r="A21" s="128" t="s">
        <v>2614</v>
      </c>
      <c r="B21" s="129" t="s">
        <v>2615</v>
      </c>
      <c r="C21" s="140">
        <f>SUM([3]表九!L68)</f>
        <v>450</v>
      </c>
      <c r="D21" s="142">
        <v>450</v>
      </c>
      <c r="E21" s="142"/>
      <c r="F21" s="142"/>
      <c r="G21" s="142"/>
      <c r="H21" s="142"/>
      <c r="I21" s="142"/>
      <c r="J21" s="150" t="str">
        <f>IF([3]表十!C21=SUM([3]表十!D21:I21),"","分项不能于合计数")</f>
        <v/>
      </c>
    </row>
    <row r="22" s="134" customFormat="1" ht="18.45" customHeight="1" spans="1:10">
      <c r="A22" s="128" t="s">
        <v>2616</v>
      </c>
      <c r="B22" s="129" t="s">
        <v>2617</v>
      </c>
      <c r="C22" s="140">
        <f>SUM([3]表九!L74)</f>
        <v>600</v>
      </c>
      <c r="D22" s="142">
        <v>600</v>
      </c>
      <c r="E22" s="142"/>
      <c r="F22" s="142"/>
      <c r="G22" s="142"/>
      <c r="H22" s="142"/>
      <c r="I22" s="142"/>
      <c r="J22" s="150" t="str">
        <f>IF([3]表十!C22=SUM([3]表十!D22:I22),"","分项不能于合计数")</f>
        <v/>
      </c>
    </row>
    <row r="23" s="134" customFormat="1" ht="18.45" customHeight="1" spans="1:10">
      <c r="A23" s="128" t="s">
        <v>2618</v>
      </c>
      <c r="B23" s="129" t="s">
        <v>2619</v>
      </c>
      <c r="C23" s="140">
        <f>SUM([3]表九!L78)</f>
        <v>0</v>
      </c>
      <c r="D23" s="142"/>
      <c r="E23" s="142"/>
      <c r="F23" s="142"/>
      <c r="G23" s="142"/>
      <c r="H23" s="142"/>
      <c r="I23" s="142"/>
      <c r="J23" s="150" t="str">
        <f>IF([3]表十!C23=SUM([3]表十!D23:I23),"","分项不能于合计数")</f>
        <v/>
      </c>
    </row>
    <row r="24" s="134" customFormat="1" ht="18.45" customHeight="1" spans="1:10">
      <c r="A24" s="128" t="s">
        <v>2620</v>
      </c>
      <c r="B24" s="129" t="s">
        <v>2621</v>
      </c>
      <c r="C24" s="140">
        <f>SUM([3]表九!L82)</f>
        <v>18785</v>
      </c>
      <c r="D24" s="142"/>
      <c r="E24" s="142"/>
      <c r="F24" s="142">
        <v>18785</v>
      </c>
      <c r="G24" s="142"/>
      <c r="H24" s="142"/>
      <c r="I24" s="142"/>
      <c r="J24" s="150" t="str">
        <f>IF([3]表十!C24=SUM([3]表十!D24:I24),"","分项不能于合计数")</f>
        <v/>
      </c>
    </row>
    <row r="25" s="134" customFormat="1" ht="18.45" customHeight="1" spans="1:10">
      <c r="A25" s="128" t="s">
        <v>2622</v>
      </c>
      <c r="B25" s="129" t="s">
        <v>2623</v>
      </c>
      <c r="C25" s="140">
        <f>SUM([3]表九!L86)</f>
        <v>0</v>
      </c>
      <c r="D25" s="142"/>
      <c r="E25" s="142"/>
      <c r="F25" s="142"/>
      <c r="G25" s="142"/>
      <c r="H25" s="142"/>
      <c r="I25" s="142"/>
      <c r="J25" s="150" t="str">
        <f>IF([3]表十!C25=SUM([3]表十!D25:I25),"","分项不能于合计数")</f>
        <v/>
      </c>
    </row>
    <row r="26" s="134" customFormat="1" ht="18.45" customHeight="1" spans="1:10">
      <c r="A26" s="128" t="s">
        <v>2624</v>
      </c>
      <c r="B26" s="129" t="s">
        <v>2625</v>
      </c>
      <c r="C26" s="140">
        <f>SUM([3]表九!L92)</f>
        <v>0</v>
      </c>
      <c r="D26" s="142"/>
      <c r="E26" s="142"/>
      <c r="F26" s="142"/>
      <c r="G26" s="142"/>
      <c r="H26" s="142"/>
      <c r="I26" s="142"/>
      <c r="J26" s="150" t="str">
        <f>IF([3]表十!C26=SUM([3]表十!D26:I26),"","分项不能于合计数")</f>
        <v/>
      </c>
    </row>
    <row r="27" s="134" customFormat="1" ht="18.45" customHeight="1" spans="1:10">
      <c r="A27" s="128" t="s">
        <v>2626</v>
      </c>
      <c r="B27" s="129" t="s">
        <v>2627</v>
      </c>
      <c r="C27" s="140">
        <f>SUM([3]表九!L95)</f>
        <v>0</v>
      </c>
      <c r="D27" s="142"/>
      <c r="E27" s="142"/>
      <c r="F27" s="142"/>
      <c r="G27" s="142"/>
      <c r="H27" s="142"/>
      <c r="I27" s="142"/>
      <c r="J27" s="150" t="str">
        <f>IF([3]表十!C27=SUM([3]表十!D27:I27),"","分项不能于合计数")</f>
        <v/>
      </c>
    </row>
    <row r="28" s="134" customFormat="1" ht="18.45" customHeight="1" spans="1:10">
      <c r="A28" s="128" t="s">
        <v>1522</v>
      </c>
      <c r="B28" s="129" t="s">
        <v>2518</v>
      </c>
      <c r="C28" s="140">
        <f>SUM([3]表九!L104)</f>
        <v>51</v>
      </c>
      <c r="D28" s="140">
        <f t="shared" ref="D28:I28" si="4">SUM(D29:D33)</f>
        <v>51</v>
      </c>
      <c r="E28" s="140">
        <f t="shared" si="4"/>
        <v>0</v>
      </c>
      <c r="F28" s="140">
        <f t="shared" si="4"/>
        <v>0</v>
      </c>
      <c r="G28" s="140">
        <f t="shared" si="4"/>
        <v>0</v>
      </c>
      <c r="H28" s="140">
        <f t="shared" si="4"/>
        <v>0</v>
      </c>
      <c r="I28" s="140">
        <f t="shared" si="4"/>
        <v>0</v>
      </c>
      <c r="J28" s="150" t="str">
        <f>IF([3]表十!C28=SUM([3]表十!D28:I28),"","分项不能于合计数")</f>
        <v/>
      </c>
    </row>
    <row r="29" s="134" customFormat="1" ht="18.45" customHeight="1" spans="1:10">
      <c r="A29" s="128" t="s">
        <v>2628</v>
      </c>
      <c r="B29" s="129" t="s">
        <v>2629</v>
      </c>
      <c r="C29" s="140">
        <f>SUM([3]表九!L105)</f>
        <v>51</v>
      </c>
      <c r="D29" s="142">
        <v>51</v>
      </c>
      <c r="E29" s="142"/>
      <c r="F29" s="142"/>
      <c r="G29" s="142"/>
      <c r="H29" s="142"/>
      <c r="I29" s="142"/>
      <c r="J29" s="150" t="str">
        <f>IF([3]表十!C29=SUM([3]表十!D29:I29),"","分项不能于合计数")</f>
        <v/>
      </c>
    </row>
    <row r="30" s="134" customFormat="1" ht="18.45" customHeight="1" spans="1:10">
      <c r="A30" s="128" t="s">
        <v>2630</v>
      </c>
      <c r="B30" s="143" t="s">
        <v>2631</v>
      </c>
      <c r="C30" s="140">
        <f>SUM([3]表九!L110)</f>
        <v>0</v>
      </c>
      <c r="D30" s="142"/>
      <c r="E30" s="142"/>
      <c r="F30" s="142"/>
      <c r="G30" s="142"/>
      <c r="H30" s="142"/>
      <c r="I30" s="142"/>
      <c r="J30" s="150" t="str">
        <f>IF([3]表十!C30=SUM([3]表十!D30:I30),"","分项不能于合计数")</f>
        <v/>
      </c>
    </row>
    <row r="31" s="134" customFormat="1" ht="18.45" customHeight="1" spans="1:10">
      <c r="A31" s="128" t="s">
        <v>2632</v>
      </c>
      <c r="B31" s="143" t="s">
        <v>2633</v>
      </c>
      <c r="C31" s="140">
        <f>SUM([3]表九!L115)</f>
        <v>0</v>
      </c>
      <c r="D31" s="142"/>
      <c r="E31" s="142"/>
      <c r="F31" s="142"/>
      <c r="G31" s="142"/>
      <c r="H31" s="142"/>
      <c r="I31" s="142"/>
      <c r="J31" s="150" t="str">
        <f>IF([3]表十!C31=SUM([3]表十!D31:I31),"","分项不能于合计数")</f>
        <v/>
      </c>
    </row>
    <row r="32" s="134" customFormat="1" ht="18.45" customHeight="1" spans="1:10">
      <c r="A32" s="131" t="s">
        <v>2634</v>
      </c>
      <c r="B32" s="144" t="s">
        <v>2635</v>
      </c>
      <c r="C32" s="145"/>
      <c r="D32" s="145"/>
      <c r="E32" s="145"/>
      <c r="F32" s="145"/>
      <c r="G32" s="145"/>
      <c r="H32" s="145"/>
      <c r="I32" s="145"/>
      <c r="J32" s="150" t="str">
        <f>IF([3]表十!C32=SUM([3]表十!D32:I32),"","分项不能于合计数")</f>
        <v/>
      </c>
    </row>
    <row r="33" s="134" customFormat="1" ht="18.45" customHeight="1" spans="1:10">
      <c r="A33" s="131" t="s">
        <v>2636</v>
      </c>
      <c r="B33" s="144" t="s">
        <v>2637</v>
      </c>
      <c r="C33" s="145"/>
      <c r="D33" s="145"/>
      <c r="E33" s="145"/>
      <c r="F33" s="145"/>
      <c r="G33" s="145"/>
      <c r="H33" s="145"/>
      <c r="I33" s="145"/>
      <c r="J33" s="150" t="str">
        <f>IF([3]表十!C33=SUM([3]表十!D33:I33),"","分项不能于合计数")</f>
        <v/>
      </c>
    </row>
    <row r="34" s="134" customFormat="1" ht="18.45" customHeight="1" spans="1:10">
      <c r="A34" s="128" t="s">
        <v>1720</v>
      </c>
      <c r="B34" s="141" t="s">
        <v>2519</v>
      </c>
      <c r="C34" s="140">
        <f>SUM([3]表九!L120)</f>
        <v>0</v>
      </c>
      <c r="D34" s="140">
        <f t="shared" ref="D34:I34" si="5">SUM(D35:D42)</f>
        <v>0</v>
      </c>
      <c r="E34" s="140">
        <f t="shared" si="5"/>
        <v>0</v>
      </c>
      <c r="F34" s="140">
        <f t="shared" si="5"/>
        <v>0</v>
      </c>
      <c r="G34" s="140">
        <f t="shared" si="5"/>
        <v>0</v>
      </c>
      <c r="H34" s="140">
        <f t="shared" si="5"/>
        <v>0</v>
      </c>
      <c r="I34" s="140">
        <f t="shared" si="5"/>
        <v>0</v>
      </c>
      <c r="J34" s="150" t="str">
        <f>IF([3]表十!C34=SUM([3]表十!D34:I34),"","分项不能于合计数")</f>
        <v/>
      </c>
    </row>
    <row r="35" s="134" customFormat="1" ht="18.45" customHeight="1" spans="1:10">
      <c r="A35" s="128" t="s">
        <v>2638</v>
      </c>
      <c r="B35" s="143" t="s">
        <v>2639</v>
      </c>
      <c r="C35" s="140">
        <f>SUM([3]表九!L121)</f>
        <v>0</v>
      </c>
      <c r="D35" s="142"/>
      <c r="E35" s="142"/>
      <c r="F35" s="142"/>
      <c r="G35" s="142"/>
      <c r="H35" s="142"/>
      <c r="I35" s="142"/>
      <c r="J35" s="150" t="str">
        <f>IF([3]表十!C35=SUM([3]表十!D35:I35),"","分项不能于合计数")</f>
        <v/>
      </c>
    </row>
    <row r="36" s="134" customFormat="1" ht="18.45" customHeight="1" spans="1:10">
      <c r="A36" s="128" t="s">
        <v>2640</v>
      </c>
      <c r="B36" s="143" t="s">
        <v>2641</v>
      </c>
      <c r="C36" s="140">
        <f>SUM([3]表九!L126)</f>
        <v>0</v>
      </c>
      <c r="D36" s="142"/>
      <c r="E36" s="142"/>
      <c r="F36" s="142"/>
      <c r="G36" s="142"/>
      <c r="H36" s="142"/>
      <c r="I36" s="142"/>
      <c r="J36" s="150" t="str">
        <f>IF([3]表十!C36=SUM([3]表十!D36:I36),"","分项不能于合计数")</f>
        <v/>
      </c>
    </row>
    <row r="37" s="134" customFormat="1" ht="18.45" customHeight="1" spans="1:10">
      <c r="A37" s="128" t="s">
        <v>2642</v>
      </c>
      <c r="B37" s="143" t="s">
        <v>2643</v>
      </c>
      <c r="C37" s="140">
        <f>SUM([3]表九!L131)</f>
        <v>0</v>
      </c>
      <c r="D37" s="142"/>
      <c r="E37" s="142"/>
      <c r="F37" s="142"/>
      <c r="G37" s="142"/>
      <c r="H37" s="142"/>
      <c r="I37" s="142"/>
      <c r="J37" s="150" t="str">
        <f>IF([3]表十!C37=SUM([3]表十!D37:I37),"","分项不能于合计数")</f>
        <v/>
      </c>
    </row>
    <row r="38" s="134" customFormat="1" ht="18.45" customHeight="1" spans="1:10">
      <c r="A38" s="128" t="s">
        <v>2644</v>
      </c>
      <c r="B38" s="143" t="s">
        <v>2645</v>
      </c>
      <c r="C38" s="140">
        <f>SUM([3]表九!L140)</f>
        <v>0</v>
      </c>
      <c r="D38" s="142"/>
      <c r="E38" s="142"/>
      <c r="F38" s="142"/>
      <c r="G38" s="142"/>
      <c r="H38" s="142"/>
      <c r="I38" s="142"/>
      <c r="J38" s="150" t="str">
        <f>IF([3]表十!C38=SUM([3]表十!D38:I38),"","分项不能于合计数")</f>
        <v/>
      </c>
    </row>
    <row r="39" s="134" customFormat="1" ht="18.45" customHeight="1" spans="1:10">
      <c r="A39" s="128" t="s">
        <v>2646</v>
      </c>
      <c r="B39" s="143" t="s">
        <v>2647</v>
      </c>
      <c r="C39" s="140">
        <f>SUM([3]表九!L147)</f>
        <v>0</v>
      </c>
      <c r="D39" s="142"/>
      <c r="E39" s="142"/>
      <c r="F39" s="142"/>
      <c r="G39" s="142"/>
      <c r="H39" s="142"/>
      <c r="I39" s="142"/>
      <c r="J39" s="150" t="str">
        <f>IF([3]表十!C39=SUM([3]表十!D39:I39),"","分项不能于合计数")</f>
        <v/>
      </c>
    </row>
    <row r="40" s="134" customFormat="1" ht="18.45" customHeight="1" spans="1:10">
      <c r="A40" s="128" t="s">
        <v>2648</v>
      </c>
      <c r="B40" s="143" t="s">
        <v>2649</v>
      </c>
      <c r="C40" s="140">
        <f>SUM([3]表九!L157)</f>
        <v>0</v>
      </c>
      <c r="D40" s="142"/>
      <c r="E40" s="142"/>
      <c r="F40" s="142"/>
      <c r="G40" s="142"/>
      <c r="H40" s="142"/>
      <c r="I40" s="142"/>
      <c r="J40" s="150" t="str">
        <f>IF([3]表十!C40=SUM([3]表十!D40:I40),"","分项不能于合计数")</f>
        <v/>
      </c>
    </row>
    <row r="41" s="134" customFormat="1" ht="18.45" customHeight="1" spans="1:10">
      <c r="A41" s="128" t="s">
        <v>2650</v>
      </c>
      <c r="B41" s="143" t="s">
        <v>2651</v>
      </c>
      <c r="C41" s="140">
        <f>SUM([3]表九!L160)</f>
        <v>0</v>
      </c>
      <c r="D41" s="142"/>
      <c r="E41" s="142"/>
      <c r="F41" s="142"/>
      <c r="G41" s="142"/>
      <c r="H41" s="142"/>
      <c r="I41" s="142"/>
      <c r="J41" s="150" t="str">
        <f>IF([3]表十!C41=SUM([3]表十!D41:I41),"","分项不能于合计数")</f>
        <v/>
      </c>
    </row>
    <row r="42" s="134" customFormat="1" ht="18.45" customHeight="1" spans="1:10">
      <c r="A42" s="128" t="s">
        <v>2652</v>
      </c>
      <c r="B42" s="143" t="s">
        <v>2653</v>
      </c>
      <c r="C42" s="140">
        <f>SUM([3]表九!L163)</f>
        <v>0</v>
      </c>
      <c r="D42" s="142"/>
      <c r="E42" s="142"/>
      <c r="F42" s="142"/>
      <c r="G42" s="142"/>
      <c r="H42" s="142"/>
      <c r="I42" s="142"/>
      <c r="J42" s="150" t="str">
        <f>IF([3]表十!C42=SUM([3]表十!D42:I42),"","分项不能于合计数")</f>
        <v/>
      </c>
    </row>
    <row r="43" s="134" customFormat="1" ht="18.45" customHeight="1" spans="1:10">
      <c r="A43" s="128" t="s">
        <v>1823</v>
      </c>
      <c r="B43" s="141" t="s">
        <v>2520</v>
      </c>
      <c r="C43" s="140">
        <f>SUM([3]表九!L164)</f>
        <v>0</v>
      </c>
      <c r="D43" s="140">
        <f t="shared" ref="D43:I43" si="6">SUM(D44)</f>
        <v>0</v>
      </c>
      <c r="E43" s="140">
        <f t="shared" si="6"/>
        <v>0</v>
      </c>
      <c r="F43" s="140">
        <f t="shared" si="6"/>
        <v>0</v>
      </c>
      <c r="G43" s="140">
        <f t="shared" si="6"/>
        <v>0</v>
      </c>
      <c r="H43" s="140">
        <f t="shared" si="6"/>
        <v>0</v>
      </c>
      <c r="I43" s="140">
        <f t="shared" si="6"/>
        <v>0</v>
      </c>
      <c r="J43" s="150" t="str">
        <f>IF([3]表十!C43=SUM([3]表十!D43:I43),"","分项不能于合计数")</f>
        <v/>
      </c>
    </row>
    <row r="44" s="134" customFormat="1" ht="18.45" customHeight="1" spans="1:10">
      <c r="A44" s="128" t="s">
        <v>2654</v>
      </c>
      <c r="B44" s="143" t="s">
        <v>2655</v>
      </c>
      <c r="C44" s="140">
        <f>SUM([3]表九!L165)</f>
        <v>0</v>
      </c>
      <c r="D44" s="142"/>
      <c r="E44" s="142"/>
      <c r="F44" s="142"/>
      <c r="G44" s="142"/>
      <c r="H44" s="142"/>
      <c r="I44" s="142"/>
      <c r="J44" s="150" t="str">
        <f>IF([3]表十!C44=SUM([3]表十!D44:I44),"","分项不能于合计数")</f>
        <v/>
      </c>
    </row>
    <row r="45" s="134" customFormat="1" ht="18.45" customHeight="1" spans="1:10">
      <c r="A45" s="128" t="s">
        <v>2336</v>
      </c>
      <c r="B45" s="141" t="s">
        <v>2521</v>
      </c>
      <c r="C45" s="140">
        <f>SUM([3]表九!L168)</f>
        <v>46113</v>
      </c>
      <c r="D45" s="140">
        <f t="shared" ref="D45:I45" si="7">SUM(D46:D48)</f>
        <v>6414</v>
      </c>
      <c r="E45" s="140">
        <f t="shared" si="7"/>
        <v>156</v>
      </c>
      <c r="F45" s="140">
        <f t="shared" si="7"/>
        <v>8271</v>
      </c>
      <c r="G45" s="140">
        <f t="shared" si="7"/>
        <v>31272</v>
      </c>
      <c r="H45" s="140">
        <f t="shared" si="7"/>
        <v>0</v>
      </c>
      <c r="I45" s="140">
        <f t="shared" si="7"/>
        <v>0</v>
      </c>
      <c r="J45" s="150" t="str">
        <f>IF([3]表十!C45=SUM([3]表十!D45:I45),"","分项不能于合计数")</f>
        <v/>
      </c>
    </row>
    <row r="46" s="134" customFormat="1" ht="18.45" customHeight="1" spans="1:10">
      <c r="A46" s="128" t="s">
        <v>2656</v>
      </c>
      <c r="B46" s="143" t="s">
        <v>2657</v>
      </c>
      <c r="C46" s="140">
        <f>SUM([3]表九!L169)</f>
        <v>44677</v>
      </c>
      <c r="D46" s="142">
        <v>5134</v>
      </c>
      <c r="E46" s="142"/>
      <c r="F46" s="142">
        <v>8271</v>
      </c>
      <c r="G46" s="142">
        <v>31272</v>
      </c>
      <c r="H46" s="142"/>
      <c r="I46" s="142"/>
      <c r="J46" s="150" t="str">
        <f>IF([3]表十!C46=SUM([3]表十!D46:I46),"","分项不能于合计数")</f>
        <v/>
      </c>
    </row>
    <row r="47" s="134" customFormat="1" ht="18.45" customHeight="1" spans="1:10">
      <c r="A47" s="128" t="s">
        <v>2658</v>
      </c>
      <c r="B47" s="143" t="s">
        <v>2659</v>
      </c>
      <c r="C47" s="140">
        <f>SUM([3]表九!L173)</f>
        <v>0</v>
      </c>
      <c r="D47" s="142"/>
      <c r="E47" s="142"/>
      <c r="F47" s="142"/>
      <c r="G47" s="142"/>
      <c r="H47" s="142"/>
      <c r="I47" s="142"/>
      <c r="J47" s="150" t="str">
        <f>IF([3]表十!C47=SUM([3]表十!D47:I47),"","分项不能于合计数")</f>
        <v/>
      </c>
    </row>
    <row r="48" s="134" customFormat="1" ht="18.45" customHeight="1" spans="1:10">
      <c r="A48" s="128" t="s">
        <v>2660</v>
      </c>
      <c r="B48" s="143" t="s">
        <v>2661</v>
      </c>
      <c r="C48" s="140">
        <f>SUM([3]表九!L183)</f>
        <v>1436</v>
      </c>
      <c r="D48" s="142">
        <v>1280</v>
      </c>
      <c r="E48" s="142">
        <v>156</v>
      </c>
      <c r="F48" s="142"/>
      <c r="G48" s="142"/>
      <c r="H48" s="142"/>
      <c r="I48" s="142"/>
      <c r="J48" s="150" t="str">
        <f>IF([3]表十!C48=SUM([3]表十!D48:I48),"","分项不能于合计数")</f>
        <v/>
      </c>
    </row>
    <row r="49" s="134" customFormat="1" ht="18.45" customHeight="1" spans="1:10">
      <c r="A49" s="128" t="s">
        <v>2341</v>
      </c>
      <c r="B49" s="141" t="s">
        <v>2662</v>
      </c>
      <c r="C49" s="140">
        <f>SUM([3]表九!L194)</f>
        <v>10258</v>
      </c>
      <c r="D49" s="145">
        <v>10258</v>
      </c>
      <c r="E49" s="145"/>
      <c r="F49" s="145"/>
      <c r="G49" s="145"/>
      <c r="H49" s="145"/>
      <c r="I49" s="145"/>
      <c r="J49" s="150" t="str">
        <f>IF([3]表十!C49=SUM([3]表十!D49:I49),"","分项不能于合计数")</f>
        <v/>
      </c>
    </row>
    <row r="50" s="134" customFormat="1" ht="18.45" customHeight="1" spans="1:10">
      <c r="A50" s="128" t="s">
        <v>2353</v>
      </c>
      <c r="B50" s="141" t="s">
        <v>2663</v>
      </c>
      <c r="C50" s="140">
        <f>SUM([3]表九!L210)</f>
        <v>0</v>
      </c>
      <c r="D50" s="145"/>
      <c r="E50" s="145"/>
      <c r="F50" s="145"/>
      <c r="G50" s="145"/>
      <c r="H50" s="145"/>
      <c r="I50" s="145"/>
      <c r="J50" s="150" t="str">
        <f>IF([3]表十!C50=SUM([3]表十!D50:I50),"","分项不能于合计数")</f>
        <v/>
      </c>
    </row>
    <row r="51" s="134" customFormat="1" ht="18.45" customHeight="1" spans="1:10">
      <c r="A51" s="128" t="s">
        <v>2664</v>
      </c>
      <c r="B51" s="128" t="s">
        <v>2665</v>
      </c>
      <c r="C51" s="140">
        <f>SUM([3]表九!L226)</f>
        <v>7</v>
      </c>
      <c r="D51" s="145">
        <v>7</v>
      </c>
      <c r="E51" s="145"/>
      <c r="F51" s="145"/>
      <c r="G51" s="145"/>
      <c r="H51" s="145"/>
      <c r="I51" s="145"/>
      <c r="J51" s="150" t="str">
        <f>IF([3]表十!C51=SUM([3]表十!D51:I51),"","分项不能于合计数")</f>
        <v/>
      </c>
    </row>
    <row r="52" s="134" customFormat="1" ht="20.1" customHeight="1" spans="1:10">
      <c r="A52" s="128"/>
      <c r="B52" s="128"/>
      <c r="C52" s="142"/>
      <c r="D52" s="142"/>
      <c r="E52" s="142"/>
      <c r="F52" s="142"/>
      <c r="G52" s="142"/>
      <c r="H52" s="142"/>
      <c r="I52" s="142"/>
      <c r="J52" s="119"/>
    </row>
    <row r="53" s="134" customFormat="1" ht="20.1" customHeight="1" spans="1:10">
      <c r="A53" s="128"/>
      <c r="B53" s="128"/>
      <c r="C53" s="142"/>
      <c r="D53" s="142"/>
      <c r="E53" s="142"/>
      <c r="F53" s="142"/>
      <c r="G53" s="142"/>
      <c r="H53" s="142"/>
      <c r="I53" s="142"/>
      <c r="J53" s="119"/>
    </row>
    <row r="54" s="134" customFormat="1" ht="20.1" customHeight="1" spans="1:10">
      <c r="A54" s="128"/>
      <c r="B54" s="132" t="s">
        <v>22</v>
      </c>
      <c r="C54" s="140">
        <f>SUM([3]表九!L249)</f>
        <v>163055</v>
      </c>
      <c r="D54" s="140">
        <f t="shared" ref="D54:I54" si="8">SUM(D6,D10,D14,D17,D28,D34,D43,D45,D49,D50,D51)</f>
        <v>98631</v>
      </c>
      <c r="E54" s="140">
        <f t="shared" si="8"/>
        <v>156</v>
      </c>
      <c r="F54" s="140">
        <f t="shared" si="8"/>
        <v>32996</v>
      </c>
      <c r="G54" s="140">
        <f t="shared" si="8"/>
        <v>31272</v>
      </c>
      <c r="H54" s="140">
        <f t="shared" si="8"/>
        <v>0</v>
      </c>
      <c r="I54" s="140">
        <f t="shared" si="8"/>
        <v>0</v>
      </c>
      <c r="J54" s="150" t="str">
        <f>IF([3]表十!C54=SUM([3]表十!D54:I54),"","分项不能于合计数")</f>
        <v/>
      </c>
    </row>
    <row r="55" s="134" customFormat="1" ht="20.1" customHeight="1" spans="1:10">
      <c r="A55" s="119"/>
      <c r="B55" s="119"/>
      <c r="C55" s="135"/>
      <c r="D55" s="135"/>
      <c r="E55" s="135"/>
      <c r="F55" s="135"/>
      <c r="G55" s="135"/>
      <c r="H55" s="135"/>
      <c r="I55" s="135"/>
      <c r="J55" s="119"/>
    </row>
    <row r="56" s="134" customFormat="1" spans="1:10">
      <c r="A56" s="119"/>
      <c r="B56" s="119"/>
      <c r="C56" s="135"/>
      <c r="D56" s="135"/>
      <c r="E56" s="146" t="str">
        <f>IF(E54=[3]表九!E251,"","表九转移支付收入不等于表十转移支付收入安排数")</f>
        <v/>
      </c>
      <c r="F56" s="146" t="str">
        <f>IF(F54=[3]表九!E253,"","表九上年结余收入不等于表十上年结余安排数")</f>
        <v/>
      </c>
      <c r="G56" s="146" t="str">
        <f>IF(G54=[3]表九!E254,"","表九调入资金不等于表十调入资金安排数")</f>
        <v/>
      </c>
      <c r="H56" s="146" t="str">
        <f>IF(H54=[3]表九!E257,"","表九地方政府债务转贷收入不等于表十政府债务资金安排数")</f>
        <v/>
      </c>
      <c r="I56" s="135"/>
      <c r="J56" s="119"/>
    </row>
    <row r="57" s="134" customFormat="1" spans="1:10">
      <c r="A57" s="119"/>
      <c r="B57" s="119"/>
      <c r="C57" s="135"/>
      <c r="D57" s="135"/>
      <c r="E57" s="135"/>
      <c r="F57" s="135"/>
      <c r="G57" s="135"/>
      <c r="H57" s="135"/>
      <c r="I57" s="135"/>
      <c r="J57" s="119"/>
    </row>
    <row r="58" s="134" customFormat="1" spans="1:10">
      <c r="A58" s="119"/>
      <c r="B58" s="119"/>
      <c r="C58" s="135"/>
      <c r="D58" s="135"/>
      <c r="E58" s="135"/>
      <c r="F58" s="135"/>
      <c r="G58" s="135"/>
      <c r="H58" s="135"/>
      <c r="I58" s="135"/>
      <c r="J58" s="119"/>
    </row>
    <row r="59" s="134" customFormat="1" spans="1:10">
      <c r="A59" s="119"/>
      <c r="B59" s="119"/>
      <c r="C59" s="135"/>
      <c r="D59" s="135"/>
      <c r="E59" s="135"/>
      <c r="F59" s="135"/>
      <c r="G59" s="135"/>
      <c r="H59" s="135"/>
      <c r="I59" s="135"/>
      <c r="J59" s="119"/>
    </row>
    <row r="60" s="134" customFormat="1" spans="1:10">
      <c r="A60" s="119"/>
      <c r="B60" s="119"/>
      <c r="C60" s="135"/>
      <c r="D60" s="135"/>
      <c r="E60" s="135"/>
      <c r="F60" s="135"/>
      <c r="G60" s="135"/>
      <c r="H60" s="135"/>
      <c r="I60" s="135"/>
      <c r="J60" s="119"/>
    </row>
    <row r="61" s="134" customFormat="1" spans="1:10">
      <c r="A61" s="119"/>
      <c r="B61" s="119"/>
      <c r="C61" s="135"/>
      <c r="D61" s="135"/>
      <c r="E61" s="135"/>
      <c r="F61" s="135"/>
      <c r="G61" s="135"/>
      <c r="H61" s="135"/>
      <c r="I61" s="135"/>
      <c r="J61" s="119"/>
    </row>
    <row r="62" s="134" customFormat="1" spans="1:10">
      <c r="A62" s="119"/>
      <c r="B62" s="119"/>
      <c r="C62" s="135"/>
      <c r="D62" s="135"/>
      <c r="E62" s="135"/>
      <c r="F62" s="135"/>
      <c r="G62" s="135"/>
      <c r="H62" s="135"/>
      <c r="I62" s="135"/>
      <c r="J62" s="119"/>
    </row>
    <row r="63" s="134" customFormat="1" spans="1:10">
      <c r="A63" s="119"/>
      <c r="B63" s="119"/>
      <c r="C63" s="135"/>
      <c r="D63" s="135"/>
      <c r="E63" s="135"/>
      <c r="F63" s="135"/>
      <c r="G63" s="135"/>
      <c r="H63" s="135"/>
      <c r="I63" s="135"/>
      <c r="J63" s="119"/>
    </row>
    <row r="64" s="134" customFormat="1" spans="1:10">
      <c r="A64" s="119"/>
      <c r="B64" s="119"/>
      <c r="C64" s="135"/>
      <c r="D64" s="135"/>
      <c r="E64" s="135"/>
      <c r="F64" s="135"/>
      <c r="G64" s="135"/>
      <c r="H64" s="135"/>
      <c r="I64" s="135"/>
      <c r="J64" s="119"/>
    </row>
    <row r="65" s="134" customFormat="1" spans="1:10">
      <c r="A65" s="119"/>
      <c r="B65" s="119"/>
      <c r="C65" s="135"/>
      <c r="D65" s="135"/>
      <c r="E65" s="135"/>
      <c r="F65" s="135"/>
      <c r="G65" s="135"/>
      <c r="H65" s="135"/>
      <c r="I65" s="135"/>
      <c r="J65" s="119"/>
    </row>
    <row r="66" s="134" customFormat="1" spans="1:10">
      <c r="A66" s="119"/>
      <c r="B66" s="119"/>
      <c r="C66" s="135"/>
      <c r="D66" s="135"/>
      <c r="E66" s="135"/>
      <c r="F66" s="135"/>
      <c r="G66" s="135"/>
      <c r="H66" s="135"/>
      <c r="I66" s="135"/>
      <c r="J66" s="119"/>
    </row>
    <row r="67" s="134" customFormat="1" spans="1:10">
      <c r="A67" s="119"/>
      <c r="B67" s="119"/>
      <c r="C67" s="135"/>
      <c r="D67" s="135"/>
      <c r="E67" s="135"/>
      <c r="F67" s="135"/>
      <c r="G67" s="135"/>
      <c r="H67" s="135"/>
      <c r="I67" s="135"/>
      <c r="J67" s="119"/>
    </row>
    <row r="68" s="134" customFormat="1" spans="1:10">
      <c r="A68" s="119"/>
      <c r="B68" s="119"/>
      <c r="C68" s="135"/>
      <c r="D68" s="135"/>
      <c r="E68" s="135"/>
      <c r="F68" s="135"/>
      <c r="G68" s="135"/>
      <c r="H68" s="135"/>
      <c r="I68" s="135"/>
      <c r="J68" s="119"/>
    </row>
    <row r="69" s="134" customFormat="1" spans="1:10">
      <c r="A69" s="119"/>
      <c r="B69" s="119"/>
      <c r="C69" s="135"/>
      <c r="D69" s="135"/>
      <c r="E69" s="135"/>
      <c r="F69" s="135"/>
      <c r="G69" s="135"/>
      <c r="H69" s="135"/>
      <c r="I69" s="135"/>
      <c r="J69" s="119"/>
    </row>
    <row r="70" s="134" customFormat="1" spans="1:10">
      <c r="A70" s="119"/>
      <c r="B70" s="119"/>
      <c r="C70" s="135"/>
      <c r="D70" s="135"/>
      <c r="E70" s="135"/>
      <c r="F70" s="135"/>
      <c r="G70" s="135"/>
      <c r="H70" s="135"/>
      <c r="I70" s="135"/>
      <c r="J70" s="119"/>
    </row>
    <row r="71" s="134" customFormat="1" spans="1:10">
      <c r="A71" s="119"/>
      <c r="B71" s="119"/>
      <c r="C71" s="135"/>
      <c r="D71" s="135"/>
      <c r="E71" s="135"/>
      <c r="F71" s="135"/>
      <c r="G71" s="135"/>
      <c r="H71" s="135"/>
      <c r="I71" s="135"/>
      <c r="J71" s="119"/>
    </row>
    <row r="72" s="134" customFormat="1" spans="1:10">
      <c r="A72" s="119"/>
      <c r="B72" s="119"/>
      <c r="C72" s="135"/>
      <c r="D72" s="135"/>
      <c r="E72" s="135"/>
      <c r="F72" s="135"/>
      <c r="G72" s="135"/>
      <c r="H72" s="135"/>
      <c r="I72" s="135"/>
      <c r="J72" s="119"/>
    </row>
    <row r="73" s="134" customFormat="1" spans="1:10">
      <c r="A73" s="119"/>
      <c r="B73" s="119"/>
      <c r="C73" s="135"/>
      <c r="D73" s="135"/>
      <c r="E73" s="135"/>
      <c r="F73" s="135"/>
      <c r="G73" s="135"/>
      <c r="H73" s="135"/>
      <c r="I73" s="135"/>
      <c r="J73" s="119"/>
    </row>
    <row r="74" s="134" customFormat="1" spans="1:10">
      <c r="A74" s="119"/>
      <c r="B74" s="119"/>
      <c r="C74" s="135"/>
      <c r="D74" s="135"/>
      <c r="E74" s="135"/>
      <c r="F74" s="135"/>
      <c r="G74" s="135"/>
      <c r="H74" s="135"/>
      <c r="I74" s="135"/>
      <c r="J74" s="119"/>
    </row>
    <row r="75" s="134" customFormat="1" spans="1:10">
      <c r="A75" s="119"/>
      <c r="B75" s="119"/>
      <c r="C75" s="135"/>
      <c r="D75" s="135"/>
      <c r="E75" s="135"/>
      <c r="F75" s="135"/>
      <c r="G75" s="135"/>
      <c r="H75" s="135"/>
      <c r="I75" s="135"/>
      <c r="J75" s="119"/>
    </row>
    <row r="76" s="134" customFormat="1" spans="1:10">
      <c r="A76" s="119"/>
      <c r="B76" s="119"/>
      <c r="C76" s="135"/>
      <c r="D76" s="135"/>
      <c r="E76" s="135"/>
      <c r="F76" s="135"/>
      <c r="G76" s="135"/>
      <c r="H76" s="135"/>
      <c r="I76" s="135"/>
      <c r="J76" s="119"/>
    </row>
    <row r="77" s="134" customFormat="1" spans="1:10">
      <c r="A77" s="119"/>
      <c r="B77" s="119"/>
      <c r="C77" s="135"/>
      <c r="D77" s="135"/>
      <c r="E77" s="135"/>
      <c r="F77" s="135"/>
      <c r="G77" s="135"/>
      <c r="H77" s="135"/>
      <c r="I77" s="135"/>
      <c r="J77" s="119"/>
    </row>
    <row r="78" s="134" customFormat="1" spans="1:10">
      <c r="A78" s="119"/>
      <c r="B78" s="119"/>
      <c r="C78" s="135"/>
      <c r="D78" s="135"/>
      <c r="E78" s="135"/>
      <c r="F78" s="135"/>
      <c r="G78" s="135"/>
      <c r="H78" s="135"/>
      <c r="I78" s="135"/>
      <c r="J78" s="119"/>
    </row>
    <row r="79" s="134" customFormat="1" spans="1:10">
      <c r="A79" s="119"/>
      <c r="B79" s="119"/>
      <c r="C79" s="135"/>
      <c r="D79" s="135"/>
      <c r="E79" s="135"/>
      <c r="F79" s="135"/>
      <c r="G79" s="135"/>
      <c r="H79" s="135"/>
      <c r="I79" s="135"/>
      <c r="J79" s="119"/>
    </row>
    <row r="80" s="134" customFormat="1" spans="1:10">
      <c r="A80" s="119"/>
      <c r="B80" s="119"/>
      <c r="C80" s="135"/>
      <c r="D80" s="135"/>
      <c r="E80" s="135"/>
      <c r="F80" s="135"/>
      <c r="G80" s="135"/>
      <c r="H80" s="135"/>
      <c r="I80" s="135"/>
      <c r="J80" s="119"/>
    </row>
    <row r="81" s="134" customFormat="1" spans="1:10">
      <c r="A81" s="119"/>
      <c r="B81" s="119"/>
      <c r="C81" s="135"/>
      <c r="D81" s="135"/>
      <c r="E81" s="135"/>
      <c r="F81" s="135"/>
      <c r="G81" s="135"/>
      <c r="H81" s="135"/>
      <c r="I81" s="135"/>
      <c r="J81" s="119"/>
    </row>
    <row r="82" s="134" customFormat="1" spans="1:10">
      <c r="A82" s="119"/>
      <c r="B82" s="119"/>
      <c r="C82" s="135"/>
      <c r="D82" s="135"/>
      <c r="E82" s="135"/>
      <c r="F82" s="135"/>
      <c r="G82" s="135"/>
      <c r="H82" s="135"/>
      <c r="I82" s="135"/>
      <c r="J82" s="119"/>
    </row>
    <row r="83" s="134" customFormat="1" spans="1:10">
      <c r="A83" s="119"/>
      <c r="B83" s="119"/>
      <c r="C83" s="135"/>
      <c r="D83" s="135"/>
      <c r="E83" s="135"/>
      <c r="F83" s="135"/>
      <c r="G83" s="135"/>
      <c r="H83" s="135"/>
      <c r="I83" s="135"/>
      <c r="J83" s="119"/>
    </row>
    <row r="84" s="134" customFormat="1" spans="1:10">
      <c r="A84" s="119"/>
      <c r="B84" s="119"/>
      <c r="C84" s="135"/>
      <c r="D84" s="135"/>
      <c r="E84" s="135"/>
      <c r="F84" s="135"/>
      <c r="G84" s="135"/>
      <c r="H84" s="135"/>
      <c r="I84" s="135"/>
      <c r="J84" s="119"/>
    </row>
    <row r="85" s="134" customFormat="1" spans="1:10">
      <c r="A85" s="119"/>
      <c r="B85" s="119"/>
      <c r="C85" s="135"/>
      <c r="D85" s="135"/>
      <c r="E85" s="135"/>
      <c r="F85" s="135"/>
      <c r="G85" s="135"/>
      <c r="H85" s="135"/>
      <c r="I85" s="135"/>
      <c r="J85" s="119"/>
    </row>
    <row r="86" s="134" customFormat="1" spans="1:10">
      <c r="A86" s="119"/>
      <c r="B86" s="119"/>
      <c r="C86" s="135"/>
      <c r="D86" s="135"/>
      <c r="E86" s="135"/>
      <c r="F86" s="135"/>
      <c r="G86" s="135"/>
      <c r="H86" s="135"/>
      <c r="I86" s="135"/>
      <c r="J86" s="119"/>
    </row>
    <row r="87" s="134" customFormat="1" spans="1:10">
      <c r="A87" s="119"/>
      <c r="B87" s="119"/>
      <c r="C87" s="135"/>
      <c r="D87" s="135"/>
      <c r="E87" s="135"/>
      <c r="F87" s="135"/>
      <c r="G87" s="135"/>
      <c r="H87" s="135"/>
      <c r="I87" s="135"/>
      <c r="J87" s="119"/>
    </row>
    <row r="88" s="134" customFormat="1" spans="1:10">
      <c r="A88" s="119"/>
      <c r="B88" s="119"/>
      <c r="C88" s="135"/>
      <c r="D88" s="135"/>
      <c r="E88" s="135"/>
      <c r="F88" s="135"/>
      <c r="G88" s="135"/>
      <c r="H88" s="135"/>
      <c r="I88" s="135"/>
      <c r="J88" s="119"/>
    </row>
    <row r="89" s="134" customFormat="1" spans="1:10">
      <c r="A89" s="119"/>
      <c r="B89" s="119"/>
      <c r="C89" s="135"/>
      <c r="D89" s="135"/>
      <c r="E89" s="135"/>
      <c r="F89" s="135"/>
      <c r="G89" s="135"/>
      <c r="H89" s="135"/>
      <c r="I89" s="135"/>
      <c r="J89" s="119"/>
    </row>
    <row r="90" s="134" customFormat="1" spans="1:10">
      <c r="A90" s="119"/>
      <c r="B90" s="119"/>
      <c r="C90" s="135"/>
      <c r="D90" s="135"/>
      <c r="E90" s="135"/>
      <c r="F90" s="135"/>
      <c r="G90" s="135"/>
      <c r="H90" s="135"/>
      <c r="I90" s="135"/>
      <c r="J90" s="119"/>
    </row>
    <row r="91" s="134" customFormat="1" spans="1:10">
      <c r="A91" s="119"/>
      <c r="B91" s="119"/>
      <c r="C91" s="135"/>
      <c r="D91" s="135"/>
      <c r="E91" s="135"/>
      <c r="F91" s="135"/>
      <c r="G91" s="135"/>
      <c r="H91" s="135"/>
      <c r="I91" s="135"/>
      <c r="J91" s="119"/>
    </row>
    <row r="92" s="134" customFormat="1" spans="1:10">
      <c r="A92" s="119"/>
      <c r="B92" s="119"/>
      <c r="C92" s="135"/>
      <c r="D92" s="135"/>
      <c r="E92" s="135"/>
      <c r="F92" s="135"/>
      <c r="G92" s="135"/>
      <c r="H92" s="135"/>
      <c r="I92" s="135"/>
      <c r="J92" s="119"/>
    </row>
    <row r="93" s="134" customFormat="1" spans="1:10">
      <c r="A93" s="119"/>
      <c r="B93" s="119"/>
      <c r="C93" s="135"/>
      <c r="D93" s="135"/>
      <c r="E93" s="135"/>
      <c r="F93" s="135"/>
      <c r="G93" s="135"/>
      <c r="H93" s="135"/>
      <c r="I93" s="135"/>
      <c r="J93" s="119"/>
    </row>
    <row r="94" s="134" customFormat="1" spans="1:10">
      <c r="A94" s="119"/>
      <c r="B94" s="119"/>
      <c r="C94" s="135"/>
      <c r="D94" s="135"/>
      <c r="E94" s="135"/>
      <c r="F94" s="135"/>
      <c r="G94" s="135"/>
      <c r="H94" s="135"/>
      <c r="I94" s="135"/>
      <c r="J94" s="119"/>
    </row>
    <row r="95" s="134" customFormat="1" spans="1:10">
      <c r="A95" s="119"/>
      <c r="B95" s="119"/>
      <c r="C95" s="135"/>
      <c r="D95" s="135"/>
      <c r="E95" s="135"/>
      <c r="F95" s="135"/>
      <c r="G95" s="135"/>
      <c r="H95" s="135"/>
      <c r="I95" s="135"/>
      <c r="J95" s="119"/>
    </row>
    <row r="96" s="134" customFormat="1" spans="1:10">
      <c r="A96" s="119"/>
      <c r="B96" s="119"/>
      <c r="C96" s="135"/>
      <c r="D96" s="135"/>
      <c r="E96" s="135"/>
      <c r="F96" s="135"/>
      <c r="G96" s="135"/>
      <c r="H96" s="135"/>
      <c r="I96" s="135"/>
      <c r="J96" s="119"/>
    </row>
    <row r="97" s="134" customFormat="1" spans="1:10">
      <c r="A97" s="119"/>
      <c r="B97" s="119"/>
      <c r="C97" s="135"/>
      <c r="D97" s="135"/>
      <c r="E97" s="135"/>
      <c r="F97" s="135"/>
      <c r="G97" s="135"/>
      <c r="H97" s="135"/>
      <c r="I97" s="135"/>
      <c r="J97" s="119"/>
    </row>
    <row r="98" s="134" customFormat="1" spans="1:10">
      <c r="A98" s="119"/>
      <c r="B98" s="119"/>
      <c r="C98" s="135"/>
      <c r="D98" s="135"/>
      <c r="E98" s="135"/>
      <c r="F98" s="135"/>
      <c r="G98" s="135"/>
      <c r="H98" s="135"/>
      <c r="I98" s="135"/>
      <c r="J98" s="119"/>
    </row>
    <row r="99" s="134" customFormat="1" spans="1:10">
      <c r="A99" s="119"/>
      <c r="B99" s="119"/>
      <c r="C99" s="135"/>
      <c r="D99" s="135"/>
      <c r="E99" s="135"/>
      <c r="F99" s="135"/>
      <c r="G99" s="135"/>
      <c r="H99" s="135"/>
      <c r="I99" s="135"/>
      <c r="J99" s="119"/>
    </row>
    <row r="100" s="134" customFormat="1" spans="1:10">
      <c r="A100" s="119"/>
      <c r="B100" s="119"/>
      <c r="C100" s="135"/>
      <c r="D100" s="135"/>
      <c r="E100" s="135"/>
      <c r="F100" s="135"/>
      <c r="G100" s="135"/>
      <c r="H100" s="135"/>
      <c r="I100" s="135"/>
      <c r="J100" s="119"/>
    </row>
    <row r="101" s="134" customFormat="1" spans="1:10">
      <c r="A101" s="119"/>
      <c r="B101" s="119"/>
      <c r="C101" s="135"/>
      <c r="D101" s="135"/>
      <c r="E101" s="135"/>
      <c r="F101" s="135"/>
      <c r="G101" s="135"/>
      <c r="H101" s="135"/>
      <c r="I101" s="135"/>
      <c r="J101" s="119"/>
    </row>
    <row r="102" s="134" customFormat="1" spans="1:10">
      <c r="A102" s="119"/>
      <c r="B102" s="119"/>
      <c r="C102" s="135"/>
      <c r="D102" s="135"/>
      <c r="E102" s="135"/>
      <c r="F102" s="135"/>
      <c r="G102" s="135"/>
      <c r="H102" s="135"/>
      <c r="I102" s="135"/>
      <c r="J102" s="119"/>
    </row>
    <row r="103" s="134" customFormat="1" spans="1:10">
      <c r="A103" s="119"/>
      <c r="B103" s="119"/>
      <c r="C103" s="135"/>
      <c r="D103" s="135"/>
      <c r="E103" s="135"/>
      <c r="F103" s="135"/>
      <c r="G103" s="135"/>
      <c r="H103" s="135"/>
      <c r="I103" s="135"/>
      <c r="J103" s="119"/>
    </row>
    <row r="104" s="134" customFormat="1" spans="1:10">
      <c r="A104" s="119"/>
      <c r="B104" s="119"/>
      <c r="C104" s="135"/>
      <c r="D104" s="135"/>
      <c r="E104" s="135"/>
      <c r="F104" s="135"/>
      <c r="G104" s="135"/>
      <c r="H104" s="135"/>
      <c r="I104" s="135"/>
      <c r="J104" s="119"/>
    </row>
    <row r="105" s="134" customFormat="1" spans="1:10">
      <c r="A105" s="119"/>
      <c r="B105" s="119"/>
      <c r="C105" s="135"/>
      <c r="D105" s="135"/>
      <c r="E105" s="135"/>
      <c r="F105" s="135"/>
      <c r="G105" s="135"/>
      <c r="H105" s="135"/>
      <c r="I105" s="135"/>
      <c r="J105" s="119"/>
    </row>
    <row r="106" s="134" customFormat="1" spans="1:10">
      <c r="A106" s="119"/>
      <c r="B106" s="119"/>
      <c r="C106" s="135"/>
      <c r="D106" s="135"/>
      <c r="E106" s="135"/>
      <c r="F106" s="135"/>
      <c r="G106" s="135"/>
      <c r="H106" s="135"/>
      <c r="I106" s="135"/>
      <c r="J106" s="119"/>
    </row>
    <row r="107" s="134" customFormat="1" spans="1:10">
      <c r="A107" s="119"/>
      <c r="B107" s="119"/>
      <c r="C107" s="135"/>
      <c r="D107" s="135"/>
      <c r="E107" s="135"/>
      <c r="F107" s="135"/>
      <c r="G107" s="135"/>
      <c r="H107" s="135"/>
      <c r="I107" s="135"/>
      <c r="J107" s="119"/>
    </row>
    <row r="108" s="134" customFormat="1" spans="1:10">
      <c r="A108" s="119"/>
      <c r="B108" s="119"/>
      <c r="C108" s="135"/>
      <c r="D108" s="135"/>
      <c r="E108" s="135"/>
      <c r="F108" s="135"/>
      <c r="G108" s="135"/>
      <c r="H108" s="135"/>
      <c r="I108" s="135"/>
      <c r="J108" s="119"/>
    </row>
    <row r="109" s="134" customFormat="1" spans="1:10">
      <c r="A109" s="119"/>
      <c r="B109" s="119"/>
      <c r="C109" s="135"/>
      <c r="D109" s="135"/>
      <c r="E109" s="135"/>
      <c r="F109" s="135"/>
      <c r="G109" s="135"/>
      <c r="H109" s="135"/>
      <c r="I109" s="135"/>
      <c r="J109" s="119"/>
    </row>
    <row r="110" s="134" customFormat="1" spans="1:10">
      <c r="A110" s="119"/>
      <c r="B110" s="119"/>
      <c r="C110" s="135"/>
      <c r="D110" s="135"/>
      <c r="E110" s="135"/>
      <c r="F110" s="135"/>
      <c r="G110" s="135"/>
      <c r="H110" s="135"/>
      <c r="I110" s="135"/>
      <c r="J110" s="119"/>
    </row>
    <row r="111" s="134" customFormat="1" spans="1:10">
      <c r="A111" s="119"/>
      <c r="B111" s="119"/>
      <c r="C111" s="135"/>
      <c r="D111" s="135"/>
      <c r="E111" s="135"/>
      <c r="F111" s="135"/>
      <c r="G111" s="135"/>
      <c r="H111" s="135"/>
      <c r="I111" s="135"/>
      <c r="J111" s="119"/>
    </row>
    <row r="112" s="134" customFormat="1" spans="1:10">
      <c r="A112" s="119"/>
      <c r="B112" s="119"/>
      <c r="C112" s="135"/>
      <c r="D112" s="135"/>
      <c r="E112" s="135"/>
      <c r="F112" s="135"/>
      <c r="G112" s="135"/>
      <c r="H112" s="135"/>
      <c r="I112" s="135"/>
      <c r="J112" s="119"/>
    </row>
    <row r="113" s="134" customFormat="1" spans="1:10">
      <c r="A113" s="119"/>
      <c r="B113" s="119"/>
      <c r="C113" s="135"/>
      <c r="D113" s="135"/>
      <c r="E113" s="135"/>
      <c r="F113" s="135"/>
      <c r="G113" s="135"/>
      <c r="H113" s="135"/>
      <c r="I113" s="135"/>
      <c r="J113" s="119"/>
    </row>
    <row r="114" s="134" customFormat="1" spans="1:10">
      <c r="A114" s="119"/>
      <c r="B114" s="119"/>
      <c r="C114" s="135"/>
      <c r="D114" s="135"/>
      <c r="E114" s="135"/>
      <c r="F114" s="135"/>
      <c r="G114" s="135"/>
      <c r="H114" s="135"/>
      <c r="I114" s="135"/>
      <c r="J114" s="119"/>
    </row>
    <row r="115" s="134" customFormat="1" spans="1:10">
      <c r="A115" s="119"/>
      <c r="B115" s="119"/>
      <c r="C115" s="135"/>
      <c r="D115" s="135"/>
      <c r="E115" s="135"/>
      <c r="F115" s="135"/>
      <c r="G115" s="135"/>
      <c r="H115" s="135"/>
      <c r="I115" s="135"/>
      <c r="J115" s="119"/>
    </row>
    <row r="116" s="134" customFormat="1" spans="1:10">
      <c r="A116" s="119"/>
      <c r="B116" s="119"/>
      <c r="C116" s="135"/>
      <c r="D116" s="135"/>
      <c r="E116" s="135"/>
      <c r="F116" s="135"/>
      <c r="G116" s="135"/>
      <c r="H116" s="135"/>
      <c r="I116" s="135"/>
      <c r="J116" s="119"/>
    </row>
    <row r="117" s="134" customFormat="1" spans="1:10">
      <c r="A117" s="119"/>
      <c r="B117" s="119"/>
      <c r="C117" s="135"/>
      <c r="D117" s="135"/>
      <c r="E117" s="135"/>
      <c r="F117" s="135"/>
      <c r="G117" s="135"/>
      <c r="H117" s="135"/>
      <c r="I117" s="135"/>
      <c r="J117" s="119"/>
    </row>
    <row r="118" s="134" customFormat="1" spans="1:10">
      <c r="A118" s="119"/>
      <c r="B118" s="119"/>
      <c r="C118" s="135"/>
      <c r="D118" s="135"/>
      <c r="E118" s="135"/>
      <c r="F118" s="135"/>
      <c r="G118" s="135"/>
      <c r="H118" s="135"/>
      <c r="I118" s="135"/>
      <c r="J118" s="119"/>
    </row>
    <row r="119" s="134" customFormat="1" spans="1:10">
      <c r="A119" s="119"/>
      <c r="B119" s="119"/>
      <c r="C119" s="135"/>
      <c r="D119" s="135"/>
      <c r="E119" s="135"/>
      <c r="F119" s="135"/>
      <c r="G119" s="135"/>
      <c r="H119" s="135"/>
      <c r="I119" s="135"/>
      <c r="J119" s="119"/>
    </row>
    <row r="120" s="134" customFormat="1" spans="1:10">
      <c r="A120" s="119"/>
      <c r="B120" s="119"/>
      <c r="C120" s="135"/>
      <c r="D120" s="135"/>
      <c r="E120" s="135"/>
      <c r="F120" s="135"/>
      <c r="G120" s="135"/>
      <c r="H120" s="135"/>
      <c r="I120" s="135"/>
      <c r="J120" s="119"/>
    </row>
    <row r="121" s="134" customFormat="1" spans="1:10">
      <c r="A121" s="119"/>
      <c r="B121" s="119"/>
      <c r="C121" s="135"/>
      <c r="D121" s="135"/>
      <c r="E121" s="135"/>
      <c r="F121" s="135"/>
      <c r="G121" s="135"/>
      <c r="H121" s="135"/>
      <c r="I121" s="135"/>
      <c r="J121" s="119"/>
    </row>
    <row r="122" s="134" customFormat="1" spans="1:10">
      <c r="A122" s="119"/>
      <c r="B122" s="119"/>
      <c r="C122" s="135"/>
      <c r="D122" s="135"/>
      <c r="E122" s="135"/>
      <c r="F122" s="135"/>
      <c r="G122" s="135"/>
      <c r="H122" s="135"/>
      <c r="I122" s="135"/>
      <c r="J122" s="119"/>
    </row>
    <row r="123" s="134" customFormat="1" spans="1:10">
      <c r="A123" s="119"/>
      <c r="B123" s="119"/>
      <c r="C123" s="135"/>
      <c r="D123" s="135"/>
      <c r="E123" s="135"/>
      <c r="F123" s="135"/>
      <c r="G123" s="135"/>
      <c r="H123" s="135"/>
      <c r="I123" s="135"/>
      <c r="J123" s="119"/>
    </row>
    <row r="124" s="134" customFormat="1" spans="1:10">
      <c r="A124" s="119"/>
      <c r="B124" s="119"/>
      <c r="C124" s="135"/>
      <c r="D124" s="135"/>
      <c r="E124" s="135"/>
      <c r="F124" s="135"/>
      <c r="G124" s="135"/>
      <c r="H124" s="135"/>
      <c r="I124" s="135"/>
      <c r="J124" s="119"/>
    </row>
    <row r="125" s="134" customFormat="1" spans="1:10">
      <c r="A125" s="119"/>
      <c r="B125" s="119"/>
      <c r="C125" s="135"/>
      <c r="D125" s="135"/>
      <c r="E125" s="135"/>
      <c r="F125" s="135"/>
      <c r="G125" s="135"/>
      <c r="H125" s="135"/>
      <c r="I125" s="135"/>
      <c r="J125" s="119"/>
    </row>
    <row r="126" s="134" customFormat="1" spans="1:10">
      <c r="A126" s="119"/>
      <c r="B126" s="119"/>
      <c r="C126" s="135"/>
      <c r="D126" s="135"/>
      <c r="E126" s="135"/>
      <c r="F126" s="135"/>
      <c r="G126" s="135"/>
      <c r="H126" s="135"/>
      <c r="I126" s="135"/>
      <c r="J126" s="119"/>
    </row>
    <row r="127" s="134" customFormat="1" spans="1:10">
      <c r="A127" s="119"/>
      <c r="B127" s="119"/>
      <c r="C127" s="135"/>
      <c r="D127" s="135"/>
      <c r="E127" s="135"/>
      <c r="F127" s="135"/>
      <c r="G127" s="135"/>
      <c r="H127" s="135"/>
      <c r="I127" s="135"/>
      <c r="J127" s="119"/>
    </row>
    <row r="128" s="134" customFormat="1" spans="1:10">
      <c r="A128" s="119"/>
      <c r="B128" s="119"/>
      <c r="C128" s="135"/>
      <c r="D128" s="135"/>
      <c r="E128" s="135"/>
      <c r="F128" s="135"/>
      <c r="G128" s="135"/>
      <c r="H128" s="135"/>
      <c r="I128" s="135"/>
      <c r="J128" s="119"/>
    </row>
    <row r="129" s="134" customFormat="1" spans="1:10">
      <c r="A129" s="119"/>
      <c r="B129" s="119"/>
      <c r="C129" s="135"/>
      <c r="D129" s="135"/>
      <c r="E129" s="135"/>
      <c r="F129" s="135"/>
      <c r="G129" s="135"/>
      <c r="H129" s="135"/>
      <c r="I129" s="135"/>
      <c r="J129" s="119"/>
    </row>
    <row r="130" s="134" customFormat="1" spans="1:10">
      <c r="A130" s="119"/>
      <c r="B130" s="119"/>
      <c r="C130" s="135"/>
      <c r="D130" s="135"/>
      <c r="E130" s="135"/>
      <c r="F130" s="135"/>
      <c r="G130" s="135"/>
      <c r="H130" s="135"/>
      <c r="I130" s="135"/>
      <c r="J130" s="119"/>
    </row>
    <row r="131" s="134" customFormat="1" spans="1:10">
      <c r="A131" s="119"/>
      <c r="B131" s="119"/>
      <c r="C131" s="135"/>
      <c r="D131" s="135"/>
      <c r="E131" s="135"/>
      <c r="F131" s="135"/>
      <c r="G131" s="135"/>
      <c r="H131" s="135"/>
      <c r="I131" s="135"/>
      <c r="J131" s="119"/>
    </row>
    <row r="132" s="134" customFormat="1" spans="1:10">
      <c r="A132" s="119"/>
      <c r="B132" s="119"/>
      <c r="C132" s="135"/>
      <c r="D132" s="135"/>
      <c r="E132" s="135"/>
      <c r="F132" s="135"/>
      <c r="G132" s="135"/>
      <c r="H132" s="135"/>
      <c r="I132" s="135"/>
      <c r="J132" s="119"/>
    </row>
    <row r="133" s="134" customFormat="1" spans="1:10">
      <c r="A133" s="119"/>
      <c r="B133" s="119"/>
      <c r="C133" s="135"/>
      <c r="D133" s="135"/>
      <c r="E133" s="135"/>
      <c r="F133" s="135"/>
      <c r="G133" s="135"/>
      <c r="H133" s="135"/>
      <c r="I133" s="135"/>
      <c r="J133" s="119"/>
    </row>
    <row r="134" s="134" customFormat="1" spans="1:10">
      <c r="A134" s="119"/>
      <c r="B134" s="119"/>
      <c r="C134" s="135"/>
      <c r="D134" s="135"/>
      <c r="E134" s="135"/>
      <c r="F134" s="135"/>
      <c r="G134" s="135"/>
      <c r="H134" s="135"/>
      <c r="I134" s="135"/>
      <c r="J134" s="119"/>
    </row>
    <row r="135" s="134" customFormat="1" spans="1:10">
      <c r="A135" s="119"/>
      <c r="B135" s="119"/>
      <c r="C135" s="135"/>
      <c r="D135" s="135"/>
      <c r="E135" s="135"/>
      <c r="F135" s="135"/>
      <c r="G135" s="135"/>
      <c r="H135" s="135"/>
      <c r="I135" s="135"/>
      <c r="J135" s="119"/>
    </row>
  </sheetData>
  <mergeCells count="11">
    <mergeCell ref="B2:I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A1:A65536">
    <cfRule type="duplicateValues" dxfId="0" priority="2"/>
  </conditionalFormatting>
  <conditionalFormatting sqref="B1:B6553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6"/>
  <sheetViews>
    <sheetView workbookViewId="0">
      <selection activeCell="F57" sqref="F57"/>
    </sheetView>
  </sheetViews>
  <sheetFormatPr defaultColWidth="9" defaultRowHeight="14.4" outlineLevelCol="2"/>
  <cols>
    <col min="1" max="1" width="9" style="119"/>
    <col min="2" max="2" width="61.125" style="119" customWidth="1"/>
    <col min="3" max="3" width="21" style="120" customWidth="1"/>
    <col min="4" max="16384" width="9" style="119"/>
  </cols>
  <sheetData>
    <row r="1" s="114" customFormat="1" ht="15.6" spans="1:3">
      <c r="A1" s="119"/>
      <c r="B1" s="121" t="s">
        <v>2666</v>
      </c>
      <c r="C1" s="120"/>
    </row>
    <row r="2" s="115" customFormat="1" ht="22.2" spans="2:3">
      <c r="B2" s="122" t="s">
        <v>2667</v>
      </c>
      <c r="C2" s="123"/>
    </row>
    <row r="3" s="116" customFormat="1" ht="18" customHeight="1" spans="1:3">
      <c r="A3" s="119"/>
      <c r="B3" s="119"/>
      <c r="C3" s="120"/>
    </row>
    <row r="4" s="117" customFormat="1" ht="31.5" customHeight="1" spans="1:3">
      <c r="A4" s="124" t="s">
        <v>2585</v>
      </c>
      <c r="B4" s="124" t="s">
        <v>57</v>
      </c>
      <c r="C4" s="125" t="s">
        <v>2587</v>
      </c>
    </row>
    <row r="5" s="117" customFormat="1" ht="27.75" customHeight="1" spans="1:3">
      <c r="A5" s="126"/>
      <c r="B5" s="124"/>
      <c r="C5" s="127"/>
    </row>
    <row r="6" s="116" customFormat="1" ht="18.45" customHeight="1" spans="1:3">
      <c r="A6" s="128" t="s">
        <v>869</v>
      </c>
      <c r="B6" s="129" t="s">
        <v>2514</v>
      </c>
      <c r="C6" s="130"/>
    </row>
    <row r="7" s="116" customFormat="1" ht="18.45" customHeight="1" spans="1:3">
      <c r="A7" s="128" t="s">
        <v>2592</v>
      </c>
      <c r="B7" s="129" t="s">
        <v>2593</v>
      </c>
      <c r="C7" s="130"/>
    </row>
    <row r="8" s="116" customFormat="1" ht="18.45" customHeight="1" spans="1:3">
      <c r="A8" s="128" t="s">
        <v>2594</v>
      </c>
      <c r="B8" s="129" t="s">
        <v>2595</v>
      </c>
      <c r="C8" s="130"/>
    </row>
    <row r="9" s="116" customFormat="1" ht="18.45" customHeight="1" spans="1:3">
      <c r="A9" s="128" t="s">
        <v>2596</v>
      </c>
      <c r="B9" s="129" t="s">
        <v>2597</v>
      </c>
      <c r="C9" s="130"/>
    </row>
    <row r="10" s="116" customFormat="1" spans="1:3">
      <c r="A10" s="128" t="s">
        <v>968</v>
      </c>
      <c r="B10" s="129" t="s">
        <v>2515</v>
      </c>
      <c r="C10" s="130"/>
    </row>
    <row r="11" s="116" customFormat="1" ht="18.45" customHeight="1" spans="1:3">
      <c r="A11" s="128" t="s">
        <v>2598</v>
      </c>
      <c r="B11" s="129" t="s">
        <v>2599</v>
      </c>
      <c r="C11" s="130"/>
    </row>
    <row r="12" s="116" customFormat="1" ht="18.45" customHeight="1" spans="1:3">
      <c r="A12" s="128" t="s">
        <v>2600</v>
      </c>
      <c r="B12" s="129" t="s">
        <v>2601</v>
      </c>
      <c r="C12" s="130"/>
    </row>
    <row r="13" s="116" customFormat="1" ht="18.45" customHeight="1" spans="1:3">
      <c r="A13" s="128" t="s">
        <v>2602</v>
      </c>
      <c r="B13" s="129" t="s">
        <v>2603</v>
      </c>
      <c r="C13" s="130"/>
    </row>
    <row r="14" s="116" customFormat="1" ht="18.45" customHeight="1" spans="1:3">
      <c r="A14" s="128" t="s">
        <v>1343</v>
      </c>
      <c r="B14" s="129" t="s">
        <v>2516</v>
      </c>
      <c r="C14" s="130"/>
    </row>
    <row r="15" s="116" customFormat="1" ht="18.45" customHeight="1" spans="1:3">
      <c r="A15" s="128" t="s">
        <v>2604</v>
      </c>
      <c r="B15" s="129" t="s">
        <v>2605</v>
      </c>
      <c r="C15" s="130"/>
    </row>
    <row r="16" s="116" customFormat="1" ht="18.45" customHeight="1" spans="1:3">
      <c r="A16" s="128" t="s">
        <v>2606</v>
      </c>
      <c r="B16" s="129" t="s">
        <v>2607</v>
      </c>
      <c r="C16" s="130"/>
    </row>
    <row r="17" s="116" customFormat="1" ht="18.45" customHeight="1" spans="1:3">
      <c r="A17" s="128" t="s">
        <v>1481</v>
      </c>
      <c r="B17" s="129" t="s">
        <v>2517</v>
      </c>
      <c r="C17" s="130"/>
    </row>
    <row r="18" s="116" customFormat="1" ht="18.45" customHeight="1" spans="1:3">
      <c r="A18" s="128" t="s">
        <v>2608</v>
      </c>
      <c r="B18" s="129" t="s">
        <v>2609</v>
      </c>
      <c r="C18" s="130"/>
    </row>
    <row r="19" s="116" customFormat="1" ht="18.45" customHeight="1" spans="1:3">
      <c r="A19" s="128" t="s">
        <v>2610</v>
      </c>
      <c r="B19" s="129" t="s">
        <v>2611</v>
      </c>
      <c r="C19" s="130"/>
    </row>
    <row r="20" s="116" customFormat="1" ht="18.45" customHeight="1" spans="1:3">
      <c r="A20" s="128" t="s">
        <v>2612</v>
      </c>
      <c r="B20" s="129" t="s">
        <v>2613</v>
      </c>
      <c r="C20" s="130"/>
    </row>
    <row r="21" s="116" customFormat="1" ht="18.45" customHeight="1" spans="1:3">
      <c r="A21" s="128" t="s">
        <v>2614</v>
      </c>
      <c r="B21" s="129" t="s">
        <v>2615</v>
      </c>
      <c r="C21" s="130"/>
    </row>
    <row r="22" s="116" customFormat="1" ht="18.45" customHeight="1" spans="1:3">
      <c r="A22" s="128" t="s">
        <v>2616</v>
      </c>
      <c r="B22" s="129" t="s">
        <v>2617</v>
      </c>
      <c r="C22" s="130"/>
    </row>
    <row r="23" s="116" customFormat="1" ht="18.45" customHeight="1" spans="1:3">
      <c r="A23" s="128" t="s">
        <v>2618</v>
      </c>
      <c r="B23" s="129" t="s">
        <v>2619</v>
      </c>
      <c r="C23" s="130"/>
    </row>
    <row r="24" s="116" customFormat="1" ht="18.45" customHeight="1" spans="1:3">
      <c r="A24" s="128" t="s">
        <v>2620</v>
      </c>
      <c r="B24" s="129" t="s">
        <v>2621</v>
      </c>
      <c r="C24" s="130"/>
    </row>
    <row r="25" s="116" customFormat="1" ht="18.45" customHeight="1" spans="1:3">
      <c r="A25" s="128" t="s">
        <v>2622</v>
      </c>
      <c r="B25" s="129" t="s">
        <v>2623</v>
      </c>
      <c r="C25" s="130"/>
    </row>
    <row r="26" s="116" customFormat="1" ht="18.45" customHeight="1" spans="1:3">
      <c r="A26" s="128" t="s">
        <v>2624</v>
      </c>
      <c r="B26" s="129" t="s">
        <v>2625</v>
      </c>
      <c r="C26" s="130"/>
    </row>
    <row r="27" s="116" customFormat="1" ht="18.45" customHeight="1" spans="1:3">
      <c r="A27" s="128" t="s">
        <v>2626</v>
      </c>
      <c r="B27" s="129" t="s">
        <v>2627</v>
      </c>
      <c r="C27" s="130"/>
    </row>
    <row r="28" s="116" customFormat="1" ht="18.45" customHeight="1" spans="1:3">
      <c r="A28" s="128" t="s">
        <v>1522</v>
      </c>
      <c r="B28" s="129" t="s">
        <v>2518</v>
      </c>
      <c r="C28" s="130"/>
    </row>
    <row r="29" s="116" customFormat="1" ht="18.45" customHeight="1" spans="1:3">
      <c r="A29" s="128" t="s">
        <v>2628</v>
      </c>
      <c r="B29" s="129" t="s">
        <v>2629</v>
      </c>
      <c r="C29" s="130"/>
    </row>
    <row r="30" s="116" customFormat="1" ht="18.45" customHeight="1" spans="1:3">
      <c r="A30" s="128" t="s">
        <v>2630</v>
      </c>
      <c r="B30" s="129" t="s">
        <v>2631</v>
      </c>
      <c r="C30" s="130"/>
    </row>
    <row r="31" s="116" customFormat="1" ht="18.45" customHeight="1" spans="1:3">
      <c r="A31" s="128" t="s">
        <v>2632</v>
      </c>
      <c r="B31" s="129" t="s">
        <v>2633</v>
      </c>
      <c r="C31" s="130"/>
    </row>
    <row r="32" s="116" customFormat="1" ht="18.45" customHeight="1" spans="1:3">
      <c r="A32" s="131" t="s">
        <v>2634</v>
      </c>
      <c r="B32" s="129" t="s">
        <v>2635</v>
      </c>
      <c r="C32" s="130"/>
    </row>
    <row r="33" s="116" customFormat="1" ht="18.45" customHeight="1" spans="1:3">
      <c r="A33" s="131" t="s">
        <v>2636</v>
      </c>
      <c r="B33" s="129" t="s">
        <v>2637</v>
      </c>
      <c r="C33" s="130"/>
    </row>
    <row r="34" s="116" customFormat="1" ht="18.45" customHeight="1" spans="1:3">
      <c r="A34" s="128" t="s">
        <v>1720</v>
      </c>
      <c r="B34" s="129" t="s">
        <v>2519</v>
      </c>
      <c r="C34" s="130"/>
    </row>
    <row r="35" s="116" customFormat="1" ht="18.45" customHeight="1" spans="1:3">
      <c r="A35" s="128" t="s">
        <v>2638</v>
      </c>
      <c r="B35" s="129" t="s">
        <v>2639</v>
      </c>
      <c r="C35" s="130"/>
    </row>
    <row r="36" s="116" customFormat="1" ht="18.45" customHeight="1" spans="1:3">
      <c r="A36" s="128" t="s">
        <v>2640</v>
      </c>
      <c r="B36" s="129" t="s">
        <v>2641</v>
      </c>
      <c r="C36" s="130"/>
    </row>
    <row r="37" s="116" customFormat="1" ht="18.45" customHeight="1" spans="1:3">
      <c r="A37" s="128" t="s">
        <v>2642</v>
      </c>
      <c r="B37" s="129" t="s">
        <v>2643</v>
      </c>
      <c r="C37" s="130"/>
    </row>
    <row r="38" s="116" customFormat="1" ht="18.45" customHeight="1" spans="1:3">
      <c r="A38" s="128" t="s">
        <v>2644</v>
      </c>
      <c r="B38" s="129" t="s">
        <v>2645</v>
      </c>
      <c r="C38" s="130"/>
    </row>
    <row r="39" s="116" customFormat="1" ht="18.45" customHeight="1" spans="1:3">
      <c r="A39" s="128" t="s">
        <v>2646</v>
      </c>
      <c r="B39" s="129" t="s">
        <v>2647</v>
      </c>
      <c r="C39" s="130"/>
    </row>
    <row r="40" s="116" customFormat="1" ht="18.45" customHeight="1" spans="1:3">
      <c r="A40" s="128" t="s">
        <v>2648</v>
      </c>
      <c r="B40" s="129" t="s">
        <v>2649</v>
      </c>
      <c r="C40" s="130"/>
    </row>
    <row r="41" s="116" customFormat="1" ht="18.45" customHeight="1" spans="1:3">
      <c r="A41" s="128" t="s">
        <v>2650</v>
      </c>
      <c r="B41" s="129" t="s">
        <v>2651</v>
      </c>
      <c r="C41" s="130"/>
    </row>
    <row r="42" s="116" customFormat="1" ht="18.45" customHeight="1" spans="1:3">
      <c r="A42" s="128" t="s">
        <v>2652</v>
      </c>
      <c r="B42" s="129" t="s">
        <v>2653</v>
      </c>
      <c r="C42" s="130"/>
    </row>
    <row r="43" s="116" customFormat="1" ht="18.45" customHeight="1" spans="1:3">
      <c r="A43" s="128" t="s">
        <v>1823</v>
      </c>
      <c r="B43" s="129" t="s">
        <v>2520</v>
      </c>
      <c r="C43" s="130"/>
    </row>
    <row r="44" s="116" customFormat="1" ht="18.45" customHeight="1" spans="1:3">
      <c r="A44" s="128" t="s">
        <v>2654</v>
      </c>
      <c r="B44" s="129" t="s">
        <v>2655</v>
      </c>
      <c r="C44" s="130"/>
    </row>
    <row r="45" s="116" customFormat="1" ht="18.45" customHeight="1" spans="1:3">
      <c r="A45" s="128" t="s">
        <v>2336</v>
      </c>
      <c r="B45" s="129" t="s">
        <v>2521</v>
      </c>
      <c r="C45" s="130">
        <v>156</v>
      </c>
    </row>
    <row r="46" s="116" customFormat="1" ht="18.45" customHeight="1" spans="1:3">
      <c r="A46" s="128" t="s">
        <v>2656</v>
      </c>
      <c r="B46" s="129" t="s">
        <v>2657</v>
      </c>
      <c r="C46" s="130"/>
    </row>
    <row r="47" s="116" customFormat="1" ht="18.45" customHeight="1" spans="1:3">
      <c r="A47" s="128" t="s">
        <v>2658</v>
      </c>
      <c r="B47" s="129" t="s">
        <v>2659</v>
      </c>
      <c r="C47" s="130"/>
    </row>
    <row r="48" s="116" customFormat="1" ht="18.45" customHeight="1" spans="1:3">
      <c r="A48" s="128" t="s">
        <v>2660</v>
      </c>
      <c r="B48" s="129" t="s">
        <v>2661</v>
      </c>
      <c r="C48" s="130">
        <v>156</v>
      </c>
    </row>
    <row r="49" s="116" customFormat="1" ht="18.45" customHeight="1" spans="1:3">
      <c r="A49" s="128" t="s">
        <v>2341</v>
      </c>
      <c r="B49" s="129" t="s">
        <v>2662</v>
      </c>
      <c r="C49" s="130"/>
    </row>
    <row r="50" s="116" customFormat="1" ht="18.45" customHeight="1" spans="1:3">
      <c r="A50" s="128" t="s">
        <v>2353</v>
      </c>
      <c r="B50" s="129" t="s">
        <v>2663</v>
      </c>
      <c r="C50" s="130"/>
    </row>
    <row r="51" s="116" customFormat="1" ht="18.45" customHeight="1" spans="1:3">
      <c r="A51" s="128" t="s">
        <v>2664</v>
      </c>
      <c r="B51" s="129" t="s">
        <v>2665</v>
      </c>
      <c r="C51" s="130"/>
    </row>
    <row r="52" s="116" customFormat="1" ht="20.1" customHeight="1" spans="1:3">
      <c r="A52" s="128"/>
      <c r="B52" s="128"/>
      <c r="C52" s="130"/>
    </row>
    <row r="53" s="116" customFormat="1" ht="20.1" customHeight="1" spans="1:3">
      <c r="A53" s="128"/>
      <c r="B53" s="128"/>
      <c r="C53" s="130"/>
    </row>
    <row r="54" s="116" customFormat="1" ht="20.1" customHeight="1" spans="1:3">
      <c r="A54" s="128"/>
      <c r="B54" s="132" t="s">
        <v>22</v>
      </c>
      <c r="C54" s="130">
        <v>156</v>
      </c>
    </row>
    <row r="55" s="116" customFormat="1" ht="20.1" customHeight="1" spans="1:3">
      <c r="A55" s="119"/>
      <c r="B55" s="119"/>
      <c r="C55" s="120"/>
    </row>
    <row r="56" s="116" customFormat="1" spans="1:3">
      <c r="A56" s="119"/>
      <c r="B56" s="119"/>
      <c r="C56" s="120"/>
    </row>
    <row r="57" s="116" customFormat="1" spans="1:3">
      <c r="A57" s="119"/>
      <c r="B57" s="119"/>
      <c r="C57" s="120"/>
    </row>
    <row r="58" s="116" customFormat="1" spans="1:3">
      <c r="A58" s="119"/>
      <c r="B58" s="119"/>
      <c r="C58" s="120"/>
    </row>
    <row r="59" s="116" customFormat="1" spans="1:3">
      <c r="A59" s="119"/>
      <c r="B59" s="119"/>
      <c r="C59" s="120"/>
    </row>
    <row r="60" s="116" customFormat="1" spans="1:3">
      <c r="A60" s="119"/>
      <c r="B60" s="119"/>
      <c r="C60" s="120"/>
    </row>
    <row r="61" s="116" customFormat="1" spans="1:3">
      <c r="A61" s="119"/>
      <c r="B61" s="119"/>
      <c r="C61" s="120"/>
    </row>
    <row r="62" s="116" customFormat="1" spans="1:3">
      <c r="A62" s="119"/>
      <c r="B62" s="119"/>
      <c r="C62" s="120"/>
    </row>
    <row r="63" s="116" customFormat="1" spans="1:3">
      <c r="A63" s="119"/>
      <c r="B63" s="119"/>
      <c r="C63" s="120"/>
    </row>
    <row r="64" s="116" customFormat="1" spans="1:3">
      <c r="A64" s="119"/>
      <c r="B64" s="119"/>
      <c r="C64" s="120"/>
    </row>
    <row r="65" s="116" customFormat="1" spans="1:3">
      <c r="A65" s="119"/>
      <c r="B65" s="119"/>
      <c r="C65" s="120"/>
    </row>
    <row r="66" s="116" customFormat="1" spans="1:3">
      <c r="A66" s="119"/>
      <c r="B66" s="119"/>
      <c r="C66" s="120"/>
    </row>
    <row r="67" s="116" customFormat="1" spans="1:3">
      <c r="A67" s="119"/>
      <c r="B67" s="119"/>
      <c r="C67" s="120"/>
    </row>
    <row r="68" s="116" customFormat="1" spans="1:3">
      <c r="A68" s="119"/>
      <c r="B68" s="119"/>
      <c r="C68" s="120"/>
    </row>
    <row r="69" s="116" customFormat="1" spans="1:3">
      <c r="A69" s="119"/>
      <c r="B69" s="119"/>
      <c r="C69" s="120"/>
    </row>
    <row r="70" s="116" customFormat="1" spans="1:3">
      <c r="A70" s="119"/>
      <c r="B70" s="119"/>
      <c r="C70" s="120"/>
    </row>
    <row r="71" s="116" customFormat="1" spans="1:3">
      <c r="A71" s="119"/>
      <c r="B71" s="119"/>
      <c r="C71" s="120"/>
    </row>
    <row r="72" s="116" customFormat="1" spans="1:3">
      <c r="A72" s="119"/>
      <c r="B72" s="119"/>
      <c r="C72" s="120"/>
    </row>
    <row r="73" s="116" customFormat="1" spans="1:3">
      <c r="A73" s="119"/>
      <c r="B73" s="119"/>
      <c r="C73" s="120"/>
    </row>
    <row r="74" s="116" customFormat="1" spans="1:3">
      <c r="A74" s="119"/>
      <c r="B74" s="119"/>
      <c r="C74" s="120"/>
    </row>
    <row r="75" s="116" customFormat="1" spans="1:3">
      <c r="A75" s="119"/>
      <c r="B75" s="119"/>
      <c r="C75" s="120"/>
    </row>
    <row r="76" s="116" customFormat="1" spans="1:3">
      <c r="A76" s="119"/>
      <c r="B76" s="119"/>
      <c r="C76" s="120"/>
    </row>
    <row r="77" s="116" customFormat="1" spans="1:3">
      <c r="A77" s="119"/>
      <c r="B77" s="119"/>
      <c r="C77" s="120"/>
    </row>
    <row r="78" s="116" customFormat="1" spans="1:3">
      <c r="A78" s="119"/>
      <c r="B78" s="119"/>
      <c r="C78" s="120"/>
    </row>
    <row r="79" s="116" customFormat="1" spans="1:3">
      <c r="A79" s="119"/>
      <c r="B79" s="119"/>
      <c r="C79" s="120"/>
    </row>
    <row r="80" s="116" customFormat="1" spans="1:3">
      <c r="A80" s="119"/>
      <c r="B80" s="119"/>
      <c r="C80" s="120"/>
    </row>
    <row r="81" s="116" customFormat="1" spans="1:3">
      <c r="A81" s="119"/>
      <c r="B81" s="119"/>
      <c r="C81" s="120"/>
    </row>
    <row r="82" s="116" customFormat="1" spans="1:3">
      <c r="A82" s="119"/>
      <c r="B82" s="119"/>
      <c r="C82" s="120"/>
    </row>
    <row r="83" s="116" customFormat="1" spans="1:3">
      <c r="A83" s="119"/>
      <c r="B83" s="119"/>
      <c r="C83" s="120"/>
    </row>
    <row r="84" s="116" customFormat="1" spans="1:3">
      <c r="A84" s="119"/>
      <c r="B84" s="119"/>
      <c r="C84" s="120"/>
    </row>
    <row r="85" s="116" customFormat="1" spans="1:3">
      <c r="A85" s="119"/>
      <c r="B85" s="119"/>
      <c r="C85" s="120"/>
    </row>
    <row r="86" s="116" customFormat="1" spans="1:3">
      <c r="A86" s="119"/>
      <c r="B86" s="119"/>
      <c r="C86" s="120"/>
    </row>
    <row r="87" s="116" customFormat="1" spans="1:3">
      <c r="A87" s="119"/>
      <c r="B87" s="119"/>
      <c r="C87" s="120"/>
    </row>
    <row r="88" s="116" customFormat="1" spans="1:3">
      <c r="A88" s="119"/>
      <c r="B88" s="119"/>
      <c r="C88" s="120"/>
    </row>
    <row r="89" s="116" customFormat="1" spans="1:3">
      <c r="A89" s="119"/>
      <c r="B89" s="119"/>
      <c r="C89" s="120"/>
    </row>
    <row r="90" s="116" customFormat="1" spans="1:3">
      <c r="A90" s="119"/>
      <c r="B90" s="119"/>
      <c r="C90" s="120"/>
    </row>
    <row r="91" s="116" customFormat="1" spans="1:3">
      <c r="A91" s="119"/>
      <c r="B91" s="119"/>
      <c r="C91" s="120"/>
    </row>
    <row r="92" s="116" customFormat="1" spans="1:3">
      <c r="A92" s="119"/>
      <c r="B92" s="119"/>
      <c r="C92" s="120"/>
    </row>
    <row r="93" s="116" customFormat="1" spans="1:3">
      <c r="A93" s="119"/>
      <c r="B93" s="119"/>
      <c r="C93" s="120"/>
    </row>
    <row r="94" s="116" customFormat="1" spans="1:3">
      <c r="A94" s="119"/>
      <c r="B94" s="119"/>
      <c r="C94" s="120"/>
    </row>
    <row r="95" s="116" customFormat="1" spans="1:3">
      <c r="A95" s="119"/>
      <c r="B95" s="119"/>
      <c r="C95" s="120"/>
    </row>
    <row r="96" s="116" customFormat="1" spans="1:3">
      <c r="A96" s="119"/>
      <c r="B96" s="119"/>
      <c r="C96" s="120"/>
    </row>
    <row r="97" s="116" customFormat="1" spans="1:3">
      <c r="A97" s="119"/>
      <c r="B97" s="119"/>
      <c r="C97" s="120"/>
    </row>
    <row r="98" s="116" customFormat="1" spans="1:3">
      <c r="A98" s="119"/>
      <c r="B98" s="119"/>
      <c r="C98" s="120"/>
    </row>
    <row r="99" s="116" customFormat="1" spans="1:3">
      <c r="A99" s="119"/>
      <c r="B99" s="119"/>
      <c r="C99" s="120"/>
    </row>
    <row r="100" s="116" customFormat="1" spans="1:3">
      <c r="A100" s="119"/>
      <c r="B100" s="119"/>
      <c r="C100" s="120"/>
    </row>
    <row r="101" s="116" customFormat="1" spans="1:3">
      <c r="A101" s="119"/>
      <c r="B101" s="119"/>
      <c r="C101" s="120"/>
    </row>
    <row r="102" s="116" customFormat="1" spans="1:3">
      <c r="A102" s="119"/>
      <c r="B102" s="119"/>
      <c r="C102" s="120"/>
    </row>
    <row r="103" s="116" customFormat="1" spans="1:3">
      <c r="A103" s="119"/>
      <c r="B103" s="119"/>
      <c r="C103" s="120"/>
    </row>
    <row r="104" s="116" customFormat="1" spans="1:3">
      <c r="A104" s="119"/>
      <c r="B104" s="119"/>
      <c r="C104" s="120"/>
    </row>
    <row r="105" s="116" customFormat="1" spans="1:3">
      <c r="A105" s="119"/>
      <c r="B105" s="119"/>
      <c r="C105" s="120"/>
    </row>
    <row r="106" s="116" customFormat="1" spans="1:3">
      <c r="A106" s="119"/>
      <c r="B106" s="119"/>
      <c r="C106" s="120"/>
    </row>
    <row r="107" s="116" customFormat="1" spans="1:3">
      <c r="A107" s="119"/>
      <c r="B107" s="119"/>
      <c r="C107" s="120"/>
    </row>
    <row r="108" s="116" customFormat="1" spans="1:3">
      <c r="A108" s="119"/>
      <c r="B108" s="119"/>
      <c r="C108" s="120"/>
    </row>
    <row r="109" s="116" customFormat="1" spans="1:3">
      <c r="A109" s="119"/>
      <c r="B109" s="119"/>
      <c r="C109" s="120"/>
    </row>
    <row r="110" s="116" customFormat="1" spans="1:3">
      <c r="A110" s="119"/>
      <c r="B110" s="119"/>
      <c r="C110" s="120"/>
    </row>
    <row r="111" s="116" customFormat="1" spans="1:3">
      <c r="A111" s="119"/>
      <c r="B111" s="119"/>
      <c r="C111" s="120"/>
    </row>
    <row r="112" s="116" customFormat="1" spans="1:3">
      <c r="A112" s="119"/>
      <c r="B112" s="119"/>
      <c r="C112" s="120"/>
    </row>
    <row r="113" s="116" customFormat="1" spans="1:3">
      <c r="A113" s="119"/>
      <c r="B113" s="119"/>
      <c r="C113" s="120"/>
    </row>
    <row r="114" s="116" customFormat="1" spans="1:3">
      <c r="A114" s="119"/>
      <c r="B114" s="119"/>
      <c r="C114" s="120"/>
    </row>
    <row r="115" s="116" customFormat="1" spans="1:3">
      <c r="A115" s="119"/>
      <c r="B115" s="119"/>
      <c r="C115" s="120"/>
    </row>
    <row r="116" s="116" customFormat="1" spans="1:3">
      <c r="A116" s="119"/>
      <c r="B116" s="119"/>
      <c r="C116" s="120"/>
    </row>
    <row r="117" s="116" customFormat="1" spans="1:3">
      <c r="A117" s="119"/>
      <c r="B117" s="119"/>
      <c r="C117" s="120"/>
    </row>
    <row r="118" s="116" customFormat="1" spans="1:3">
      <c r="A118" s="119"/>
      <c r="B118" s="119"/>
      <c r="C118" s="120"/>
    </row>
    <row r="119" s="116" customFormat="1" spans="1:3">
      <c r="A119" s="119"/>
      <c r="B119" s="119"/>
      <c r="C119" s="120"/>
    </row>
    <row r="120" s="116" customFormat="1" spans="1:3">
      <c r="A120" s="119"/>
      <c r="B120" s="119"/>
      <c r="C120" s="120"/>
    </row>
    <row r="121" s="116" customFormat="1" spans="1:3">
      <c r="A121" s="119"/>
      <c r="B121" s="119"/>
      <c r="C121" s="120"/>
    </row>
    <row r="122" s="116" customFormat="1" spans="1:3">
      <c r="A122" s="119"/>
      <c r="B122" s="119"/>
      <c r="C122" s="120"/>
    </row>
    <row r="123" s="116" customFormat="1" spans="1:3">
      <c r="A123" s="119"/>
      <c r="B123" s="119"/>
      <c r="C123" s="120"/>
    </row>
    <row r="124" s="116" customFormat="1" spans="1:3">
      <c r="A124" s="119"/>
      <c r="B124" s="119"/>
      <c r="C124" s="120"/>
    </row>
    <row r="125" s="116" customFormat="1" spans="1:3">
      <c r="A125" s="119"/>
      <c r="B125" s="119"/>
      <c r="C125" s="120"/>
    </row>
    <row r="126" s="116" customFormat="1" spans="1:3">
      <c r="A126" s="119"/>
      <c r="B126" s="119"/>
      <c r="C126" s="120"/>
    </row>
    <row r="127" s="116" customFormat="1" spans="1:3">
      <c r="A127" s="119"/>
      <c r="B127" s="119"/>
      <c r="C127" s="120"/>
    </row>
    <row r="128" s="116" customFormat="1" spans="1:3">
      <c r="A128" s="119"/>
      <c r="B128" s="119"/>
      <c r="C128" s="120"/>
    </row>
    <row r="129" s="116" customFormat="1" spans="1:3">
      <c r="A129" s="119"/>
      <c r="B129" s="119"/>
      <c r="C129" s="120"/>
    </row>
    <row r="130" s="116" customFormat="1" spans="1:3">
      <c r="A130" s="119"/>
      <c r="B130" s="119"/>
      <c r="C130" s="120"/>
    </row>
    <row r="131" s="116" customFormat="1" spans="1:3">
      <c r="A131" s="119"/>
      <c r="B131" s="119"/>
      <c r="C131" s="120"/>
    </row>
    <row r="132" s="116" customFormat="1" spans="1:3">
      <c r="A132" s="119"/>
      <c r="B132" s="119"/>
      <c r="C132" s="120"/>
    </row>
    <row r="133" s="116" customFormat="1" spans="1:3">
      <c r="A133" s="119"/>
      <c r="B133" s="119"/>
      <c r="C133" s="120"/>
    </row>
    <row r="134" s="116" customFormat="1" spans="1:3">
      <c r="A134" s="119"/>
      <c r="B134" s="119"/>
      <c r="C134" s="120"/>
    </row>
    <row r="135" s="116" customFormat="1" spans="1:3">
      <c r="A135" s="119"/>
      <c r="B135" s="119"/>
      <c r="C135" s="120"/>
    </row>
    <row r="136" s="116" customFormat="1" spans="1:3">
      <c r="A136" s="119"/>
      <c r="B136" s="119"/>
      <c r="C136" s="120"/>
    </row>
    <row r="137" s="116" customFormat="1" spans="1:3">
      <c r="A137" s="119"/>
      <c r="B137" s="119"/>
      <c r="C137" s="120"/>
    </row>
    <row r="138" s="116" customFormat="1" spans="1:3">
      <c r="A138" s="119"/>
      <c r="B138" s="119"/>
      <c r="C138" s="120"/>
    </row>
    <row r="139" s="116" customFormat="1" spans="1:3">
      <c r="A139" s="119"/>
      <c r="B139" s="119"/>
      <c r="C139" s="120"/>
    </row>
    <row r="140" s="116" customFormat="1" spans="1:3">
      <c r="A140" s="119"/>
      <c r="B140" s="119"/>
      <c r="C140" s="120"/>
    </row>
    <row r="141" s="116" customFormat="1" spans="1:3">
      <c r="A141" s="119"/>
      <c r="B141" s="119"/>
      <c r="C141" s="120"/>
    </row>
    <row r="142" s="116" customFormat="1" spans="1:3">
      <c r="A142" s="119"/>
      <c r="B142" s="119"/>
      <c r="C142" s="120"/>
    </row>
    <row r="143" s="116" customFormat="1" spans="1:3">
      <c r="A143" s="119"/>
      <c r="B143" s="119"/>
      <c r="C143" s="120"/>
    </row>
    <row r="144" s="116" customFormat="1" spans="1:3">
      <c r="A144" s="119"/>
      <c r="B144" s="119"/>
      <c r="C144" s="120"/>
    </row>
    <row r="145" s="116" customFormat="1" spans="1:3">
      <c r="A145" s="119"/>
      <c r="B145" s="119"/>
      <c r="C145" s="120"/>
    </row>
    <row r="146" s="116" customFormat="1" spans="1:3">
      <c r="A146" s="119"/>
      <c r="B146" s="119"/>
      <c r="C146" s="120"/>
    </row>
    <row r="147" s="116" customFormat="1" spans="1:3">
      <c r="A147" s="119"/>
      <c r="B147" s="119"/>
      <c r="C147" s="120"/>
    </row>
    <row r="148" s="116" customFormat="1" spans="1:3">
      <c r="A148" s="119"/>
      <c r="B148" s="119"/>
      <c r="C148" s="120"/>
    </row>
    <row r="149" s="116" customFormat="1" spans="1:3">
      <c r="A149" s="119"/>
      <c r="B149" s="119"/>
      <c r="C149" s="120"/>
    </row>
    <row r="150" s="116" customFormat="1" spans="1:3">
      <c r="A150" s="119"/>
      <c r="B150" s="119"/>
      <c r="C150" s="120"/>
    </row>
    <row r="151" s="116" customFormat="1" spans="1:3">
      <c r="A151" s="119"/>
      <c r="B151" s="119"/>
      <c r="C151" s="120"/>
    </row>
    <row r="152" s="116" customFormat="1" spans="1:3">
      <c r="A152" s="119"/>
      <c r="B152" s="119"/>
      <c r="C152" s="120"/>
    </row>
    <row r="153" s="116" customFormat="1" spans="1:3">
      <c r="A153" s="119"/>
      <c r="B153" s="119"/>
      <c r="C153" s="120"/>
    </row>
    <row r="154" s="116" customFormat="1" spans="1:3">
      <c r="A154" s="119"/>
      <c r="B154" s="119"/>
      <c r="C154" s="120"/>
    </row>
    <row r="155" s="116" customFormat="1" spans="1:3">
      <c r="A155" s="119"/>
      <c r="B155" s="119"/>
      <c r="C155" s="120"/>
    </row>
    <row r="156" s="116" customFormat="1" spans="1:3">
      <c r="A156" s="119"/>
      <c r="B156" s="119"/>
      <c r="C156" s="120"/>
    </row>
    <row r="157" s="116" customFormat="1" spans="1:3">
      <c r="A157" s="119"/>
      <c r="B157" s="119"/>
      <c r="C157" s="120"/>
    </row>
    <row r="158" s="116" customFormat="1" spans="1:3">
      <c r="A158" s="119"/>
      <c r="B158" s="119"/>
      <c r="C158" s="120"/>
    </row>
    <row r="159" s="116" customFormat="1" spans="1:3">
      <c r="A159" s="119"/>
      <c r="B159" s="119"/>
      <c r="C159" s="120"/>
    </row>
    <row r="160" s="116" customFormat="1" spans="1:3">
      <c r="A160" s="119"/>
      <c r="B160" s="119"/>
      <c r="C160" s="120"/>
    </row>
    <row r="161" s="116" customFormat="1" spans="1:3">
      <c r="A161" s="119"/>
      <c r="B161" s="119"/>
      <c r="C161" s="120"/>
    </row>
    <row r="162" s="116" customFormat="1" spans="1:3">
      <c r="A162" s="119"/>
      <c r="B162" s="119"/>
      <c r="C162" s="120"/>
    </row>
    <row r="163" s="116" customFormat="1" spans="1:3">
      <c r="A163" s="119"/>
      <c r="B163" s="119"/>
      <c r="C163" s="120"/>
    </row>
    <row r="164" s="116" customFormat="1" spans="1:3">
      <c r="A164" s="119"/>
      <c r="B164" s="119"/>
      <c r="C164" s="120"/>
    </row>
    <row r="165" s="116" customFormat="1" spans="1:3">
      <c r="A165" s="119"/>
      <c r="B165" s="119"/>
      <c r="C165" s="120"/>
    </row>
    <row r="166" s="116" customFormat="1" spans="1:3">
      <c r="A166" s="119"/>
      <c r="B166" s="119"/>
      <c r="C166" s="120"/>
    </row>
    <row r="167" s="116" customFormat="1" spans="1:3">
      <c r="A167" s="119"/>
      <c r="B167" s="119"/>
      <c r="C167" s="120"/>
    </row>
    <row r="168" s="116" customFormat="1" spans="1:3">
      <c r="A168" s="119"/>
      <c r="B168" s="119"/>
      <c r="C168" s="120"/>
    </row>
    <row r="169" s="116" customFormat="1" spans="1:3">
      <c r="A169" s="119"/>
      <c r="B169" s="119"/>
      <c r="C169" s="120"/>
    </row>
    <row r="170" s="116" customFormat="1" spans="1:3">
      <c r="A170" s="119"/>
      <c r="B170" s="119"/>
      <c r="C170" s="120"/>
    </row>
    <row r="171" s="116" customFormat="1" spans="1:3">
      <c r="A171" s="119"/>
      <c r="B171" s="119"/>
      <c r="C171" s="120"/>
    </row>
    <row r="172" s="116" customFormat="1" spans="1:3">
      <c r="A172" s="119"/>
      <c r="B172" s="119"/>
      <c r="C172" s="120"/>
    </row>
    <row r="173" s="116" customFormat="1" spans="1:3">
      <c r="A173" s="119"/>
      <c r="B173" s="119"/>
      <c r="C173" s="120"/>
    </row>
    <row r="174" s="118" customFormat="1" ht="15.6" spans="1:3">
      <c r="A174" s="119"/>
      <c r="B174" s="119"/>
      <c r="C174" s="120"/>
    </row>
    <row r="175" s="118" customFormat="1" ht="15.6" spans="1:3">
      <c r="A175" s="119"/>
      <c r="B175" s="119"/>
      <c r="C175" s="120"/>
    </row>
    <row r="176" s="118" customFormat="1" ht="15.6" spans="1:3">
      <c r="A176" s="119"/>
      <c r="B176" s="119"/>
      <c r="C176" s="120"/>
    </row>
    <row r="177" s="118" customFormat="1" ht="15.6" spans="1:3">
      <c r="A177" s="119"/>
      <c r="B177" s="119"/>
      <c r="C177" s="120"/>
    </row>
    <row r="178" s="118" customFormat="1" ht="15.6" spans="1:3">
      <c r="A178" s="119"/>
      <c r="B178" s="119"/>
      <c r="C178" s="120"/>
    </row>
    <row r="179" s="118" customFormat="1" ht="15.6" spans="1:3">
      <c r="A179" s="119"/>
      <c r="B179" s="119"/>
      <c r="C179" s="120"/>
    </row>
    <row r="180" s="118" customFormat="1" ht="15.6" spans="1:3">
      <c r="A180" s="119"/>
      <c r="B180" s="119"/>
      <c r="C180" s="120"/>
    </row>
    <row r="181" s="118" customFormat="1" ht="15.6" spans="1:3">
      <c r="A181" s="119"/>
      <c r="B181" s="119"/>
      <c r="C181" s="120"/>
    </row>
    <row r="182" s="118" customFormat="1" ht="15.6" spans="1:3">
      <c r="A182" s="119"/>
      <c r="B182" s="119"/>
      <c r="C182" s="120"/>
    </row>
    <row r="183" s="118" customFormat="1" ht="15.6" spans="1:3">
      <c r="A183" s="119"/>
      <c r="B183" s="119"/>
      <c r="C183" s="120"/>
    </row>
    <row r="184" s="118" customFormat="1" ht="15.6" spans="1:3">
      <c r="A184" s="119"/>
      <c r="B184" s="119"/>
      <c r="C184" s="120"/>
    </row>
    <row r="185" s="118" customFormat="1" ht="15.6" spans="1:3">
      <c r="A185" s="119"/>
      <c r="B185" s="119"/>
      <c r="C185" s="120"/>
    </row>
    <row r="186" s="118" customFormat="1" ht="15.6" spans="1:3">
      <c r="A186" s="119"/>
      <c r="B186" s="119"/>
      <c r="C186" s="120"/>
    </row>
    <row r="187" s="118" customFormat="1" ht="15.6" spans="1:3">
      <c r="A187" s="119"/>
      <c r="B187" s="119"/>
      <c r="C187" s="120"/>
    </row>
    <row r="188" s="118" customFormat="1" ht="15.6" spans="1:3">
      <c r="A188" s="119"/>
      <c r="B188" s="119"/>
      <c r="C188" s="120"/>
    </row>
    <row r="189" s="118" customFormat="1" ht="15.6" spans="1:3">
      <c r="A189" s="119"/>
      <c r="B189" s="119"/>
      <c r="C189" s="120"/>
    </row>
    <row r="190" s="118" customFormat="1" ht="15.6" spans="1:3">
      <c r="A190" s="119"/>
      <c r="B190" s="119"/>
      <c r="C190" s="120"/>
    </row>
    <row r="191" s="118" customFormat="1" ht="15.6" spans="1:3">
      <c r="A191" s="119"/>
      <c r="B191" s="119"/>
      <c r="C191" s="120"/>
    </row>
    <row r="192" s="118" customFormat="1" ht="15.6" spans="1:3">
      <c r="A192" s="119"/>
      <c r="B192" s="119"/>
      <c r="C192" s="120"/>
    </row>
    <row r="193" s="118" customFormat="1" ht="15.6" spans="1:3">
      <c r="A193" s="119"/>
      <c r="B193" s="119"/>
      <c r="C193" s="120"/>
    </row>
    <row r="194" s="118" customFormat="1" ht="15.6" spans="1:3">
      <c r="A194" s="119"/>
      <c r="B194" s="119"/>
      <c r="C194" s="120"/>
    </row>
    <row r="195" s="118" customFormat="1" ht="15.6" spans="1:3">
      <c r="A195" s="119"/>
      <c r="B195" s="119"/>
      <c r="C195" s="120"/>
    </row>
    <row r="196" s="118" customFormat="1" ht="15.6" spans="1:3">
      <c r="A196" s="119"/>
      <c r="B196" s="119"/>
      <c r="C196" s="120"/>
    </row>
    <row r="197" s="118" customFormat="1" ht="15.6" spans="1:3">
      <c r="A197" s="119"/>
      <c r="B197" s="119"/>
      <c r="C197" s="120"/>
    </row>
    <row r="198" s="118" customFormat="1" ht="15.6" spans="1:3">
      <c r="A198" s="119"/>
      <c r="B198" s="119"/>
      <c r="C198" s="120"/>
    </row>
    <row r="199" s="118" customFormat="1" ht="15.6" spans="1:3">
      <c r="A199" s="119"/>
      <c r="B199" s="119"/>
      <c r="C199" s="120"/>
    </row>
    <row r="200" s="118" customFormat="1" ht="15.6" spans="1:3">
      <c r="A200" s="119"/>
      <c r="B200" s="119"/>
      <c r="C200" s="120"/>
    </row>
    <row r="201" s="118" customFormat="1" ht="15.6" spans="1:3">
      <c r="A201" s="119"/>
      <c r="B201" s="119"/>
      <c r="C201" s="120"/>
    </row>
    <row r="202" s="118" customFormat="1" ht="15.6" spans="1:3">
      <c r="A202" s="119"/>
      <c r="B202" s="119"/>
      <c r="C202" s="120"/>
    </row>
    <row r="203" s="118" customFormat="1" ht="15.6" spans="1:3">
      <c r="A203" s="119"/>
      <c r="B203" s="119"/>
      <c r="C203" s="120"/>
    </row>
    <row r="204" s="118" customFormat="1" ht="15.6" spans="1:3">
      <c r="A204" s="119"/>
      <c r="B204" s="119"/>
      <c r="C204" s="120"/>
    </row>
    <row r="205" s="118" customFormat="1" ht="15.6" spans="1:3">
      <c r="A205" s="119"/>
      <c r="B205" s="119"/>
      <c r="C205" s="120"/>
    </row>
    <row r="206" s="118" customFormat="1" ht="15.6" spans="1:3">
      <c r="A206" s="119"/>
      <c r="B206" s="119"/>
      <c r="C206" s="120"/>
    </row>
    <row r="207" s="118" customFormat="1" ht="15.6" spans="1:3">
      <c r="A207" s="119"/>
      <c r="B207" s="119"/>
      <c r="C207" s="120"/>
    </row>
    <row r="208" s="118" customFormat="1" ht="15.6" spans="1:3">
      <c r="A208" s="119"/>
      <c r="B208" s="119"/>
      <c r="C208" s="120"/>
    </row>
    <row r="209" s="118" customFormat="1" ht="15.6" spans="1:3">
      <c r="A209" s="119"/>
      <c r="B209" s="119"/>
      <c r="C209" s="120"/>
    </row>
    <row r="210" s="118" customFormat="1" ht="15.6" spans="1:3">
      <c r="A210" s="119"/>
      <c r="B210" s="119"/>
      <c r="C210" s="120"/>
    </row>
    <row r="211" s="118" customFormat="1" ht="15.6" spans="1:3">
      <c r="A211" s="119"/>
      <c r="B211" s="119"/>
      <c r="C211" s="120"/>
    </row>
    <row r="212" s="118" customFormat="1" ht="15.6" spans="1:3">
      <c r="A212" s="119"/>
      <c r="B212" s="119"/>
      <c r="C212" s="120"/>
    </row>
    <row r="213" s="118" customFormat="1" ht="15.6" spans="1:3">
      <c r="A213" s="119"/>
      <c r="B213" s="119"/>
      <c r="C213" s="120"/>
    </row>
    <row r="214" s="118" customFormat="1" ht="15.6" spans="1:3">
      <c r="A214" s="119"/>
      <c r="B214" s="119"/>
      <c r="C214" s="120"/>
    </row>
    <row r="215" s="118" customFormat="1" ht="15.6" spans="1:3">
      <c r="A215" s="119"/>
      <c r="B215" s="119"/>
      <c r="C215" s="120"/>
    </row>
    <row r="216" s="118" customFormat="1" ht="15.6" spans="1:3">
      <c r="A216" s="119"/>
      <c r="B216" s="119"/>
      <c r="C216" s="120"/>
    </row>
    <row r="217" s="118" customFormat="1" ht="15.6" spans="1:3">
      <c r="A217" s="119"/>
      <c r="B217" s="119"/>
      <c r="C217" s="120"/>
    </row>
    <row r="218" s="118" customFormat="1" ht="15.6" spans="1:3">
      <c r="A218" s="119"/>
      <c r="B218" s="119"/>
      <c r="C218" s="120"/>
    </row>
    <row r="219" s="118" customFormat="1" ht="15.6" spans="1:3">
      <c r="A219" s="119"/>
      <c r="B219" s="119"/>
      <c r="C219" s="120"/>
    </row>
    <row r="220" s="118" customFormat="1" ht="15.6" spans="1:3">
      <c r="A220" s="119"/>
      <c r="B220" s="119"/>
      <c r="C220" s="120"/>
    </row>
    <row r="221" s="118" customFormat="1" ht="15.6" spans="1:3">
      <c r="A221" s="119"/>
      <c r="B221" s="119"/>
      <c r="C221" s="120"/>
    </row>
    <row r="222" s="118" customFormat="1" ht="15.6" spans="1:3">
      <c r="A222" s="119"/>
      <c r="B222" s="119"/>
      <c r="C222" s="120"/>
    </row>
    <row r="223" s="118" customFormat="1" ht="15.6" spans="1:3">
      <c r="A223" s="119"/>
      <c r="B223" s="119"/>
      <c r="C223" s="120"/>
    </row>
    <row r="224" s="118" customFormat="1" ht="15.6" spans="1:3">
      <c r="A224" s="119"/>
      <c r="B224" s="119"/>
      <c r="C224" s="120"/>
    </row>
    <row r="225" s="118" customFormat="1" ht="15.6" spans="1:3">
      <c r="A225" s="119"/>
      <c r="B225" s="119"/>
      <c r="C225" s="120"/>
    </row>
    <row r="226" s="118" customFormat="1" ht="15.6" spans="1:3">
      <c r="A226" s="119"/>
      <c r="B226" s="119"/>
      <c r="C226" s="120"/>
    </row>
    <row r="227" s="118" customFormat="1" ht="15.6" spans="1:3">
      <c r="A227" s="119"/>
      <c r="B227" s="119"/>
      <c r="C227" s="120"/>
    </row>
    <row r="228" s="118" customFormat="1" ht="15.6" spans="1:3">
      <c r="A228" s="119"/>
      <c r="B228" s="119"/>
      <c r="C228" s="120"/>
    </row>
    <row r="229" s="118" customFormat="1" ht="15.6" spans="1:3">
      <c r="A229" s="119"/>
      <c r="B229" s="119"/>
      <c r="C229" s="120"/>
    </row>
    <row r="230" s="118" customFormat="1" ht="15.6" spans="1:3">
      <c r="A230" s="119"/>
      <c r="B230" s="119"/>
      <c r="C230" s="120"/>
    </row>
    <row r="231" s="118" customFormat="1" ht="15.6" spans="1:3">
      <c r="A231" s="119"/>
      <c r="B231" s="119"/>
      <c r="C231" s="120"/>
    </row>
    <row r="232" s="118" customFormat="1" ht="15.6" spans="1:3">
      <c r="A232" s="119"/>
      <c r="B232" s="119"/>
      <c r="C232" s="120"/>
    </row>
    <row r="233" s="118" customFormat="1" ht="15.6" spans="1:3">
      <c r="A233" s="119"/>
      <c r="B233" s="119"/>
      <c r="C233" s="120"/>
    </row>
    <row r="234" s="118" customFormat="1" ht="15.6" spans="1:3">
      <c r="A234" s="119"/>
      <c r="B234" s="119"/>
      <c r="C234" s="120"/>
    </row>
    <row r="235" s="118" customFormat="1" ht="15.6" spans="1:3">
      <c r="A235" s="119"/>
      <c r="B235" s="119"/>
      <c r="C235" s="120"/>
    </row>
    <row r="236" s="118" customFormat="1" ht="15.6" spans="1:3">
      <c r="A236" s="119"/>
      <c r="B236" s="119"/>
      <c r="C236" s="120"/>
    </row>
    <row r="237" s="118" customFormat="1" ht="15.6" spans="1:3">
      <c r="A237" s="119"/>
      <c r="B237" s="119"/>
      <c r="C237" s="120"/>
    </row>
    <row r="238" s="118" customFormat="1" ht="15.6" spans="1:3">
      <c r="A238" s="119"/>
      <c r="B238" s="119"/>
      <c r="C238" s="120"/>
    </row>
    <row r="239" s="118" customFormat="1" ht="15.6" spans="1:3">
      <c r="A239" s="119"/>
      <c r="B239" s="119"/>
      <c r="C239" s="120"/>
    </row>
    <row r="240" s="118" customFormat="1" ht="15.6" spans="1:3">
      <c r="A240" s="119"/>
      <c r="B240" s="119"/>
      <c r="C240" s="120"/>
    </row>
    <row r="241" s="118" customFormat="1" ht="15.6" spans="1:3">
      <c r="A241" s="119"/>
      <c r="B241" s="119"/>
      <c r="C241" s="120"/>
    </row>
    <row r="242" s="118" customFormat="1" ht="15.6" spans="1:3">
      <c r="A242" s="119"/>
      <c r="B242" s="119"/>
      <c r="C242" s="120"/>
    </row>
    <row r="243" s="118" customFormat="1" ht="15.6" spans="1:3">
      <c r="A243" s="119"/>
      <c r="B243" s="119"/>
      <c r="C243" s="120"/>
    </row>
    <row r="244" s="118" customFormat="1" ht="15.6" spans="1:3">
      <c r="A244" s="119"/>
      <c r="B244" s="119"/>
      <c r="C244" s="120"/>
    </row>
    <row r="245" s="118" customFormat="1" ht="15.6" spans="1:3">
      <c r="A245" s="119"/>
      <c r="B245" s="119"/>
      <c r="C245" s="120"/>
    </row>
    <row r="246" s="118" customFormat="1" ht="15.6" spans="1:3">
      <c r="A246" s="119"/>
      <c r="B246" s="119"/>
      <c r="C246" s="120"/>
    </row>
    <row r="247" s="118" customFormat="1" ht="15.6" spans="1:3">
      <c r="A247" s="119"/>
      <c r="B247" s="119"/>
      <c r="C247" s="120"/>
    </row>
    <row r="248" s="118" customFormat="1" ht="15.6" spans="1:3">
      <c r="A248" s="119"/>
      <c r="B248" s="119"/>
      <c r="C248" s="120"/>
    </row>
    <row r="249" s="118" customFormat="1" ht="15.6" spans="1:3">
      <c r="A249" s="119"/>
      <c r="B249" s="119"/>
      <c r="C249" s="120"/>
    </row>
    <row r="250" s="118" customFormat="1" ht="15.6" spans="1:3">
      <c r="A250" s="119"/>
      <c r="B250" s="119"/>
      <c r="C250" s="120"/>
    </row>
    <row r="251" s="118" customFormat="1" ht="15.6" spans="1:3">
      <c r="A251" s="119"/>
      <c r="B251" s="119"/>
      <c r="C251" s="120"/>
    </row>
    <row r="252" s="118" customFormat="1" ht="15.6" spans="1:3">
      <c r="A252" s="119"/>
      <c r="B252" s="119"/>
      <c r="C252" s="120"/>
    </row>
    <row r="253" s="118" customFormat="1" ht="15.6" spans="1:3">
      <c r="A253" s="119"/>
      <c r="B253" s="119"/>
      <c r="C253" s="120"/>
    </row>
    <row r="254" s="118" customFormat="1" ht="15.6" spans="1:3">
      <c r="A254" s="119"/>
      <c r="B254" s="119"/>
      <c r="C254" s="120"/>
    </row>
    <row r="255" s="118" customFormat="1" ht="15.6" spans="1:3">
      <c r="A255" s="119"/>
      <c r="B255" s="119"/>
      <c r="C255" s="120"/>
    </row>
    <row r="256" s="118" customFormat="1" ht="15.6" spans="1:3">
      <c r="A256" s="119"/>
      <c r="B256" s="119"/>
      <c r="C256" s="120"/>
    </row>
    <row r="257" s="118" customFormat="1" ht="15.6" spans="1:3">
      <c r="A257" s="119"/>
      <c r="B257" s="119"/>
      <c r="C257" s="120"/>
    </row>
    <row r="258" s="118" customFormat="1" ht="15.6" spans="1:3">
      <c r="A258" s="119"/>
      <c r="B258" s="119"/>
      <c r="C258" s="120"/>
    </row>
    <row r="259" s="118" customFormat="1" ht="15.6" spans="1:3">
      <c r="A259" s="119"/>
      <c r="B259" s="119"/>
      <c r="C259" s="120"/>
    </row>
    <row r="260" s="118" customFormat="1" ht="15.6" spans="1:3">
      <c r="A260" s="119"/>
      <c r="B260" s="119"/>
      <c r="C260" s="120"/>
    </row>
    <row r="261" s="118" customFormat="1" ht="15.6" spans="1:3">
      <c r="A261" s="119"/>
      <c r="B261" s="119"/>
      <c r="C261" s="120"/>
    </row>
    <row r="262" s="118" customFormat="1" ht="15.6" spans="1:3">
      <c r="A262" s="119"/>
      <c r="B262" s="119"/>
      <c r="C262" s="120"/>
    </row>
    <row r="263" s="118" customFormat="1" ht="15.6" spans="1:3">
      <c r="A263" s="119"/>
      <c r="B263" s="119"/>
      <c r="C263" s="120"/>
    </row>
    <row r="264" s="118" customFormat="1" ht="15.6" spans="1:3">
      <c r="A264" s="119"/>
      <c r="B264" s="119"/>
      <c r="C264" s="120"/>
    </row>
    <row r="265" s="118" customFormat="1" ht="15.6" spans="1:3">
      <c r="A265" s="119"/>
      <c r="B265" s="119"/>
      <c r="C265" s="120"/>
    </row>
    <row r="266" s="118" customFormat="1" ht="15.6" spans="1:3">
      <c r="A266" s="119"/>
      <c r="B266" s="119"/>
      <c r="C266" s="120"/>
    </row>
    <row r="267" s="118" customFormat="1" ht="15.6" spans="1:3">
      <c r="A267" s="119"/>
      <c r="B267" s="119"/>
      <c r="C267" s="120"/>
    </row>
    <row r="268" s="118" customFormat="1" ht="15.6" spans="1:3">
      <c r="A268" s="119"/>
      <c r="B268" s="119"/>
      <c r="C268" s="120"/>
    </row>
    <row r="269" s="118" customFormat="1" ht="15.6" spans="1:3">
      <c r="A269" s="119"/>
      <c r="B269" s="119"/>
      <c r="C269" s="120"/>
    </row>
    <row r="270" s="118" customFormat="1" ht="15.6" spans="1:3">
      <c r="A270" s="119"/>
      <c r="B270" s="119"/>
      <c r="C270" s="120"/>
    </row>
    <row r="271" s="118" customFormat="1" ht="15.6" spans="1:3">
      <c r="A271" s="119"/>
      <c r="B271" s="119"/>
      <c r="C271" s="120"/>
    </row>
    <row r="272" s="118" customFormat="1" ht="15.6" spans="1:3">
      <c r="A272" s="119"/>
      <c r="B272" s="119"/>
      <c r="C272" s="120"/>
    </row>
    <row r="273" s="118" customFormat="1" ht="15.6" spans="1:3">
      <c r="A273" s="119"/>
      <c r="B273" s="119"/>
      <c r="C273" s="120"/>
    </row>
    <row r="274" s="118" customFormat="1" ht="15.6" spans="1:3">
      <c r="A274" s="119"/>
      <c r="B274" s="119"/>
      <c r="C274" s="120"/>
    </row>
    <row r="275" s="118" customFormat="1" ht="15.6" spans="1:3">
      <c r="A275" s="119"/>
      <c r="B275" s="119"/>
      <c r="C275" s="120"/>
    </row>
    <row r="276" s="118" customFormat="1" ht="15.6" spans="1:3">
      <c r="A276" s="119"/>
      <c r="B276" s="119"/>
      <c r="C276" s="120"/>
    </row>
    <row r="277" s="118" customFormat="1" ht="15.6" spans="1:3">
      <c r="A277" s="119"/>
      <c r="B277" s="119"/>
      <c r="C277" s="120"/>
    </row>
    <row r="278" s="118" customFormat="1" ht="15.6" spans="1:3">
      <c r="A278" s="119"/>
      <c r="B278" s="119"/>
      <c r="C278" s="120"/>
    </row>
    <row r="279" s="118" customFormat="1" ht="15.6" spans="1:3">
      <c r="A279" s="119"/>
      <c r="B279" s="119"/>
      <c r="C279" s="120"/>
    </row>
    <row r="280" s="118" customFormat="1" ht="15.6" spans="1:3">
      <c r="A280" s="119"/>
      <c r="B280" s="119"/>
      <c r="C280" s="120"/>
    </row>
    <row r="281" s="118" customFormat="1" ht="15.6" spans="1:3">
      <c r="A281" s="119"/>
      <c r="B281" s="119"/>
      <c r="C281" s="120"/>
    </row>
    <row r="282" s="118" customFormat="1" ht="15.6" spans="1:3">
      <c r="A282" s="119"/>
      <c r="B282" s="119"/>
      <c r="C282" s="120"/>
    </row>
    <row r="283" s="118" customFormat="1" ht="15.6" spans="1:3">
      <c r="A283" s="119"/>
      <c r="B283" s="119"/>
      <c r="C283" s="120"/>
    </row>
    <row r="284" s="118" customFormat="1" ht="15.6" spans="1:3">
      <c r="A284" s="119"/>
      <c r="B284" s="119"/>
      <c r="C284" s="120"/>
    </row>
    <row r="285" s="118" customFormat="1" ht="15.6" spans="1:3">
      <c r="A285" s="119"/>
      <c r="B285" s="119"/>
      <c r="C285" s="120"/>
    </row>
    <row r="286" s="118" customFormat="1" ht="15.6" spans="1:3">
      <c r="A286" s="119"/>
      <c r="B286" s="119"/>
      <c r="C286" s="120"/>
    </row>
    <row r="287" s="118" customFormat="1" ht="15.6" spans="1:3">
      <c r="A287" s="119"/>
      <c r="B287" s="119"/>
      <c r="C287" s="120"/>
    </row>
    <row r="288" s="118" customFormat="1" ht="15.6" spans="1:3">
      <c r="A288" s="119"/>
      <c r="B288" s="119"/>
      <c r="C288" s="120"/>
    </row>
    <row r="289" s="118" customFormat="1" ht="15.6" spans="1:3">
      <c r="A289" s="119"/>
      <c r="B289" s="119"/>
      <c r="C289" s="120"/>
    </row>
    <row r="290" s="118" customFormat="1" ht="15.6" spans="1:3">
      <c r="A290" s="119"/>
      <c r="B290" s="119"/>
      <c r="C290" s="120"/>
    </row>
    <row r="291" s="118" customFormat="1" ht="15.6" spans="1:3">
      <c r="A291" s="119"/>
      <c r="B291" s="119"/>
      <c r="C291" s="120"/>
    </row>
    <row r="292" s="118" customFormat="1" ht="15.6" spans="1:3">
      <c r="A292" s="119"/>
      <c r="B292" s="119"/>
      <c r="C292" s="120"/>
    </row>
    <row r="293" s="118" customFormat="1" ht="15.6" spans="1:3">
      <c r="A293" s="119"/>
      <c r="B293" s="119"/>
      <c r="C293" s="120"/>
    </row>
    <row r="294" s="118" customFormat="1" ht="15.6" spans="1:3">
      <c r="A294" s="119"/>
      <c r="B294" s="119"/>
      <c r="C294" s="120"/>
    </row>
    <row r="295" s="118" customFormat="1" ht="15.6" spans="1:3">
      <c r="A295" s="119"/>
      <c r="B295" s="119"/>
      <c r="C295" s="120"/>
    </row>
    <row r="296" s="118" customFormat="1" ht="15.6" spans="1:3">
      <c r="A296" s="119"/>
      <c r="B296" s="119"/>
      <c r="C296" s="120"/>
    </row>
    <row r="297" s="118" customFormat="1" ht="15.6" spans="1:3">
      <c r="A297" s="119"/>
      <c r="B297" s="119"/>
      <c r="C297" s="120"/>
    </row>
    <row r="298" s="118" customFormat="1" ht="15.6" spans="1:3">
      <c r="A298" s="119"/>
      <c r="B298" s="119"/>
      <c r="C298" s="120"/>
    </row>
    <row r="299" s="118" customFormat="1" ht="15.6" spans="1:3">
      <c r="A299" s="119"/>
      <c r="B299" s="119"/>
      <c r="C299" s="120"/>
    </row>
    <row r="300" s="118" customFormat="1" ht="15.6" spans="1:3">
      <c r="A300" s="119"/>
      <c r="B300" s="119"/>
      <c r="C300" s="120"/>
    </row>
    <row r="301" s="118" customFormat="1" ht="15.6" spans="1:3">
      <c r="A301" s="119"/>
      <c r="B301" s="119"/>
      <c r="C301" s="120"/>
    </row>
    <row r="302" s="118" customFormat="1" ht="15.6" spans="1:3">
      <c r="A302" s="119"/>
      <c r="B302" s="119"/>
      <c r="C302" s="120"/>
    </row>
    <row r="303" s="118" customFormat="1" ht="15.6" spans="1:3">
      <c r="A303" s="119"/>
      <c r="B303" s="119"/>
      <c r="C303" s="120"/>
    </row>
    <row r="304" s="118" customFormat="1" ht="15.6" spans="1:3">
      <c r="A304" s="119"/>
      <c r="B304" s="119"/>
      <c r="C304" s="120"/>
    </row>
    <row r="305" s="118" customFormat="1" ht="15.6" spans="1:3">
      <c r="A305" s="119"/>
      <c r="B305" s="119"/>
      <c r="C305" s="120"/>
    </row>
    <row r="306" s="118" customFormat="1" ht="15.6" spans="1:3">
      <c r="A306" s="119"/>
      <c r="B306" s="119"/>
      <c r="C306" s="120"/>
    </row>
    <row r="307" s="118" customFormat="1" ht="15.6" spans="1:3">
      <c r="A307" s="119"/>
      <c r="B307" s="119"/>
      <c r="C307" s="120"/>
    </row>
    <row r="308" s="118" customFormat="1" ht="15.6" spans="1:3">
      <c r="A308" s="119"/>
      <c r="B308" s="119"/>
      <c r="C308" s="120"/>
    </row>
    <row r="309" s="118" customFormat="1" ht="15.6" spans="1:3">
      <c r="A309" s="119"/>
      <c r="B309" s="119"/>
      <c r="C309" s="120"/>
    </row>
    <row r="310" s="118" customFormat="1" ht="15.6" spans="1:3">
      <c r="A310" s="119"/>
      <c r="B310" s="119"/>
      <c r="C310" s="120"/>
    </row>
    <row r="311" s="118" customFormat="1" ht="15.6" spans="1:3">
      <c r="A311" s="119"/>
      <c r="B311" s="119"/>
      <c r="C311" s="120"/>
    </row>
    <row r="312" s="118" customFormat="1" ht="15.6" spans="1:3">
      <c r="A312" s="119"/>
      <c r="B312" s="119"/>
      <c r="C312" s="120"/>
    </row>
    <row r="313" s="118" customFormat="1" ht="15.6" spans="1:3">
      <c r="A313" s="119"/>
      <c r="B313" s="119"/>
      <c r="C313" s="120"/>
    </row>
    <row r="314" s="118" customFormat="1" ht="15.6" spans="1:3">
      <c r="A314" s="119"/>
      <c r="B314" s="119"/>
      <c r="C314" s="120"/>
    </row>
    <row r="315" s="118" customFormat="1" ht="15.6" spans="1:3">
      <c r="A315" s="119"/>
      <c r="B315" s="119"/>
      <c r="C315" s="120"/>
    </row>
    <row r="316" s="118" customFormat="1" ht="15.6" spans="1:3">
      <c r="A316" s="119"/>
      <c r="B316" s="119"/>
      <c r="C316" s="120"/>
    </row>
    <row r="317" s="118" customFormat="1" ht="15.6" spans="1:3">
      <c r="A317" s="119"/>
      <c r="B317" s="119"/>
      <c r="C317" s="120"/>
    </row>
    <row r="318" s="118" customFormat="1" ht="15.6" spans="1:3">
      <c r="A318" s="119"/>
      <c r="B318" s="119"/>
      <c r="C318" s="120"/>
    </row>
    <row r="319" s="118" customFormat="1" ht="15.6" spans="1:3">
      <c r="A319" s="119"/>
      <c r="B319" s="119"/>
      <c r="C319" s="120"/>
    </row>
    <row r="320" s="118" customFormat="1" ht="15.6" spans="1:3">
      <c r="A320" s="119"/>
      <c r="B320" s="119"/>
      <c r="C320" s="120"/>
    </row>
    <row r="321" s="118" customFormat="1" ht="15.6" spans="1:3">
      <c r="A321" s="119"/>
      <c r="B321" s="119"/>
      <c r="C321" s="120"/>
    </row>
    <row r="322" s="118" customFormat="1" ht="15.6" spans="1:3">
      <c r="A322" s="119"/>
      <c r="B322" s="119"/>
      <c r="C322" s="120"/>
    </row>
    <row r="323" s="118" customFormat="1" ht="15.6" spans="1:3">
      <c r="A323" s="119"/>
      <c r="B323" s="119"/>
      <c r="C323" s="120"/>
    </row>
    <row r="324" s="118" customFormat="1" ht="15.6" spans="1:3">
      <c r="A324" s="119"/>
      <c r="B324" s="119"/>
      <c r="C324" s="120"/>
    </row>
    <row r="325" s="118" customFormat="1" ht="15.6" spans="1:3">
      <c r="A325" s="119"/>
      <c r="B325" s="119"/>
      <c r="C325" s="120"/>
    </row>
    <row r="326" s="118" customFormat="1" ht="15.6" spans="1:3">
      <c r="A326" s="119"/>
      <c r="B326" s="119"/>
      <c r="C326" s="120"/>
    </row>
    <row r="327" s="118" customFormat="1" ht="15.6" spans="1:3">
      <c r="A327" s="119"/>
      <c r="B327" s="119"/>
      <c r="C327" s="120"/>
    </row>
    <row r="328" s="118" customFormat="1" ht="15.6" spans="1:3">
      <c r="A328" s="119"/>
      <c r="B328" s="119"/>
      <c r="C328" s="120"/>
    </row>
    <row r="329" s="118" customFormat="1" ht="15.6" spans="1:3">
      <c r="A329" s="119"/>
      <c r="B329" s="119"/>
      <c r="C329" s="120"/>
    </row>
    <row r="330" s="118" customFormat="1" ht="15.6" spans="1:3">
      <c r="A330" s="119"/>
      <c r="B330" s="119"/>
      <c r="C330" s="120"/>
    </row>
    <row r="331" s="118" customFormat="1" ht="15.6" spans="1:3">
      <c r="A331" s="119"/>
      <c r="B331" s="119"/>
      <c r="C331" s="120"/>
    </row>
    <row r="332" s="118" customFormat="1" ht="15.6" spans="1:3">
      <c r="A332" s="119"/>
      <c r="B332" s="119"/>
      <c r="C332" s="120"/>
    </row>
    <row r="333" s="118" customFormat="1" ht="15.6" spans="1:3">
      <c r="A333" s="119"/>
      <c r="B333" s="119"/>
      <c r="C333" s="120"/>
    </row>
    <row r="334" s="118" customFormat="1" ht="15.6" spans="1:3">
      <c r="A334" s="119"/>
      <c r="B334" s="119"/>
      <c r="C334" s="120"/>
    </row>
    <row r="335" s="118" customFormat="1" ht="15.6" spans="1:3">
      <c r="A335" s="119"/>
      <c r="B335" s="119"/>
      <c r="C335" s="120"/>
    </row>
    <row r="336" s="118" customFormat="1" ht="15.6" spans="1:3">
      <c r="A336" s="119"/>
      <c r="B336" s="119"/>
      <c r="C336" s="120"/>
    </row>
    <row r="337" s="118" customFormat="1" ht="15.6" spans="1:3">
      <c r="A337" s="119"/>
      <c r="B337" s="119"/>
      <c r="C337" s="120"/>
    </row>
    <row r="338" s="118" customFormat="1" ht="15.6" spans="1:3">
      <c r="A338" s="119"/>
      <c r="B338" s="119"/>
      <c r="C338" s="120"/>
    </row>
    <row r="339" s="118" customFormat="1" ht="15.6" spans="1:3">
      <c r="A339" s="119"/>
      <c r="B339" s="119"/>
      <c r="C339" s="120"/>
    </row>
    <row r="340" s="118" customFormat="1" ht="15.6" spans="1:3">
      <c r="A340" s="119"/>
      <c r="B340" s="119"/>
      <c r="C340" s="120"/>
    </row>
    <row r="341" s="118" customFormat="1" ht="15.6" spans="1:3">
      <c r="A341" s="119"/>
      <c r="B341" s="119"/>
      <c r="C341" s="120"/>
    </row>
    <row r="342" s="118" customFormat="1" ht="15.6" spans="1:3">
      <c r="A342" s="119"/>
      <c r="B342" s="119"/>
      <c r="C342" s="120"/>
    </row>
    <row r="343" s="118" customFormat="1" ht="15.6" spans="1:3">
      <c r="A343" s="119"/>
      <c r="B343" s="119"/>
      <c r="C343" s="120"/>
    </row>
    <row r="344" s="118" customFormat="1" ht="15.6" spans="1:3">
      <c r="A344" s="119"/>
      <c r="B344" s="119"/>
      <c r="C344" s="120"/>
    </row>
    <row r="345" s="118" customFormat="1" ht="15.6" spans="1:3">
      <c r="A345" s="119"/>
      <c r="B345" s="119"/>
      <c r="C345" s="120"/>
    </row>
    <row r="346" s="118" customFormat="1" ht="15.6" spans="1:3">
      <c r="A346" s="119"/>
      <c r="B346" s="119"/>
      <c r="C346" s="120"/>
    </row>
    <row r="347" s="118" customFormat="1" ht="15.6" spans="1:3">
      <c r="A347" s="119"/>
      <c r="B347" s="119"/>
      <c r="C347" s="120"/>
    </row>
    <row r="348" s="118" customFormat="1" ht="15.6" spans="1:3">
      <c r="A348" s="119"/>
      <c r="B348" s="119"/>
      <c r="C348" s="120"/>
    </row>
    <row r="349" s="118" customFormat="1" ht="15.6" spans="1:3">
      <c r="A349" s="119"/>
      <c r="B349" s="119"/>
      <c r="C349" s="120"/>
    </row>
    <row r="350" s="118" customFormat="1" ht="15.6" spans="1:3">
      <c r="A350" s="119"/>
      <c r="B350" s="119"/>
      <c r="C350" s="120"/>
    </row>
    <row r="351" s="118" customFormat="1" ht="15.6" spans="1:3">
      <c r="A351" s="119"/>
      <c r="B351" s="119"/>
      <c r="C351" s="120"/>
    </row>
    <row r="352" s="118" customFormat="1" ht="15.6" spans="1:3">
      <c r="A352" s="119"/>
      <c r="B352" s="119"/>
      <c r="C352" s="120"/>
    </row>
    <row r="353" s="118" customFormat="1" ht="15.6" spans="1:3">
      <c r="A353" s="119"/>
      <c r="B353" s="119"/>
      <c r="C353" s="120"/>
    </row>
    <row r="354" s="118" customFormat="1" ht="15.6" spans="1:3">
      <c r="A354" s="119"/>
      <c r="B354" s="119"/>
      <c r="C354" s="120"/>
    </row>
    <row r="355" s="118" customFormat="1" ht="15.6" spans="1:3">
      <c r="A355" s="119"/>
      <c r="B355" s="119"/>
      <c r="C355" s="120"/>
    </row>
    <row r="356" s="118" customFormat="1" ht="15.6" spans="1:3">
      <c r="A356" s="119"/>
      <c r="B356" s="119"/>
      <c r="C356" s="120"/>
    </row>
    <row r="357" s="118" customFormat="1" ht="15.6" spans="1:3">
      <c r="A357" s="119"/>
      <c r="B357" s="119"/>
      <c r="C357" s="120"/>
    </row>
    <row r="358" s="118" customFormat="1" ht="15.6" spans="1:3">
      <c r="A358" s="119"/>
      <c r="B358" s="119"/>
      <c r="C358" s="120"/>
    </row>
    <row r="359" s="118" customFormat="1" ht="15.6" spans="1:3">
      <c r="A359" s="119"/>
      <c r="B359" s="119"/>
      <c r="C359" s="120"/>
    </row>
    <row r="360" s="118" customFormat="1" ht="15.6" spans="1:3">
      <c r="A360" s="119"/>
      <c r="B360" s="119"/>
      <c r="C360" s="120"/>
    </row>
    <row r="361" s="118" customFormat="1" ht="15.6" spans="1:3">
      <c r="A361" s="119"/>
      <c r="B361" s="119"/>
      <c r="C361" s="120"/>
    </row>
    <row r="362" s="118" customFormat="1" ht="15.6" spans="1:3">
      <c r="A362" s="119"/>
      <c r="B362" s="119"/>
      <c r="C362" s="120"/>
    </row>
    <row r="363" s="118" customFormat="1" ht="15.6" spans="1:3">
      <c r="A363" s="119"/>
      <c r="B363" s="119"/>
      <c r="C363" s="120"/>
    </row>
    <row r="364" s="118" customFormat="1" ht="15.6" spans="1:3">
      <c r="A364" s="119"/>
      <c r="B364" s="119"/>
      <c r="C364" s="120"/>
    </row>
    <row r="365" s="118" customFormat="1" ht="15.6" spans="1:3">
      <c r="A365" s="119"/>
      <c r="B365" s="119"/>
      <c r="C365" s="120"/>
    </row>
    <row r="366" s="118" customFormat="1" ht="15.6" spans="1:3">
      <c r="A366" s="119"/>
      <c r="B366" s="119"/>
      <c r="C366" s="120"/>
    </row>
    <row r="367" s="118" customFormat="1" ht="15.6" spans="1:3">
      <c r="A367" s="119"/>
      <c r="B367" s="119"/>
      <c r="C367" s="120"/>
    </row>
    <row r="368" s="118" customFormat="1" ht="15.6" spans="1:3">
      <c r="A368" s="119"/>
      <c r="B368" s="119"/>
      <c r="C368" s="120"/>
    </row>
    <row r="369" s="118" customFormat="1" ht="15.6" spans="1:3">
      <c r="A369" s="119"/>
      <c r="B369" s="119"/>
      <c r="C369" s="120"/>
    </row>
    <row r="370" s="118" customFormat="1" ht="15.6" spans="1:3">
      <c r="A370" s="119"/>
      <c r="B370" s="119"/>
      <c r="C370" s="120"/>
    </row>
    <row r="371" s="118" customFormat="1" ht="15.6" spans="1:3">
      <c r="A371" s="119"/>
      <c r="B371" s="119"/>
      <c r="C371" s="120"/>
    </row>
    <row r="372" s="118" customFormat="1" ht="15.6" spans="1:3">
      <c r="A372" s="119"/>
      <c r="B372" s="119"/>
      <c r="C372" s="120"/>
    </row>
    <row r="373" s="118" customFormat="1" ht="15.6" spans="1:3">
      <c r="A373" s="119"/>
      <c r="B373" s="119"/>
      <c r="C373" s="120"/>
    </row>
    <row r="374" s="118" customFormat="1" ht="15.6" spans="1:3">
      <c r="A374" s="119"/>
      <c r="B374" s="119"/>
      <c r="C374" s="120"/>
    </row>
    <row r="375" s="118" customFormat="1" ht="15.6" spans="1:3">
      <c r="A375" s="119"/>
      <c r="B375" s="119"/>
      <c r="C375" s="120"/>
    </row>
    <row r="376" s="118" customFormat="1" ht="15.6" spans="1:3">
      <c r="A376" s="119"/>
      <c r="B376" s="119"/>
      <c r="C376" s="120"/>
    </row>
    <row r="377" s="118" customFormat="1" ht="15.6" spans="1:3">
      <c r="A377" s="119"/>
      <c r="B377" s="119"/>
      <c r="C377" s="120"/>
    </row>
    <row r="378" s="118" customFormat="1" ht="15.6" spans="1:3">
      <c r="A378" s="119"/>
      <c r="B378" s="119"/>
      <c r="C378" s="120"/>
    </row>
    <row r="379" s="118" customFormat="1" ht="15.6" spans="1:3">
      <c r="A379" s="119"/>
      <c r="B379" s="119"/>
      <c r="C379" s="120"/>
    </row>
    <row r="380" s="118" customFormat="1" ht="15.6" spans="1:3">
      <c r="A380" s="119"/>
      <c r="B380" s="119"/>
      <c r="C380" s="120"/>
    </row>
    <row r="381" s="118" customFormat="1" ht="15.6" spans="1:3">
      <c r="A381" s="119"/>
      <c r="B381" s="119"/>
      <c r="C381" s="120"/>
    </row>
    <row r="382" s="118" customFormat="1" ht="15.6" spans="1:3">
      <c r="A382" s="119"/>
      <c r="B382" s="119"/>
      <c r="C382" s="120"/>
    </row>
    <row r="383" s="118" customFormat="1" ht="15.6" spans="1:3">
      <c r="A383" s="119"/>
      <c r="B383" s="119"/>
      <c r="C383" s="120"/>
    </row>
    <row r="384" s="118" customFormat="1" ht="15.6" spans="1:3">
      <c r="A384" s="119"/>
      <c r="B384" s="119"/>
      <c r="C384" s="120"/>
    </row>
    <row r="385" s="118" customFormat="1" ht="15.6" spans="1:3">
      <c r="A385" s="119"/>
      <c r="B385" s="119"/>
      <c r="C385" s="120"/>
    </row>
    <row r="386" s="118" customFormat="1" ht="15.6" spans="1:3">
      <c r="A386" s="119"/>
      <c r="B386" s="119"/>
      <c r="C386" s="120"/>
    </row>
    <row r="387" s="118" customFormat="1" ht="15.6" spans="1:3">
      <c r="A387" s="119"/>
      <c r="B387" s="119"/>
      <c r="C387" s="120"/>
    </row>
    <row r="388" s="118" customFormat="1" ht="15.6" spans="1:3">
      <c r="A388" s="119"/>
      <c r="B388" s="119"/>
      <c r="C388" s="120"/>
    </row>
    <row r="389" s="118" customFormat="1" ht="15.6" spans="1:3">
      <c r="A389" s="119"/>
      <c r="B389" s="119"/>
      <c r="C389" s="120"/>
    </row>
    <row r="390" s="118" customFormat="1" ht="15.6" spans="1:3">
      <c r="A390" s="119"/>
      <c r="B390" s="119"/>
      <c r="C390" s="120"/>
    </row>
    <row r="391" s="118" customFormat="1" ht="15.6" spans="1:3">
      <c r="A391" s="119"/>
      <c r="B391" s="119"/>
      <c r="C391" s="120"/>
    </row>
    <row r="392" s="118" customFormat="1" ht="15.6" spans="1:3">
      <c r="A392" s="119"/>
      <c r="B392" s="119"/>
      <c r="C392" s="120"/>
    </row>
    <row r="393" s="118" customFormat="1" ht="15.6" spans="1:3">
      <c r="A393" s="119"/>
      <c r="B393" s="119"/>
      <c r="C393" s="120"/>
    </row>
    <row r="394" s="118" customFormat="1" ht="15.6" spans="1:3">
      <c r="A394" s="119"/>
      <c r="B394" s="119"/>
      <c r="C394" s="120"/>
    </row>
    <row r="395" s="118" customFormat="1" ht="15.6" spans="1:3">
      <c r="A395" s="119"/>
      <c r="B395" s="119"/>
      <c r="C395" s="120"/>
    </row>
    <row r="396" s="118" customFormat="1" ht="15.6" spans="1:3">
      <c r="A396" s="119"/>
      <c r="B396" s="119"/>
      <c r="C396" s="120"/>
    </row>
    <row r="397" s="118" customFormat="1" ht="15.6" spans="1:3">
      <c r="A397" s="119"/>
      <c r="B397" s="119"/>
      <c r="C397" s="120"/>
    </row>
    <row r="398" s="118" customFormat="1" ht="15.6" spans="1:3">
      <c r="A398" s="119"/>
      <c r="B398" s="119"/>
      <c r="C398" s="120"/>
    </row>
    <row r="399" s="118" customFormat="1" ht="15.6" spans="1:3">
      <c r="A399" s="119"/>
      <c r="B399" s="119"/>
      <c r="C399" s="120"/>
    </row>
    <row r="400" s="118" customFormat="1" ht="15.6" spans="1:3">
      <c r="A400" s="119"/>
      <c r="B400" s="119"/>
      <c r="C400" s="120"/>
    </row>
    <row r="401" s="118" customFormat="1" ht="15.6" spans="1:3">
      <c r="A401" s="119"/>
      <c r="B401" s="119"/>
      <c r="C401" s="120"/>
    </row>
    <row r="402" s="118" customFormat="1" ht="15.6" spans="1:3">
      <c r="A402" s="119"/>
      <c r="B402" s="119"/>
      <c r="C402" s="120"/>
    </row>
    <row r="403" s="118" customFormat="1" ht="15.6" spans="1:3">
      <c r="A403" s="119"/>
      <c r="B403" s="119"/>
      <c r="C403" s="120"/>
    </row>
    <row r="404" s="118" customFormat="1" ht="15.6" spans="1:3">
      <c r="A404" s="119"/>
      <c r="B404" s="119"/>
      <c r="C404" s="120"/>
    </row>
    <row r="405" s="118" customFormat="1" ht="15.6" spans="1:3">
      <c r="A405" s="119"/>
      <c r="B405" s="119"/>
      <c r="C405" s="120"/>
    </row>
    <row r="406" s="118" customFormat="1" ht="15.6" spans="1:3">
      <c r="A406" s="119"/>
      <c r="B406" s="119"/>
      <c r="C406" s="120"/>
    </row>
    <row r="407" s="118" customFormat="1" ht="15.6" spans="1:3">
      <c r="A407" s="119"/>
      <c r="B407" s="119"/>
      <c r="C407" s="120"/>
    </row>
    <row r="408" s="118" customFormat="1" ht="15.6" spans="1:3">
      <c r="A408" s="119"/>
      <c r="B408" s="119"/>
      <c r="C408" s="120"/>
    </row>
    <row r="409" s="118" customFormat="1" ht="15.6" spans="1:3">
      <c r="A409" s="119"/>
      <c r="B409" s="119"/>
      <c r="C409" s="120"/>
    </row>
    <row r="410" s="118" customFormat="1" ht="15.6" spans="1:3">
      <c r="A410" s="119"/>
      <c r="B410" s="119"/>
      <c r="C410" s="120"/>
    </row>
    <row r="411" s="118" customFormat="1" ht="15.6" spans="1:3">
      <c r="A411" s="119"/>
      <c r="B411" s="119"/>
      <c r="C411" s="120"/>
    </row>
    <row r="412" s="118" customFormat="1" ht="15.6" spans="1:3">
      <c r="A412" s="119"/>
      <c r="B412" s="119"/>
      <c r="C412" s="120"/>
    </row>
    <row r="413" s="118" customFormat="1" ht="15.6" spans="1:3">
      <c r="A413" s="119"/>
      <c r="B413" s="119"/>
      <c r="C413" s="120"/>
    </row>
    <row r="414" s="118" customFormat="1" ht="15.6" spans="1:3">
      <c r="A414" s="119"/>
      <c r="B414" s="119"/>
      <c r="C414" s="120"/>
    </row>
    <row r="415" s="118" customFormat="1" ht="15.6" spans="1:3">
      <c r="A415" s="119"/>
      <c r="B415" s="119"/>
      <c r="C415" s="120"/>
    </row>
    <row r="416" s="118" customFormat="1" ht="15.6" spans="1:3">
      <c r="A416" s="119"/>
      <c r="B416" s="119"/>
      <c r="C416" s="120"/>
    </row>
    <row r="417" s="118" customFormat="1" ht="15.6" spans="1:3">
      <c r="A417" s="119"/>
      <c r="B417" s="119"/>
      <c r="C417" s="120"/>
    </row>
    <row r="418" s="118" customFormat="1" ht="15.6" spans="1:3">
      <c r="A418" s="119"/>
      <c r="B418" s="119"/>
      <c r="C418" s="120"/>
    </row>
    <row r="419" s="118" customFormat="1" ht="15.6" spans="1:3">
      <c r="A419" s="119"/>
      <c r="B419" s="119"/>
      <c r="C419" s="120"/>
    </row>
    <row r="420" s="118" customFormat="1" ht="15.6" spans="1:3">
      <c r="A420" s="119"/>
      <c r="B420" s="119"/>
      <c r="C420" s="120"/>
    </row>
    <row r="421" s="118" customFormat="1" ht="15.6" spans="1:3">
      <c r="A421" s="119"/>
      <c r="B421" s="119"/>
      <c r="C421" s="120"/>
    </row>
    <row r="422" s="118" customFormat="1" ht="15.6" spans="1:3">
      <c r="A422" s="119"/>
      <c r="B422" s="119"/>
      <c r="C422" s="120"/>
    </row>
    <row r="423" s="118" customFormat="1" ht="15.6" spans="1:3">
      <c r="A423" s="119"/>
      <c r="B423" s="119"/>
      <c r="C423" s="120"/>
    </row>
    <row r="424" s="118" customFormat="1" ht="15.6" spans="1:3">
      <c r="A424" s="119"/>
      <c r="B424" s="119"/>
      <c r="C424" s="120"/>
    </row>
    <row r="425" s="118" customFormat="1" ht="15.6" spans="1:3">
      <c r="A425" s="119"/>
      <c r="B425" s="119"/>
      <c r="C425" s="120"/>
    </row>
    <row r="426" s="118" customFormat="1" ht="15.6" spans="1:3">
      <c r="A426" s="119"/>
      <c r="B426" s="119"/>
      <c r="C426" s="120"/>
    </row>
    <row r="427" s="118" customFormat="1" ht="15.6" spans="1:3">
      <c r="A427" s="119"/>
      <c r="B427" s="119"/>
      <c r="C427" s="120"/>
    </row>
    <row r="428" s="118" customFormat="1" ht="15.6" spans="1:3">
      <c r="A428" s="119"/>
      <c r="B428" s="119"/>
      <c r="C428" s="120"/>
    </row>
    <row r="429" s="118" customFormat="1" ht="15.6" spans="1:3">
      <c r="A429" s="119"/>
      <c r="B429" s="119"/>
      <c r="C429" s="120"/>
    </row>
    <row r="430" s="118" customFormat="1" ht="15.6" spans="1:3">
      <c r="A430" s="119"/>
      <c r="B430" s="119"/>
      <c r="C430" s="120"/>
    </row>
    <row r="431" s="118" customFormat="1" ht="15.6" spans="1:3">
      <c r="A431" s="119"/>
      <c r="B431" s="119"/>
      <c r="C431" s="120"/>
    </row>
    <row r="432" s="118" customFormat="1" ht="15.6" spans="1:3">
      <c r="A432" s="119"/>
      <c r="B432" s="119"/>
      <c r="C432" s="120"/>
    </row>
    <row r="433" s="118" customFormat="1" ht="15.6" spans="1:3">
      <c r="A433" s="119"/>
      <c r="B433" s="119"/>
      <c r="C433" s="120"/>
    </row>
    <row r="434" s="118" customFormat="1" ht="15.6" spans="1:3">
      <c r="A434" s="119"/>
      <c r="B434" s="119"/>
      <c r="C434" s="120"/>
    </row>
    <row r="435" s="118" customFormat="1" ht="15.6" spans="1:3">
      <c r="A435" s="119"/>
      <c r="B435" s="119"/>
      <c r="C435" s="120"/>
    </row>
    <row r="436" s="118" customFormat="1" ht="15.6" spans="1:3">
      <c r="A436" s="119"/>
      <c r="B436" s="119"/>
      <c r="C436" s="120"/>
    </row>
    <row r="437" s="118" customFormat="1" ht="15.6" spans="1:3">
      <c r="A437" s="119"/>
      <c r="B437" s="119"/>
      <c r="C437" s="120"/>
    </row>
    <row r="438" s="118" customFormat="1" ht="15.6" spans="1:3">
      <c r="A438" s="119"/>
      <c r="B438" s="119"/>
      <c r="C438" s="120"/>
    </row>
    <row r="439" s="118" customFormat="1" ht="15.6" spans="1:3">
      <c r="A439" s="119"/>
      <c r="B439" s="119"/>
      <c r="C439" s="120"/>
    </row>
    <row r="440" s="118" customFormat="1" ht="15.6" spans="1:3">
      <c r="A440" s="119"/>
      <c r="B440" s="119"/>
      <c r="C440" s="120"/>
    </row>
    <row r="441" s="118" customFormat="1" ht="15.6" spans="1:3">
      <c r="A441" s="119"/>
      <c r="B441" s="119"/>
      <c r="C441" s="120"/>
    </row>
    <row r="442" s="118" customFormat="1" ht="15.6" spans="1:3">
      <c r="A442" s="119"/>
      <c r="B442" s="119"/>
      <c r="C442" s="120"/>
    </row>
    <row r="443" s="118" customFormat="1" ht="15.6" spans="1:3">
      <c r="A443" s="119"/>
      <c r="B443" s="119"/>
      <c r="C443" s="120"/>
    </row>
    <row r="444" s="118" customFormat="1" ht="15.6" spans="1:3">
      <c r="A444" s="119"/>
      <c r="B444" s="119"/>
      <c r="C444" s="120"/>
    </row>
    <row r="445" s="118" customFormat="1" ht="15.6" spans="1:3">
      <c r="A445" s="119"/>
      <c r="B445" s="119"/>
      <c r="C445" s="120"/>
    </row>
    <row r="446" s="118" customFormat="1" ht="15.6" spans="1:3">
      <c r="A446" s="119"/>
      <c r="B446" s="119"/>
      <c r="C446" s="120"/>
    </row>
    <row r="447" s="118" customFormat="1" ht="15.6" spans="1:3">
      <c r="A447" s="119"/>
      <c r="B447" s="119"/>
      <c r="C447" s="120"/>
    </row>
    <row r="448" s="118" customFormat="1" ht="15.6" spans="1:3">
      <c r="A448" s="119"/>
      <c r="B448" s="119"/>
      <c r="C448" s="120"/>
    </row>
    <row r="449" s="118" customFormat="1" ht="15.6" spans="1:3">
      <c r="A449" s="119"/>
      <c r="B449" s="119"/>
      <c r="C449" s="120"/>
    </row>
    <row r="450" s="118" customFormat="1" ht="15.6" spans="1:3">
      <c r="A450" s="119"/>
      <c r="B450" s="119"/>
      <c r="C450" s="120"/>
    </row>
    <row r="451" s="118" customFormat="1" ht="15.6" spans="1:3">
      <c r="A451" s="119"/>
      <c r="B451" s="119"/>
      <c r="C451" s="120"/>
    </row>
    <row r="452" s="118" customFormat="1" ht="15.6" spans="1:3">
      <c r="A452" s="119"/>
      <c r="B452" s="119"/>
      <c r="C452" s="120"/>
    </row>
    <row r="453" s="118" customFormat="1" ht="15.6" spans="1:3">
      <c r="A453" s="119"/>
      <c r="B453" s="119"/>
      <c r="C453" s="120"/>
    </row>
    <row r="454" s="118" customFormat="1" ht="15.6" spans="1:3">
      <c r="A454" s="119"/>
      <c r="B454" s="119"/>
      <c r="C454" s="120"/>
    </row>
    <row r="455" s="118" customFormat="1" ht="15.6" spans="1:3">
      <c r="A455" s="119"/>
      <c r="B455" s="119"/>
      <c r="C455" s="120"/>
    </row>
    <row r="456" s="118" customFormat="1" ht="15.6" spans="1:3">
      <c r="A456" s="119"/>
      <c r="B456" s="119"/>
      <c r="C456" s="120"/>
    </row>
    <row r="457" s="118" customFormat="1" ht="15.6" spans="1:3">
      <c r="A457" s="119"/>
      <c r="B457" s="119"/>
      <c r="C457" s="120"/>
    </row>
    <row r="458" s="118" customFormat="1" ht="15.6" spans="1:3">
      <c r="A458" s="119"/>
      <c r="B458" s="119"/>
      <c r="C458" s="120"/>
    </row>
    <row r="459" s="118" customFormat="1" ht="15.6" spans="1:3">
      <c r="A459" s="119"/>
      <c r="B459" s="119"/>
      <c r="C459" s="120"/>
    </row>
    <row r="460" s="118" customFormat="1" ht="15.6" spans="1:3">
      <c r="A460" s="119"/>
      <c r="B460" s="119"/>
      <c r="C460" s="120"/>
    </row>
    <row r="461" s="118" customFormat="1" ht="15.6" spans="1:3">
      <c r="A461" s="119"/>
      <c r="B461" s="119"/>
      <c r="C461" s="120"/>
    </row>
    <row r="462" s="118" customFormat="1" ht="15.6" spans="1:3">
      <c r="A462" s="119"/>
      <c r="B462" s="119"/>
      <c r="C462" s="120"/>
    </row>
    <row r="463" s="118" customFormat="1" ht="15.6" spans="1:3">
      <c r="A463" s="119"/>
      <c r="B463" s="119"/>
      <c r="C463" s="120"/>
    </row>
    <row r="464" s="118" customFormat="1" ht="15.6" spans="1:3">
      <c r="A464" s="119"/>
      <c r="B464" s="119"/>
      <c r="C464" s="120"/>
    </row>
    <row r="465" s="118" customFormat="1" ht="15.6" spans="1:3">
      <c r="A465" s="119"/>
      <c r="B465" s="119"/>
      <c r="C465" s="120"/>
    </row>
    <row r="466" s="118" customFormat="1" ht="15.6" spans="1:3">
      <c r="A466" s="119"/>
      <c r="B466" s="119"/>
      <c r="C466" s="120"/>
    </row>
    <row r="467" s="118" customFormat="1" ht="15.6" spans="1:3">
      <c r="A467" s="119"/>
      <c r="B467" s="119"/>
      <c r="C467" s="120"/>
    </row>
    <row r="468" s="118" customFormat="1" ht="15.6" spans="1:3">
      <c r="A468" s="119"/>
      <c r="B468" s="119"/>
      <c r="C468" s="120"/>
    </row>
    <row r="469" s="118" customFormat="1" ht="15.6" spans="1:3">
      <c r="A469" s="119"/>
      <c r="B469" s="119"/>
      <c r="C469" s="120"/>
    </row>
    <row r="470" s="118" customFormat="1" ht="15.6" spans="1:3">
      <c r="A470" s="119"/>
      <c r="B470" s="119"/>
      <c r="C470" s="120"/>
    </row>
    <row r="471" s="118" customFormat="1" ht="15.6" spans="1:3">
      <c r="A471" s="119"/>
      <c r="B471" s="119"/>
      <c r="C471" s="120"/>
    </row>
    <row r="472" s="118" customFormat="1" ht="15.6" spans="1:3">
      <c r="A472" s="119"/>
      <c r="B472" s="119"/>
      <c r="C472" s="120"/>
    </row>
    <row r="473" s="118" customFormat="1" ht="15.6" spans="1:3">
      <c r="A473" s="119"/>
      <c r="B473" s="119"/>
      <c r="C473" s="120"/>
    </row>
    <row r="474" s="118" customFormat="1" ht="15.6" spans="1:3">
      <c r="A474" s="119"/>
      <c r="B474" s="119"/>
      <c r="C474" s="120"/>
    </row>
    <row r="475" s="118" customFormat="1" ht="15.6" spans="1:3">
      <c r="A475" s="119"/>
      <c r="B475" s="119"/>
      <c r="C475" s="120"/>
    </row>
    <row r="476" s="118" customFormat="1" ht="15.6" spans="1:3">
      <c r="A476" s="119"/>
      <c r="B476" s="119"/>
      <c r="C476" s="120"/>
    </row>
    <row r="477" s="118" customFormat="1" ht="15.6" spans="1:3">
      <c r="A477" s="119"/>
      <c r="B477" s="119"/>
      <c r="C477" s="120"/>
    </row>
    <row r="478" s="118" customFormat="1" ht="15.6" spans="1:3">
      <c r="A478" s="119"/>
      <c r="B478" s="119"/>
      <c r="C478" s="120"/>
    </row>
    <row r="479" s="118" customFormat="1" ht="15.6" spans="1:3">
      <c r="A479" s="119"/>
      <c r="B479" s="119"/>
      <c r="C479" s="120"/>
    </row>
    <row r="480" s="118" customFormat="1" ht="15.6" spans="1:3">
      <c r="A480" s="119"/>
      <c r="B480" s="119"/>
      <c r="C480" s="120"/>
    </row>
    <row r="481" s="118" customFormat="1" ht="15.6" spans="1:3">
      <c r="A481" s="119"/>
      <c r="B481" s="119"/>
      <c r="C481" s="120"/>
    </row>
    <row r="482" s="118" customFormat="1" ht="15.6" spans="1:3">
      <c r="A482" s="119"/>
      <c r="B482" s="119"/>
      <c r="C482" s="120"/>
    </row>
    <row r="483" s="118" customFormat="1" ht="15.6" spans="1:3">
      <c r="A483" s="119"/>
      <c r="B483" s="119"/>
      <c r="C483" s="120"/>
    </row>
    <row r="484" s="118" customFormat="1" ht="15.6" spans="1:3">
      <c r="A484" s="119"/>
      <c r="B484" s="119"/>
      <c r="C484" s="120"/>
    </row>
    <row r="485" s="118" customFormat="1" ht="15.6" spans="1:3">
      <c r="A485" s="119"/>
      <c r="B485" s="119"/>
      <c r="C485" s="120"/>
    </row>
    <row r="486" s="118" customFormat="1" ht="15.6" spans="1:3">
      <c r="A486" s="119"/>
      <c r="B486" s="119"/>
      <c r="C486" s="120"/>
    </row>
    <row r="487" s="118" customFormat="1" ht="15.6" spans="1:3">
      <c r="A487" s="119"/>
      <c r="B487" s="119"/>
      <c r="C487" s="120"/>
    </row>
    <row r="488" s="118" customFormat="1" ht="15.6" spans="1:3">
      <c r="A488" s="119"/>
      <c r="B488" s="119"/>
      <c r="C488" s="120"/>
    </row>
    <row r="489" s="118" customFormat="1" ht="15.6" spans="1:3">
      <c r="A489" s="119"/>
      <c r="B489" s="119"/>
      <c r="C489" s="120"/>
    </row>
    <row r="490" s="118" customFormat="1" ht="15.6" spans="1:3">
      <c r="A490" s="119"/>
      <c r="B490" s="119"/>
      <c r="C490" s="120"/>
    </row>
    <row r="491" s="118" customFormat="1" ht="15.6" spans="1:3">
      <c r="A491" s="119"/>
      <c r="B491" s="119"/>
      <c r="C491" s="120"/>
    </row>
    <row r="492" s="118" customFormat="1" ht="15.6" spans="1:3">
      <c r="A492" s="119"/>
      <c r="B492" s="119"/>
      <c r="C492" s="120"/>
    </row>
    <row r="493" s="118" customFormat="1" ht="15.6" spans="1:3">
      <c r="A493" s="119"/>
      <c r="B493" s="119"/>
      <c r="C493" s="120"/>
    </row>
    <row r="494" s="118" customFormat="1" ht="15.6" spans="1:3">
      <c r="A494" s="119"/>
      <c r="B494" s="119"/>
      <c r="C494" s="120"/>
    </row>
    <row r="495" s="118" customFormat="1" ht="15.6" spans="1:3">
      <c r="A495" s="119"/>
      <c r="B495" s="119"/>
      <c r="C495" s="120"/>
    </row>
    <row r="496" s="118" customFormat="1" ht="15.6" spans="1:3">
      <c r="A496" s="119"/>
      <c r="B496" s="119"/>
      <c r="C496" s="120"/>
    </row>
    <row r="497" s="118" customFormat="1" ht="15.6" spans="1:3">
      <c r="A497" s="119"/>
      <c r="B497" s="119"/>
      <c r="C497" s="120"/>
    </row>
    <row r="498" s="118" customFormat="1" ht="15.6" spans="1:3">
      <c r="A498" s="119"/>
      <c r="B498" s="119"/>
      <c r="C498" s="120"/>
    </row>
    <row r="499" s="118" customFormat="1" ht="15.6" spans="1:3">
      <c r="A499" s="119"/>
      <c r="B499" s="119"/>
      <c r="C499" s="120"/>
    </row>
    <row r="500" s="118" customFormat="1" ht="15.6" spans="1:3">
      <c r="A500" s="119"/>
      <c r="B500" s="119"/>
      <c r="C500" s="120"/>
    </row>
    <row r="501" s="118" customFormat="1" ht="15.6" spans="1:3">
      <c r="A501" s="119"/>
      <c r="B501" s="119"/>
      <c r="C501" s="120"/>
    </row>
    <row r="502" s="118" customFormat="1" ht="15.6" spans="1:3">
      <c r="A502" s="119"/>
      <c r="B502" s="119"/>
      <c r="C502" s="120"/>
    </row>
    <row r="503" s="118" customFormat="1" ht="15.6" spans="1:3">
      <c r="A503" s="119"/>
      <c r="B503" s="119"/>
      <c r="C503" s="120"/>
    </row>
    <row r="504" s="118" customFormat="1" ht="15.6" spans="1:3">
      <c r="A504" s="119"/>
      <c r="B504" s="119"/>
      <c r="C504" s="120"/>
    </row>
    <row r="505" s="118" customFormat="1" ht="15.6" spans="1:3">
      <c r="A505" s="119"/>
      <c r="B505" s="119"/>
      <c r="C505" s="120"/>
    </row>
    <row r="506" s="118" customFormat="1" ht="15.6" spans="1:3">
      <c r="A506" s="119"/>
      <c r="B506" s="119"/>
      <c r="C506" s="120"/>
    </row>
    <row r="507" s="118" customFormat="1" ht="15.6" spans="1:3">
      <c r="A507" s="119"/>
      <c r="B507" s="119"/>
      <c r="C507" s="120"/>
    </row>
    <row r="508" s="118" customFormat="1" ht="15.6" spans="1:3">
      <c r="A508" s="119"/>
      <c r="B508" s="119"/>
      <c r="C508" s="120"/>
    </row>
    <row r="509" s="118" customFormat="1" ht="15.6" spans="1:3">
      <c r="A509" s="119"/>
      <c r="B509" s="119"/>
      <c r="C509" s="120"/>
    </row>
    <row r="510" s="118" customFormat="1" ht="15.6" spans="1:3">
      <c r="A510" s="119"/>
      <c r="B510" s="119"/>
      <c r="C510" s="120"/>
    </row>
    <row r="511" s="118" customFormat="1" ht="15.6" spans="1:3">
      <c r="A511" s="119"/>
      <c r="B511" s="119"/>
      <c r="C511" s="120"/>
    </row>
    <row r="512" s="118" customFormat="1" ht="15.6" spans="1:3">
      <c r="A512" s="119"/>
      <c r="B512" s="119"/>
      <c r="C512" s="120"/>
    </row>
    <row r="513" s="118" customFormat="1" ht="15.6" spans="1:3">
      <c r="A513" s="119"/>
      <c r="B513" s="119"/>
      <c r="C513" s="120"/>
    </row>
    <row r="514" s="118" customFormat="1" ht="15.6" spans="1:3">
      <c r="A514" s="119"/>
      <c r="B514" s="119"/>
      <c r="C514" s="120"/>
    </row>
    <row r="515" s="118" customFormat="1" ht="15.6" spans="1:3">
      <c r="A515" s="119"/>
      <c r="B515" s="119"/>
      <c r="C515" s="120"/>
    </row>
    <row r="516" s="118" customFormat="1" ht="15.6" spans="1:3">
      <c r="A516" s="119"/>
      <c r="B516" s="119"/>
      <c r="C516" s="120"/>
    </row>
    <row r="517" s="118" customFormat="1" ht="15.6" spans="1:3">
      <c r="A517" s="119"/>
      <c r="B517" s="119"/>
      <c r="C517" s="120"/>
    </row>
    <row r="518" s="118" customFormat="1" ht="15.6" spans="1:3">
      <c r="A518" s="119"/>
      <c r="B518" s="119"/>
      <c r="C518" s="120"/>
    </row>
    <row r="519" s="118" customFormat="1" ht="15.6" spans="1:3">
      <c r="A519" s="119"/>
      <c r="B519" s="119"/>
      <c r="C519" s="120"/>
    </row>
    <row r="520" s="118" customFormat="1" ht="15.6" spans="1:3">
      <c r="A520" s="119"/>
      <c r="B520" s="119"/>
      <c r="C520" s="120"/>
    </row>
    <row r="521" s="118" customFormat="1" ht="15.6" spans="1:3">
      <c r="A521" s="119"/>
      <c r="B521" s="119"/>
      <c r="C521" s="120"/>
    </row>
    <row r="522" s="118" customFormat="1" ht="15.6" spans="1:3">
      <c r="A522" s="119"/>
      <c r="B522" s="119"/>
      <c r="C522" s="120"/>
    </row>
    <row r="523" s="118" customFormat="1" ht="15.6" spans="1:3">
      <c r="A523" s="119"/>
      <c r="B523" s="119"/>
      <c r="C523" s="120"/>
    </row>
    <row r="524" s="118" customFormat="1" ht="15.6" spans="1:3">
      <c r="A524" s="119"/>
      <c r="B524" s="119"/>
      <c r="C524" s="120"/>
    </row>
    <row r="525" s="118" customFormat="1" ht="15.6" spans="1:3">
      <c r="A525" s="119"/>
      <c r="B525" s="119"/>
      <c r="C525" s="120"/>
    </row>
    <row r="526" s="118" customFormat="1" ht="15.6" spans="1:3">
      <c r="A526" s="119"/>
      <c r="B526" s="119"/>
      <c r="C526" s="120"/>
    </row>
    <row r="527" s="118" customFormat="1" ht="15.6" spans="1:3">
      <c r="A527" s="119"/>
      <c r="B527" s="119"/>
      <c r="C527" s="120"/>
    </row>
    <row r="528" s="118" customFormat="1" ht="15.6" spans="1:3">
      <c r="A528" s="119"/>
      <c r="B528" s="119"/>
      <c r="C528" s="120"/>
    </row>
    <row r="529" s="118" customFormat="1" ht="15.6" spans="1:3">
      <c r="A529" s="119"/>
      <c r="B529" s="119"/>
      <c r="C529" s="120"/>
    </row>
    <row r="530" s="118" customFormat="1" ht="15.6" spans="1:3">
      <c r="A530" s="119"/>
      <c r="B530" s="119"/>
      <c r="C530" s="120"/>
    </row>
    <row r="531" s="118" customFormat="1" ht="15.6" spans="1:3">
      <c r="A531" s="119"/>
      <c r="B531" s="119"/>
      <c r="C531" s="120"/>
    </row>
    <row r="532" s="118" customFormat="1" ht="15.6" spans="1:3">
      <c r="A532" s="119"/>
      <c r="B532" s="119"/>
      <c r="C532" s="120"/>
    </row>
    <row r="533" s="118" customFormat="1" ht="15.6" spans="1:3">
      <c r="A533" s="119"/>
      <c r="B533" s="119"/>
      <c r="C533" s="120"/>
    </row>
    <row r="534" s="118" customFormat="1" ht="15.6" spans="1:3">
      <c r="A534" s="119"/>
      <c r="B534" s="119"/>
      <c r="C534" s="120"/>
    </row>
    <row r="535" s="118" customFormat="1" ht="15.6" spans="1:3">
      <c r="A535" s="119"/>
      <c r="B535" s="119"/>
      <c r="C535" s="120"/>
    </row>
    <row r="536" s="118" customFormat="1" ht="15.6" spans="1:3">
      <c r="A536" s="119"/>
      <c r="B536" s="119"/>
      <c r="C536" s="120"/>
    </row>
    <row r="537" s="118" customFormat="1" ht="15.6" spans="1:3">
      <c r="A537" s="119"/>
      <c r="B537" s="119"/>
      <c r="C537" s="120"/>
    </row>
    <row r="538" s="118" customFormat="1" ht="15.6" spans="1:3">
      <c r="A538" s="119"/>
      <c r="B538" s="119"/>
      <c r="C538" s="120"/>
    </row>
    <row r="539" s="118" customFormat="1" ht="15.6" spans="1:3">
      <c r="A539" s="119"/>
      <c r="B539" s="119"/>
      <c r="C539" s="120"/>
    </row>
    <row r="540" s="118" customFormat="1" ht="15.6" spans="1:3">
      <c r="A540" s="119"/>
      <c r="B540" s="119"/>
      <c r="C540" s="120"/>
    </row>
    <row r="541" s="118" customFormat="1" ht="15.6" spans="1:3">
      <c r="A541" s="119"/>
      <c r="B541" s="119"/>
      <c r="C541" s="120"/>
    </row>
    <row r="542" s="118" customFormat="1" ht="15.6" spans="1:3">
      <c r="A542" s="119"/>
      <c r="B542" s="119"/>
      <c r="C542" s="120"/>
    </row>
    <row r="543" s="118" customFormat="1" ht="15.6" spans="1:3">
      <c r="A543" s="119"/>
      <c r="B543" s="119"/>
      <c r="C543" s="120"/>
    </row>
    <row r="544" s="118" customFormat="1" ht="15.6" spans="1:3">
      <c r="A544" s="119"/>
      <c r="B544" s="119"/>
      <c r="C544" s="120"/>
    </row>
    <row r="545" s="118" customFormat="1" ht="15.6" spans="1:3">
      <c r="A545" s="119"/>
      <c r="B545" s="119"/>
      <c r="C545" s="120"/>
    </row>
    <row r="546" s="118" customFormat="1" ht="15.6" spans="1:3">
      <c r="A546" s="119"/>
      <c r="B546" s="119"/>
      <c r="C546" s="120"/>
    </row>
    <row r="547" s="118" customFormat="1" ht="15.6" spans="1:3">
      <c r="A547" s="119"/>
      <c r="B547" s="119"/>
      <c r="C547" s="120"/>
    </row>
    <row r="548" s="118" customFormat="1" ht="15.6" spans="1:3">
      <c r="A548" s="119"/>
      <c r="B548" s="119"/>
      <c r="C548" s="120"/>
    </row>
    <row r="549" s="118" customFormat="1" ht="15.6" spans="1:3">
      <c r="A549" s="119"/>
      <c r="B549" s="119"/>
      <c r="C549" s="120"/>
    </row>
    <row r="550" s="118" customFormat="1" ht="15.6" spans="1:3">
      <c r="A550" s="119"/>
      <c r="B550" s="119"/>
      <c r="C550" s="120"/>
    </row>
    <row r="551" s="118" customFormat="1" ht="15.6" spans="1:3">
      <c r="A551" s="119"/>
      <c r="B551" s="119"/>
      <c r="C551" s="120"/>
    </row>
    <row r="552" s="118" customFormat="1" ht="15.6" spans="1:3">
      <c r="A552" s="119"/>
      <c r="B552" s="119"/>
      <c r="C552" s="120"/>
    </row>
    <row r="553" s="118" customFormat="1" ht="15.6" spans="1:3">
      <c r="A553" s="119"/>
      <c r="B553" s="119"/>
      <c r="C553" s="120"/>
    </row>
    <row r="554" s="118" customFormat="1" ht="15.6" spans="1:3">
      <c r="A554" s="119"/>
      <c r="B554" s="119"/>
      <c r="C554" s="120"/>
    </row>
    <row r="555" s="118" customFormat="1" ht="15.6" spans="1:3">
      <c r="A555" s="119"/>
      <c r="B555" s="119"/>
      <c r="C555" s="120"/>
    </row>
    <row r="556" s="118" customFormat="1" ht="15.6" spans="1:3">
      <c r="A556" s="119"/>
      <c r="B556" s="119"/>
      <c r="C556" s="120"/>
    </row>
    <row r="557" s="118" customFormat="1" ht="15.6" spans="1:3">
      <c r="A557" s="119"/>
      <c r="B557" s="119"/>
      <c r="C557" s="120"/>
    </row>
    <row r="558" s="118" customFormat="1" ht="15.6" spans="1:3">
      <c r="A558" s="119"/>
      <c r="B558" s="119"/>
      <c r="C558" s="120"/>
    </row>
    <row r="559" s="118" customFormat="1" ht="15.6" spans="1:3">
      <c r="A559" s="119"/>
      <c r="B559" s="119"/>
      <c r="C559" s="120"/>
    </row>
    <row r="560" s="118" customFormat="1" ht="15.6" spans="1:3">
      <c r="A560" s="119"/>
      <c r="B560" s="119"/>
      <c r="C560" s="120"/>
    </row>
    <row r="561" s="118" customFormat="1" ht="15.6" spans="1:3">
      <c r="A561" s="119"/>
      <c r="B561" s="119"/>
      <c r="C561" s="120"/>
    </row>
    <row r="562" s="118" customFormat="1" ht="15.6" spans="1:3">
      <c r="A562" s="119"/>
      <c r="B562" s="119"/>
      <c r="C562" s="120"/>
    </row>
    <row r="563" s="118" customFormat="1" ht="15.6" spans="1:3">
      <c r="A563" s="119"/>
      <c r="B563" s="119"/>
      <c r="C563" s="120"/>
    </row>
    <row r="564" s="118" customFormat="1" ht="15.6" spans="1:3">
      <c r="A564" s="119"/>
      <c r="B564" s="119"/>
      <c r="C564" s="120"/>
    </row>
    <row r="565" s="118" customFormat="1" ht="15.6" spans="1:3">
      <c r="A565" s="119"/>
      <c r="B565" s="119"/>
      <c r="C565" s="120"/>
    </row>
    <row r="566" s="118" customFormat="1" ht="15.6" spans="1:3">
      <c r="A566" s="119"/>
      <c r="B566" s="119"/>
      <c r="C566" s="120"/>
    </row>
    <row r="567" s="118" customFormat="1" ht="15.6" spans="1:3">
      <c r="A567" s="119"/>
      <c r="B567" s="119"/>
      <c r="C567" s="120"/>
    </row>
    <row r="568" s="118" customFormat="1" ht="15.6" spans="1:3">
      <c r="A568" s="119"/>
      <c r="B568" s="119"/>
      <c r="C568" s="120"/>
    </row>
    <row r="569" s="118" customFormat="1" ht="15.6" spans="1:3">
      <c r="A569" s="119"/>
      <c r="B569" s="119"/>
      <c r="C569" s="120"/>
    </row>
    <row r="570" s="118" customFormat="1" ht="15.6" spans="1:3">
      <c r="A570" s="119"/>
      <c r="B570" s="119"/>
      <c r="C570" s="120"/>
    </row>
    <row r="571" s="118" customFormat="1" ht="15.6" spans="1:3">
      <c r="A571" s="119"/>
      <c r="B571" s="119"/>
      <c r="C571" s="120"/>
    </row>
    <row r="572" s="118" customFormat="1" ht="15.6" spans="1:3">
      <c r="A572" s="119"/>
      <c r="B572" s="119"/>
      <c r="C572" s="120"/>
    </row>
    <row r="573" s="118" customFormat="1" ht="15.6" spans="1:3">
      <c r="A573" s="119"/>
      <c r="B573" s="119"/>
      <c r="C573" s="120"/>
    </row>
    <row r="574" s="118" customFormat="1" ht="15.6" spans="1:3">
      <c r="A574" s="119"/>
      <c r="B574" s="119"/>
      <c r="C574" s="120"/>
    </row>
    <row r="575" s="118" customFormat="1" ht="15.6" spans="1:3">
      <c r="A575" s="119"/>
      <c r="B575" s="119"/>
      <c r="C575" s="120"/>
    </row>
    <row r="576" s="118" customFormat="1" ht="15.6" spans="1:3">
      <c r="A576" s="119"/>
      <c r="B576" s="119"/>
      <c r="C576" s="120"/>
    </row>
    <row r="577" s="118" customFormat="1" ht="15.6" spans="1:3">
      <c r="A577" s="119"/>
      <c r="B577" s="119"/>
      <c r="C577" s="120"/>
    </row>
    <row r="578" s="118" customFormat="1" ht="15.6" spans="1:3">
      <c r="A578" s="119"/>
      <c r="B578" s="119"/>
      <c r="C578" s="120"/>
    </row>
    <row r="579" s="118" customFormat="1" ht="15.6" spans="1:3">
      <c r="A579" s="119"/>
      <c r="B579" s="119"/>
      <c r="C579" s="120"/>
    </row>
    <row r="580" s="118" customFormat="1" ht="15.6" spans="1:3">
      <c r="A580" s="119"/>
      <c r="B580" s="119"/>
      <c r="C580" s="120"/>
    </row>
    <row r="581" s="118" customFormat="1" ht="15.6" spans="1:3">
      <c r="A581" s="119"/>
      <c r="B581" s="119"/>
      <c r="C581" s="120"/>
    </row>
    <row r="582" s="118" customFormat="1" ht="15.6" spans="1:3">
      <c r="A582" s="119"/>
      <c r="B582" s="119"/>
      <c r="C582" s="120"/>
    </row>
    <row r="583" s="118" customFormat="1" ht="15.6" spans="1:3">
      <c r="A583" s="119"/>
      <c r="B583" s="119"/>
      <c r="C583" s="120"/>
    </row>
    <row r="584" s="118" customFormat="1" ht="15.6" spans="1:3">
      <c r="A584" s="119"/>
      <c r="B584" s="119"/>
      <c r="C584" s="120"/>
    </row>
    <row r="585" s="118" customFormat="1" ht="15.6" spans="1:3">
      <c r="A585" s="119"/>
      <c r="B585" s="119"/>
      <c r="C585" s="120"/>
    </row>
    <row r="586" s="118" customFormat="1" ht="15.6" spans="1:3">
      <c r="A586" s="119"/>
      <c r="B586" s="119"/>
      <c r="C586" s="120"/>
    </row>
    <row r="587" s="118" customFormat="1" ht="15.6" spans="1:3">
      <c r="A587" s="119"/>
      <c r="B587" s="119"/>
      <c r="C587" s="120"/>
    </row>
    <row r="588" s="118" customFormat="1" ht="15.6" spans="1:3">
      <c r="A588" s="119"/>
      <c r="B588" s="119"/>
      <c r="C588" s="120"/>
    </row>
    <row r="589" s="118" customFormat="1" ht="15.6" spans="1:3">
      <c r="A589" s="119"/>
      <c r="B589" s="119"/>
      <c r="C589" s="120"/>
    </row>
    <row r="590" s="118" customFormat="1" ht="15.6" spans="1:3">
      <c r="A590" s="119"/>
      <c r="B590" s="119"/>
      <c r="C590" s="120"/>
    </row>
    <row r="591" s="118" customFormat="1" ht="15.6" spans="1:3">
      <c r="A591" s="119"/>
      <c r="B591" s="119"/>
      <c r="C591" s="120"/>
    </row>
    <row r="592" s="118" customFormat="1" ht="15.6" spans="1:3">
      <c r="A592" s="119"/>
      <c r="B592" s="119"/>
      <c r="C592" s="120"/>
    </row>
    <row r="593" s="118" customFormat="1" ht="15.6" spans="1:3">
      <c r="A593" s="119"/>
      <c r="B593" s="119"/>
      <c r="C593" s="120"/>
    </row>
    <row r="594" s="118" customFormat="1" ht="15.6" spans="1:3">
      <c r="A594" s="119"/>
      <c r="B594" s="119"/>
      <c r="C594" s="120"/>
    </row>
    <row r="595" s="118" customFormat="1" ht="15.6" spans="1:3">
      <c r="A595" s="119"/>
      <c r="B595" s="119"/>
      <c r="C595" s="120"/>
    </row>
    <row r="596" s="118" customFormat="1" ht="15.6" spans="1:3">
      <c r="A596" s="119"/>
      <c r="B596" s="119"/>
      <c r="C596" s="120"/>
    </row>
    <row r="597" s="118" customFormat="1" ht="15.6" spans="1:3">
      <c r="A597" s="119"/>
      <c r="B597" s="119"/>
      <c r="C597" s="120"/>
    </row>
    <row r="598" s="118" customFormat="1" ht="15.6" spans="1:3">
      <c r="A598" s="119"/>
      <c r="B598" s="119"/>
      <c r="C598" s="120"/>
    </row>
    <row r="599" s="118" customFormat="1" ht="15.6" spans="1:3">
      <c r="A599" s="119"/>
      <c r="B599" s="119"/>
      <c r="C599" s="120"/>
    </row>
    <row r="600" s="118" customFormat="1" ht="15.6" spans="1:3">
      <c r="A600" s="119"/>
      <c r="B600" s="119"/>
      <c r="C600" s="120"/>
    </row>
    <row r="601" s="118" customFormat="1" ht="15.6" spans="1:3">
      <c r="A601" s="119"/>
      <c r="B601" s="119"/>
      <c r="C601" s="120"/>
    </row>
    <row r="602" s="118" customFormat="1" ht="15.6" spans="1:3">
      <c r="A602" s="119"/>
      <c r="B602" s="119"/>
      <c r="C602" s="120"/>
    </row>
    <row r="603" s="118" customFormat="1" ht="15.6" spans="1:3">
      <c r="A603" s="119"/>
      <c r="B603" s="119"/>
      <c r="C603" s="120"/>
    </row>
    <row r="604" s="118" customFormat="1" ht="15.6" spans="1:3">
      <c r="A604" s="119"/>
      <c r="B604" s="119"/>
      <c r="C604" s="120"/>
    </row>
    <row r="605" s="118" customFormat="1" ht="15.6" spans="1:3">
      <c r="A605" s="119"/>
      <c r="B605" s="119"/>
      <c r="C605" s="120"/>
    </row>
    <row r="606" s="118" customFormat="1" ht="15.6" spans="1:3">
      <c r="A606" s="119"/>
      <c r="B606" s="119"/>
      <c r="C606" s="120"/>
    </row>
    <row r="607" s="118" customFormat="1" ht="15.6" spans="1:3">
      <c r="A607" s="119"/>
      <c r="B607" s="119"/>
      <c r="C607" s="120"/>
    </row>
    <row r="608" s="118" customFormat="1" ht="15.6" spans="1:3">
      <c r="A608" s="119"/>
      <c r="B608" s="119"/>
      <c r="C608" s="120"/>
    </row>
    <row r="609" s="118" customFormat="1" ht="15.6" spans="1:3">
      <c r="A609" s="119"/>
      <c r="B609" s="119"/>
      <c r="C609" s="120"/>
    </row>
    <row r="610" s="118" customFormat="1" ht="15.6" spans="1:3">
      <c r="A610" s="119"/>
      <c r="B610" s="119"/>
      <c r="C610" s="120"/>
    </row>
    <row r="611" s="118" customFormat="1" ht="15.6" spans="1:3">
      <c r="A611" s="119"/>
      <c r="B611" s="119"/>
      <c r="C611" s="120"/>
    </row>
    <row r="612" s="118" customFormat="1" ht="15.6" spans="1:3">
      <c r="A612" s="119"/>
      <c r="B612" s="119"/>
      <c r="C612" s="120"/>
    </row>
    <row r="613" s="118" customFormat="1" ht="15.6" spans="1:3">
      <c r="A613" s="119"/>
      <c r="B613" s="119"/>
      <c r="C613" s="120"/>
    </row>
    <row r="614" s="118" customFormat="1" ht="15.6" spans="1:3">
      <c r="A614" s="119"/>
      <c r="B614" s="119"/>
      <c r="C614" s="120"/>
    </row>
    <row r="615" s="118" customFormat="1" ht="15.6" spans="1:3">
      <c r="A615" s="119"/>
      <c r="B615" s="119"/>
      <c r="C615" s="120"/>
    </row>
    <row r="616" s="118" customFormat="1" ht="15.6" spans="1:3">
      <c r="A616" s="119"/>
      <c r="B616" s="119"/>
      <c r="C616" s="120"/>
    </row>
    <row r="617" s="118" customFormat="1" ht="15.6" spans="1:3">
      <c r="A617" s="119"/>
      <c r="B617" s="119"/>
      <c r="C617" s="120"/>
    </row>
    <row r="618" s="118" customFormat="1" ht="15.6" spans="1:3">
      <c r="A618" s="119"/>
      <c r="B618" s="119"/>
      <c r="C618" s="120"/>
    </row>
    <row r="619" s="118" customFormat="1" ht="15.6" spans="1:3">
      <c r="A619" s="119"/>
      <c r="B619" s="119"/>
      <c r="C619" s="120"/>
    </row>
    <row r="620" s="118" customFormat="1" ht="15.6" spans="1:3">
      <c r="A620" s="119"/>
      <c r="B620" s="119"/>
      <c r="C620" s="120"/>
    </row>
    <row r="621" s="118" customFormat="1" ht="15.6" spans="1:3">
      <c r="A621" s="119"/>
      <c r="B621" s="119"/>
      <c r="C621" s="120"/>
    </row>
    <row r="622" s="118" customFormat="1" ht="15.6" spans="1:3">
      <c r="A622" s="119"/>
      <c r="B622" s="119"/>
      <c r="C622" s="120"/>
    </row>
    <row r="623" s="118" customFormat="1" ht="15.6" spans="1:3">
      <c r="A623" s="119"/>
      <c r="B623" s="119"/>
      <c r="C623" s="120"/>
    </row>
    <row r="624" s="118" customFormat="1" ht="15.6" spans="1:3">
      <c r="A624" s="119"/>
      <c r="B624" s="119"/>
      <c r="C624" s="120"/>
    </row>
    <row r="625" s="118" customFormat="1" ht="15.6" spans="1:3">
      <c r="A625" s="119"/>
      <c r="B625" s="119"/>
      <c r="C625" s="120"/>
    </row>
    <row r="626" s="118" customFormat="1" ht="15.6" spans="1:3">
      <c r="A626" s="119"/>
      <c r="B626" s="119"/>
      <c r="C626" s="120"/>
    </row>
    <row r="627" s="118" customFormat="1" ht="15.6" spans="1:3">
      <c r="A627" s="119"/>
      <c r="B627" s="119"/>
      <c r="C627" s="120"/>
    </row>
    <row r="628" s="118" customFormat="1" ht="15.6" spans="1:3">
      <c r="A628" s="119"/>
      <c r="B628" s="119"/>
      <c r="C628" s="120"/>
    </row>
    <row r="629" s="118" customFormat="1" ht="15.6" spans="1:3">
      <c r="A629" s="119"/>
      <c r="B629" s="119"/>
      <c r="C629" s="120"/>
    </row>
    <row r="630" s="118" customFormat="1" ht="15.6" spans="1:3">
      <c r="A630" s="119"/>
      <c r="B630" s="119"/>
      <c r="C630" s="120"/>
    </row>
    <row r="631" s="118" customFormat="1" ht="15.6" spans="1:3">
      <c r="A631" s="119"/>
      <c r="B631" s="119"/>
      <c r="C631" s="120"/>
    </row>
    <row r="632" s="118" customFormat="1" ht="15.6" spans="1:3">
      <c r="A632" s="119"/>
      <c r="B632" s="119"/>
      <c r="C632" s="120"/>
    </row>
    <row r="633" s="118" customFormat="1" ht="15.6" spans="1:3">
      <c r="A633" s="119"/>
      <c r="B633" s="119"/>
      <c r="C633" s="120"/>
    </row>
    <row r="634" s="118" customFormat="1" ht="15.6" spans="1:3">
      <c r="A634" s="119"/>
      <c r="B634" s="119"/>
      <c r="C634" s="120"/>
    </row>
    <row r="635" s="118" customFormat="1" ht="15.6" spans="1:3">
      <c r="A635" s="119"/>
      <c r="B635" s="119"/>
      <c r="C635" s="120"/>
    </row>
    <row r="636" s="118" customFormat="1" ht="15.6" spans="1:3">
      <c r="A636" s="119"/>
      <c r="B636" s="119"/>
      <c r="C636" s="120"/>
    </row>
    <row r="637" s="118" customFormat="1" ht="15.6" spans="1:3">
      <c r="A637" s="119"/>
      <c r="B637" s="119"/>
      <c r="C637" s="120"/>
    </row>
    <row r="638" s="118" customFormat="1" ht="15.6" spans="1:3">
      <c r="A638" s="119"/>
      <c r="B638" s="119"/>
      <c r="C638" s="120"/>
    </row>
    <row r="639" s="118" customFormat="1" ht="15.6" spans="1:3">
      <c r="A639" s="119"/>
      <c r="B639" s="119"/>
      <c r="C639" s="120"/>
    </row>
    <row r="640" s="118" customFormat="1" ht="15.6" spans="1:3">
      <c r="A640" s="119"/>
      <c r="B640" s="119"/>
      <c r="C640" s="120"/>
    </row>
    <row r="641" s="118" customFormat="1" ht="15.6" spans="1:3">
      <c r="A641" s="119"/>
      <c r="B641" s="119"/>
      <c r="C641" s="120"/>
    </row>
    <row r="642" s="118" customFormat="1" ht="15.6" spans="1:3">
      <c r="A642" s="119"/>
      <c r="B642" s="119"/>
      <c r="C642" s="120"/>
    </row>
    <row r="643" s="118" customFormat="1" ht="15.6" spans="1:3">
      <c r="A643" s="119"/>
      <c r="B643" s="119"/>
      <c r="C643" s="120"/>
    </row>
    <row r="644" s="118" customFormat="1" ht="15.6" spans="1:3">
      <c r="A644" s="119"/>
      <c r="B644" s="119"/>
      <c r="C644" s="120"/>
    </row>
    <row r="645" s="118" customFormat="1" ht="15.6" spans="1:3">
      <c r="A645" s="119"/>
      <c r="B645" s="119"/>
      <c r="C645" s="120"/>
    </row>
    <row r="646" s="118" customFormat="1" ht="15.6" spans="1:3">
      <c r="A646" s="119"/>
      <c r="B646" s="119"/>
      <c r="C646" s="120"/>
    </row>
    <row r="647" s="118" customFormat="1" ht="15.6" spans="1:3">
      <c r="A647" s="119"/>
      <c r="B647" s="119"/>
      <c r="C647" s="120"/>
    </row>
    <row r="648" s="118" customFormat="1" ht="15.6" spans="1:3">
      <c r="A648" s="119"/>
      <c r="B648" s="119"/>
      <c r="C648" s="120"/>
    </row>
    <row r="649" s="118" customFormat="1" ht="15.6" spans="1:3">
      <c r="A649" s="119"/>
      <c r="B649" s="119"/>
      <c r="C649" s="120"/>
    </row>
    <row r="650" s="118" customFormat="1" ht="15.6" spans="1:3">
      <c r="A650" s="119"/>
      <c r="B650" s="119"/>
      <c r="C650" s="120"/>
    </row>
    <row r="651" s="118" customFormat="1" ht="15.6" spans="1:3">
      <c r="A651" s="119"/>
      <c r="B651" s="119"/>
      <c r="C651" s="120"/>
    </row>
    <row r="652" s="118" customFormat="1" ht="15.6" spans="1:3">
      <c r="A652" s="119"/>
      <c r="B652" s="119"/>
      <c r="C652" s="120"/>
    </row>
    <row r="653" s="118" customFormat="1" ht="15.6" spans="1:3">
      <c r="A653" s="119"/>
      <c r="B653" s="119"/>
      <c r="C653" s="120"/>
    </row>
    <row r="654" s="118" customFormat="1" ht="15.6" spans="1:3">
      <c r="A654" s="119"/>
      <c r="B654" s="119"/>
      <c r="C654" s="120"/>
    </row>
    <row r="655" s="118" customFormat="1" ht="15.6" spans="1:3">
      <c r="A655" s="119"/>
      <c r="B655" s="119"/>
      <c r="C655" s="120"/>
    </row>
    <row r="656" s="118" customFormat="1" ht="15.6" spans="1:3">
      <c r="A656" s="119"/>
      <c r="B656" s="119"/>
      <c r="C656" s="120"/>
    </row>
    <row r="657" s="118" customFormat="1" ht="15.6" spans="1:3">
      <c r="A657" s="119"/>
      <c r="B657" s="119"/>
      <c r="C657" s="120"/>
    </row>
    <row r="658" s="118" customFormat="1" ht="15.6" spans="1:3">
      <c r="A658" s="119"/>
      <c r="B658" s="119"/>
      <c r="C658" s="120"/>
    </row>
    <row r="659" s="118" customFormat="1" ht="15.6" spans="1:3">
      <c r="A659" s="119"/>
      <c r="B659" s="119"/>
      <c r="C659" s="120"/>
    </row>
    <row r="660" s="118" customFormat="1" ht="15.6" spans="1:3">
      <c r="A660" s="119"/>
      <c r="B660" s="119"/>
      <c r="C660" s="120"/>
    </row>
    <row r="661" s="118" customFormat="1" ht="15.6" spans="1:3">
      <c r="A661" s="119"/>
      <c r="B661" s="119"/>
      <c r="C661" s="120"/>
    </row>
    <row r="662" s="118" customFormat="1" ht="15.6" spans="1:3">
      <c r="A662" s="119"/>
      <c r="B662" s="119"/>
      <c r="C662" s="120"/>
    </row>
    <row r="663" s="118" customFormat="1" ht="15.6" spans="1:3">
      <c r="A663" s="119"/>
      <c r="B663" s="119"/>
      <c r="C663" s="120"/>
    </row>
    <row r="664" s="118" customFormat="1" ht="15.6" spans="1:3">
      <c r="A664" s="119"/>
      <c r="B664" s="119"/>
      <c r="C664" s="120"/>
    </row>
    <row r="665" s="118" customFormat="1" ht="15.6" spans="1:3">
      <c r="A665" s="119"/>
      <c r="B665" s="119"/>
      <c r="C665" s="120"/>
    </row>
    <row r="666" s="118" customFormat="1" ht="15.6" spans="1:3">
      <c r="A666" s="119"/>
      <c r="B666" s="119"/>
      <c r="C666" s="120"/>
    </row>
    <row r="667" s="118" customFormat="1" ht="15.6" spans="1:3">
      <c r="A667" s="119"/>
      <c r="B667" s="119"/>
      <c r="C667" s="120"/>
    </row>
    <row r="668" s="118" customFormat="1" ht="15.6" spans="1:3">
      <c r="A668" s="119"/>
      <c r="B668" s="119"/>
      <c r="C668" s="120"/>
    </row>
    <row r="669" s="118" customFormat="1" ht="15.6" spans="1:3">
      <c r="A669" s="119"/>
      <c r="B669" s="119"/>
      <c r="C669" s="120"/>
    </row>
    <row r="670" s="118" customFormat="1" ht="15.6" spans="1:3">
      <c r="A670" s="119"/>
      <c r="B670" s="119"/>
      <c r="C670" s="120"/>
    </row>
    <row r="671" s="118" customFormat="1" ht="15.6" spans="1:3">
      <c r="A671" s="119"/>
      <c r="B671" s="119"/>
      <c r="C671" s="120"/>
    </row>
    <row r="672" s="118" customFormat="1" ht="15.6" spans="1:3">
      <c r="A672" s="119"/>
      <c r="B672" s="119"/>
      <c r="C672" s="120"/>
    </row>
    <row r="673" s="118" customFormat="1" ht="15.6" spans="1:3">
      <c r="A673" s="119"/>
      <c r="B673" s="119"/>
      <c r="C673" s="120"/>
    </row>
    <row r="674" s="118" customFormat="1" ht="15.6" spans="1:3">
      <c r="A674" s="119"/>
      <c r="B674" s="119"/>
      <c r="C674" s="120"/>
    </row>
    <row r="675" s="118" customFormat="1" ht="15.6" spans="1:3">
      <c r="A675" s="119"/>
      <c r="B675" s="119"/>
      <c r="C675" s="120"/>
    </row>
    <row r="676" s="118" customFormat="1" ht="15.6" spans="1:3">
      <c r="A676" s="119"/>
      <c r="B676" s="119"/>
      <c r="C676" s="120"/>
    </row>
    <row r="677" s="118" customFormat="1" ht="15.6" spans="1:3">
      <c r="A677" s="119"/>
      <c r="B677" s="119"/>
      <c r="C677" s="120"/>
    </row>
    <row r="678" s="118" customFormat="1" ht="15.6" spans="1:3">
      <c r="A678" s="119"/>
      <c r="B678" s="119"/>
      <c r="C678" s="120"/>
    </row>
    <row r="679" s="118" customFormat="1" ht="15.6" spans="1:3">
      <c r="A679" s="119"/>
      <c r="B679" s="119"/>
      <c r="C679" s="120"/>
    </row>
    <row r="680" s="118" customFormat="1" ht="15.6" spans="1:3">
      <c r="A680" s="119"/>
      <c r="B680" s="119"/>
      <c r="C680" s="120"/>
    </row>
    <row r="681" s="118" customFormat="1" ht="15.6" spans="1:3">
      <c r="A681" s="119"/>
      <c r="B681" s="119"/>
      <c r="C681" s="120"/>
    </row>
    <row r="682" s="118" customFormat="1" ht="15.6" spans="1:3">
      <c r="A682" s="119"/>
      <c r="B682" s="119"/>
      <c r="C682" s="120"/>
    </row>
    <row r="683" s="118" customFormat="1" ht="15.6" spans="1:3">
      <c r="A683" s="119"/>
      <c r="B683" s="119"/>
      <c r="C683" s="120"/>
    </row>
    <row r="684" s="118" customFormat="1" ht="15.6" spans="1:3">
      <c r="A684" s="119"/>
      <c r="B684" s="119"/>
      <c r="C684" s="120"/>
    </row>
    <row r="685" s="118" customFormat="1" ht="15.6" spans="1:3">
      <c r="A685" s="119"/>
      <c r="B685" s="119"/>
      <c r="C685" s="120"/>
    </row>
    <row r="686" s="118" customFormat="1" ht="15.6" spans="1:3">
      <c r="A686" s="119"/>
      <c r="B686" s="119"/>
      <c r="C686" s="120"/>
    </row>
    <row r="687" s="118" customFormat="1" ht="15.6" spans="1:3">
      <c r="A687" s="119"/>
      <c r="B687" s="119"/>
      <c r="C687" s="120"/>
    </row>
    <row r="688" s="118" customFormat="1" ht="15.6" spans="1:3">
      <c r="A688" s="119"/>
      <c r="B688" s="119"/>
      <c r="C688" s="120"/>
    </row>
    <row r="689" s="118" customFormat="1" ht="15.6" spans="1:3">
      <c r="A689" s="119"/>
      <c r="B689" s="119"/>
      <c r="C689" s="120"/>
    </row>
    <row r="690" s="118" customFormat="1" ht="15.6" spans="1:3">
      <c r="A690" s="119"/>
      <c r="B690" s="119"/>
      <c r="C690" s="120"/>
    </row>
    <row r="691" s="118" customFormat="1" ht="15.6" spans="1:3">
      <c r="A691" s="119"/>
      <c r="B691" s="119"/>
      <c r="C691" s="120"/>
    </row>
    <row r="692" s="118" customFormat="1" ht="15.6" spans="1:3">
      <c r="A692" s="119"/>
      <c r="B692" s="119"/>
      <c r="C692" s="120"/>
    </row>
    <row r="693" s="118" customFormat="1" ht="15.6" spans="1:3">
      <c r="A693" s="119"/>
      <c r="B693" s="119"/>
      <c r="C693" s="120"/>
    </row>
    <row r="694" s="118" customFormat="1" ht="15.6" spans="1:3">
      <c r="A694" s="119"/>
      <c r="B694" s="119"/>
      <c r="C694" s="120"/>
    </row>
    <row r="695" s="118" customFormat="1" ht="15.6" spans="1:3">
      <c r="A695" s="119"/>
      <c r="B695" s="119"/>
      <c r="C695" s="120"/>
    </row>
    <row r="696" s="118" customFormat="1" ht="15.6" spans="1:3">
      <c r="A696" s="119"/>
      <c r="B696" s="119"/>
      <c r="C696" s="120"/>
    </row>
    <row r="697" s="118" customFormat="1" ht="15.6" spans="1:3">
      <c r="A697" s="119"/>
      <c r="B697" s="119"/>
      <c r="C697" s="120"/>
    </row>
    <row r="698" s="118" customFormat="1" ht="15.6" spans="1:3">
      <c r="A698" s="119"/>
      <c r="B698" s="119"/>
      <c r="C698" s="120"/>
    </row>
    <row r="699" s="118" customFormat="1" ht="15.6" spans="1:3">
      <c r="A699" s="119"/>
      <c r="B699" s="119"/>
      <c r="C699" s="120"/>
    </row>
    <row r="700" s="118" customFormat="1" ht="15.6" spans="1:3">
      <c r="A700" s="119"/>
      <c r="B700" s="119"/>
      <c r="C700" s="120"/>
    </row>
    <row r="701" s="118" customFormat="1" ht="15.6" spans="1:3">
      <c r="A701" s="119"/>
      <c r="B701" s="119"/>
      <c r="C701" s="120"/>
    </row>
    <row r="702" s="118" customFormat="1" ht="15.6" spans="1:3">
      <c r="A702" s="119"/>
      <c r="B702" s="119"/>
      <c r="C702" s="120"/>
    </row>
    <row r="703" s="118" customFormat="1" ht="15.6" spans="1:3">
      <c r="A703" s="119"/>
      <c r="B703" s="119"/>
      <c r="C703" s="120"/>
    </row>
    <row r="704" s="118" customFormat="1" ht="15.6" spans="1:3">
      <c r="A704" s="119"/>
      <c r="B704" s="119"/>
      <c r="C704" s="120"/>
    </row>
    <row r="705" s="118" customFormat="1" ht="15.6" spans="1:3">
      <c r="A705" s="119"/>
      <c r="B705" s="119"/>
      <c r="C705" s="120"/>
    </row>
    <row r="706" s="118" customFormat="1" ht="15.6" spans="1:3">
      <c r="A706" s="119"/>
      <c r="B706" s="119"/>
      <c r="C706" s="120"/>
    </row>
    <row r="707" s="118" customFormat="1" ht="15.6" spans="1:3">
      <c r="A707" s="119"/>
      <c r="B707" s="119"/>
      <c r="C707" s="120"/>
    </row>
    <row r="708" s="118" customFormat="1" ht="15.6" spans="1:3">
      <c r="A708" s="119"/>
      <c r="B708" s="119"/>
      <c r="C708" s="120"/>
    </row>
    <row r="709" s="118" customFormat="1" ht="15.6" spans="1:3">
      <c r="A709" s="119"/>
      <c r="B709" s="119"/>
      <c r="C709" s="120"/>
    </row>
    <row r="710" s="118" customFormat="1" ht="15.6" spans="1:3">
      <c r="A710" s="119"/>
      <c r="B710" s="119"/>
      <c r="C710" s="120"/>
    </row>
    <row r="711" s="118" customFormat="1" ht="15.6" spans="1:3">
      <c r="A711" s="119"/>
      <c r="B711" s="119"/>
      <c r="C711" s="120"/>
    </row>
    <row r="712" s="118" customFormat="1" ht="15.6" spans="1:3">
      <c r="A712" s="119"/>
      <c r="B712" s="119"/>
      <c r="C712" s="120"/>
    </row>
    <row r="713" s="118" customFormat="1" ht="15.6" spans="1:3">
      <c r="A713" s="119"/>
      <c r="B713" s="119"/>
      <c r="C713" s="120"/>
    </row>
    <row r="714" s="118" customFormat="1" ht="15.6" spans="1:3">
      <c r="A714" s="119"/>
      <c r="B714" s="119"/>
      <c r="C714" s="120"/>
    </row>
    <row r="715" s="118" customFormat="1" ht="15.6" spans="1:3">
      <c r="A715" s="119"/>
      <c r="B715" s="119"/>
      <c r="C715" s="120"/>
    </row>
    <row r="716" s="118" customFormat="1" ht="15.6" spans="1:3">
      <c r="A716" s="119"/>
      <c r="B716" s="119"/>
      <c r="C716" s="120"/>
    </row>
    <row r="717" s="118" customFormat="1" ht="15.6" spans="1:3">
      <c r="A717" s="119"/>
      <c r="B717" s="119"/>
      <c r="C717" s="120"/>
    </row>
    <row r="718" s="118" customFormat="1" ht="15.6" spans="1:3">
      <c r="A718" s="119"/>
      <c r="B718" s="119"/>
      <c r="C718" s="120"/>
    </row>
    <row r="719" s="118" customFormat="1" ht="15.6" spans="1:3">
      <c r="A719" s="119"/>
      <c r="B719" s="119"/>
      <c r="C719" s="120"/>
    </row>
    <row r="720" s="118" customFormat="1" ht="15.6" spans="1:3">
      <c r="A720" s="119"/>
      <c r="B720" s="119"/>
      <c r="C720" s="120"/>
    </row>
    <row r="721" s="118" customFormat="1" ht="15.6" spans="1:3">
      <c r="A721" s="119"/>
      <c r="B721" s="119"/>
      <c r="C721" s="120"/>
    </row>
    <row r="722" s="118" customFormat="1" ht="15.6" spans="1:3">
      <c r="A722" s="119"/>
      <c r="B722" s="119"/>
      <c r="C722" s="120"/>
    </row>
    <row r="723" s="118" customFormat="1" ht="15.6" spans="1:3">
      <c r="A723" s="119"/>
      <c r="B723" s="119"/>
      <c r="C723" s="120"/>
    </row>
    <row r="724" s="118" customFormat="1" ht="15.6" spans="1:3">
      <c r="A724" s="119"/>
      <c r="B724" s="119"/>
      <c r="C724" s="120"/>
    </row>
    <row r="725" s="118" customFormat="1" ht="15.6" spans="1:3">
      <c r="A725" s="119"/>
      <c r="B725" s="119"/>
      <c r="C725" s="120"/>
    </row>
    <row r="726" s="118" customFormat="1" ht="15.6" spans="1:3">
      <c r="A726" s="119"/>
      <c r="B726" s="119"/>
      <c r="C726" s="120"/>
    </row>
    <row r="727" s="118" customFormat="1" ht="15.6" spans="1:3">
      <c r="A727" s="119"/>
      <c r="B727" s="119"/>
      <c r="C727" s="120"/>
    </row>
    <row r="728" s="118" customFormat="1" ht="15.6" spans="1:3">
      <c r="A728" s="119"/>
      <c r="B728" s="119"/>
      <c r="C728" s="120"/>
    </row>
    <row r="729" s="118" customFormat="1" ht="15.6" spans="1:3">
      <c r="A729" s="119"/>
      <c r="B729" s="119"/>
      <c r="C729" s="120"/>
    </row>
    <row r="730" s="118" customFormat="1" ht="15.6" spans="1:3">
      <c r="A730" s="119"/>
      <c r="B730" s="119"/>
      <c r="C730" s="120"/>
    </row>
    <row r="731" s="118" customFormat="1" ht="15.6" spans="1:3">
      <c r="A731" s="119"/>
      <c r="B731" s="119"/>
      <c r="C731" s="120"/>
    </row>
    <row r="732" s="118" customFormat="1" ht="15.6" spans="1:3">
      <c r="A732" s="119"/>
      <c r="B732" s="119"/>
      <c r="C732" s="120"/>
    </row>
    <row r="733" s="118" customFormat="1" ht="15.6" spans="1:3">
      <c r="A733" s="119"/>
      <c r="B733" s="119"/>
      <c r="C733" s="120"/>
    </row>
    <row r="734" s="118" customFormat="1" ht="15.6" spans="1:3">
      <c r="A734" s="119"/>
      <c r="B734" s="119"/>
      <c r="C734" s="120"/>
    </row>
    <row r="735" s="118" customFormat="1" ht="15.6" spans="1:3">
      <c r="A735" s="119"/>
      <c r="B735" s="119"/>
      <c r="C735" s="120"/>
    </row>
    <row r="736" s="118" customFormat="1" ht="15.6" spans="1:3">
      <c r="A736" s="119"/>
      <c r="B736" s="119"/>
      <c r="C736" s="120"/>
    </row>
    <row r="737" s="118" customFormat="1" ht="15.6" spans="1:3">
      <c r="A737" s="119"/>
      <c r="B737" s="119"/>
      <c r="C737" s="120"/>
    </row>
    <row r="738" s="118" customFormat="1" ht="15.6" spans="1:3">
      <c r="A738" s="119"/>
      <c r="B738" s="119"/>
      <c r="C738" s="120"/>
    </row>
    <row r="739" s="118" customFormat="1" ht="15.6" spans="1:3">
      <c r="A739" s="119"/>
      <c r="B739" s="119"/>
      <c r="C739" s="120"/>
    </row>
    <row r="740" s="118" customFormat="1" ht="15.6" spans="1:3">
      <c r="A740" s="119"/>
      <c r="B740" s="119"/>
      <c r="C740" s="120"/>
    </row>
    <row r="741" s="118" customFormat="1" ht="15.6" spans="1:3">
      <c r="A741" s="119"/>
      <c r="B741" s="119"/>
      <c r="C741" s="120"/>
    </row>
    <row r="742" s="118" customFormat="1" ht="15.6" spans="1:3">
      <c r="A742" s="119"/>
      <c r="B742" s="119"/>
      <c r="C742" s="120"/>
    </row>
    <row r="743" s="118" customFormat="1" ht="15.6" spans="1:3">
      <c r="A743" s="119"/>
      <c r="B743" s="119"/>
      <c r="C743" s="120"/>
    </row>
    <row r="744" s="118" customFormat="1" ht="15.6" spans="1:3">
      <c r="A744" s="119"/>
      <c r="B744" s="119"/>
      <c r="C744" s="120"/>
    </row>
    <row r="745" s="118" customFormat="1" ht="15.6" spans="1:3">
      <c r="A745" s="119"/>
      <c r="B745" s="119"/>
      <c r="C745" s="120"/>
    </row>
    <row r="746" s="118" customFormat="1" ht="15.6" spans="1:3">
      <c r="A746" s="119"/>
      <c r="B746" s="119"/>
      <c r="C746" s="120"/>
    </row>
    <row r="747" s="118" customFormat="1" ht="15.6" spans="1:3">
      <c r="A747" s="119"/>
      <c r="B747" s="119"/>
      <c r="C747" s="120"/>
    </row>
    <row r="748" s="118" customFormat="1" ht="15.6" spans="1:3">
      <c r="A748" s="119"/>
      <c r="B748" s="119"/>
      <c r="C748" s="120"/>
    </row>
    <row r="749" s="118" customFormat="1" ht="15.6" spans="1:3">
      <c r="A749" s="119"/>
      <c r="B749" s="119"/>
      <c r="C749" s="120"/>
    </row>
    <row r="750" s="118" customFormat="1" ht="15.6" spans="1:3">
      <c r="A750" s="119"/>
      <c r="B750" s="119"/>
      <c r="C750" s="120"/>
    </row>
    <row r="751" s="118" customFormat="1" ht="15.6" spans="1:3">
      <c r="A751" s="119"/>
      <c r="B751" s="119"/>
      <c r="C751" s="120"/>
    </row>
    <row r="752" s="118" customFormat="1" ht="15.6" spans="1:3">
      <c r="A752" s="119"/>
      <c r="B752" s="119"/>
      <c r="C752" s="120"/>
    </row>
    <row r="753" s="118" customFormat="1" ht="15.6" spans="1:3">
      <c r="A753" s="119"/>
      <c r="B753" s="119"/>
      <c r="C753" s="120"/>
    </row>
    <row r="754" s="118" customFormat="1" ht="15.6" spans="1:3">
      <c r="A754" s="119"/>
      <c r="B754" s="119"/>
      <c r="C754" s="120"/>
    </row>
    <row r="755" s="118" customFormat="1" ht="15.6" spans="1:3">
      <c r="A755" s="119"/>
      <c r="B755" s="119"/>
      <c r="C755" s="120"/>
    </row>
    <row r="756" s="118" customFormat="1" ht="15.6" spans="1:3">
      <c r="A756" s="119"/>
      <c r="B756" s="119"/>
      <c r="C756" s="120"/>
    </row>
    <row r="757" s="118" customFormat="1" ht="15.6" spans="1:3">
      <c r="A757" s="119"/>
      <c r="B757" s="119"/>
      <c r="C757" s="120"/>
    </row>
    <row r="758" s="118" customFormat="1" ht="15.6" spans="1:3">
      <c r="A758" s="119"/>
      <c r="B758" s="119"/>
      <c r="C758" s="120"/>
    </row>
    <row r="759" s="118" customFormat="1" ht="15.6" spans="1:3">
      <c r="A759" s="119"/>
      <c r="B759" s="119"/>
      <c r="C759" s="120"/>
    </row>
    <row r="760" s="118" customFormat="1" ht="15.6" spans="1:3">
      <c r="A760" s="119"/>
      <c r="B760" s="119"/>
      <c r="C760" s="120"/>
    </row>
    <row r="761" s="118" customFormat="1" ht="15.6" spans="1:3">
      <c r="A761" s="119"/>
      <c r="B761" s="119"/>
      <c r="C761" s="120"/>
    </row>
    <row r="762" s="118" customFormat="1" ht="15.6" spans="1:3">
      <c r="A762" s="119"/>
      <c r="B762" s="119"/>
      <c r="C762" s="120"/>
    </row>
    <row r="763" s="118" customFormat="1" ht="15.6" spans="1:3">
      <c r="A763" s="119"/>
      <c r="B763" s="119"/>
      <c r="C763" s="120"/>
    </row>
    <row r="764" s="118" customFormat="1" ht="15.6" spans="1:3">
      <c r="A764" s="119"/>
      <c r="B764" s="119"/>
      <c r="C764" s="120"/>
    </row>
    <row r="765" s="118" customFormat="1" ht="15.6" spans="1:3">
      <c r="A765" s="119"/>
      <c r="B765" s="119"/>
      <c r="C765" s="120"/>
    </row>
    <row r="766" s="118" customFormat="1" ht="15.6" spans="1:3">
      <c r="A766" s="119"/>
      <c r="B766" s="119"/>
      <c r="C766" s="120"/>
    </row>
    <row r="767" s="118" customFormat="1" ht="15.6" spans="1:3">
      <c r="A767" s="119"/>
      <c r="B767" s="119"/>
      <c r="C767" s="120"/>
    </row>
    <row r="768" s="118" customFormat="1" ht="15.6" spans="1:3">
      <c r="A768" s="119"/>
      <c r="B768" s="119"/>
      <c r="C768" s="120"/>
    </row>
    <row r="769" s="118" customFormat="1" ht="15.6" spans="1:3">
      <c r="A769" s="119"/>
      <c r="B769" s="119"/>
      <c r="C769" s="120"/>
    </row>
    <row r="770" s="118" customFormat="1" ht="15.6" spans="1:3">
      <c r="A770" s="119"/>
      <c r="B770" s="119"/>
      <c r="C770" s="120"/>
    </row>
    <row r="771" s="118" customFormat="1" ht="15.6" spans="1:3">
      <c r="A771" s="119"/>
      <c r="B771" s="119"/>
      <c r="C771" s="120"/>
    </row>
    <row r="772" s="118" customFormat="1" ht="15.6" spans="1:3">
      <c r="A772" s="119"/>
      <c r="B772" s="119"/>
      <c r="C772" s="120"/>
    </row>
    <row r="773" s="118" customFormat="1" ht="15.6" spans="1:3">
      <c r="A773" s="119"/>
      <c r="B773" s="119"/>
      <c r="C773" s="120"/>
    </row>
    <row r="774" s="118" customFormat="1" ht="15.6" spans="1:3">
      <c r="A774" s="119"/>
      <c r="B774" s="119"/>
      <c r="C774" s="120"/>
    </row>
    <row r="775" s="118" customFormat="1" ht="15.6" spans="1:3">
      <c r="A775" s="119"/>
      <c r="B775" s="119"/>
      <c r="C775" s="120"/>
    </row>
    <row r="776" s="118" customFormat="1" ht="15.6" spans="1:3">
      <c r="A776" s="119"/>
      <c r="B776" s="119"/>
      <c r="C776" s="120"/>
    </row>
    <row r="777" s="118" customFormat="1" ht="15.6" spans="1:3">
      <c r="A777" s="119"/>
      <c r="B777" s="119"/>
      <c r="C777" s="120"/>
    </row>
    <row r="778" s="118" customFormat="1" ht="15.6" spans="1:3">
      <c r="A778" s="119"/>
      <c r="B778" s="119"/>
      <c r="C778" s="120"/>
    </row>
    <row r="779" s="118" customFormat="1" ht="15.6" spans="1:3">
      <c r="A779" s="119"/>
      <c r="B779" s="119"/>
      <c r="C779" s="120"/>
    </row>
    <row r="780" s="118" customFormat="1" ht="15.6" spans="1:3">
      <c r="A780" s="119"/>
      <c r="B780" s="119"/>
      <c r="C780" s="120"/>
    </row>
    <row r="781" s="118" customFormat="1" ht="15.6" spans="1:3">
      <c r="A781" s="119"/>
      <c r="B781" s="119"/>
      <c r="C781" s="120"/>
    </row>
    <row r="782" s="118" customFormat="1" ht="15.6" spans="1:3">
      <c r="A782" s="119"/>
      <c r="B782" s="119"/>
      <c r="C782" s="120"/>
    </row>
    <row r="783" s="118" customFormat="1" ht="15.6" spans="1:3">
      <c r="A783" s="119"/>
      <c r="B783" s="119"/>
      <c r="C783" s="120"/>
    </row>
    <row r="784" s="118" customFormat="1" ht="15.6" spans="1:3">
      <c r="A784" s="119"/>
      <c r="B784" s="119"/>
      <c r="C784" s="120"/>
    </row>
    <row r="785" s="118" customFormat="1" ht="15.6" spans="1:3">
      <c r="A785" s="119"/>
      <c r="B785" s="119"/>
      <c r="C785" s="120"/>
    </row>
    <row r="786" s="118" customFormat="1" ht="15.6" spans="1:3">
      <c r="A786" s="119"/>
      <c r="B786" s="119"/>
      <c r="C786" s="120"/>
    </row>
    <row r="787" s="118" customFormat="1" ht="15.6" spans="1:3">
      <c r="A787" s="119"/>
      <c r="B787" s="119"/>
      <c r="C787" s="120"/>
    </row>
    <row r="788" s="118" customFormat="1" ht="15.6" spans="1:3">
      <c r="A788" s="119"/>
      <c r="B788" s="119"/>
      <c r="C788" s="120"/>
    </row>
    <row r="789" s="118" customFormat="1" ht="15.6" spans="1:3">
      <c r="A789" s="119"/>
      <c r="B789" s="119"/>
      <c r="C789" s="120"/>
    </row>
    <row r="790" s="118" customFormat="1" ht="15.6" spans="1:3">
      <c r="A790" s="119"/>
      <c r="B790" s="119"/>
      <c r="C790" s="120"/>
    </row>
    <row r="791" s="118" customFormat="1" ht="15.6" spans="1:3">
      <c r="A791" s="119"/>
      <c r="B791" s="119"/>
      <c r="C791" s="120"/>
    </row>
    <row r="792" s="118" customFormat="1" ht="15.6" spans="1:3">
      <c r="A792" s="119"/>
      <c r="B792" s="119"/>
      <c r="C792" s="120"/>
    </row>
    <row r="793" s="118" customFormat="1" ht="15.6" spans="1:3">
      <c r="A793" s="119"/>
      <c r="B793" s="119"/>
      <c r="C793" s="120"/>
    </row>
    <row r="794" s="118" customFormat="1" ht="15.6" spans="1:3">
      <c r="A794" s="119"/>
      <c r="B794" s="119"/>
      <c r="C794" s="120"/>
    </row>
    <row r="795" s="118" customFormat="1" ht="15.6" spans="1:3">
      <c r="A795" s="119"/>
      <c r="B795" s="119"/>
      <c r="C795" s="120"/>
    </row>
    <row r="796" s="118" customFormat="1" ht="15.6" spans="1:3">
      <c r="A796" s="119"/>
      <c r="B796" s="119"/>
      <c r="C796" s="120"/>
    </row>
    <row r="797" s="118" customFormat="1" ht="15.6" spans="1:3">
      <c r="A797" s="119"/>
      <c r="B797" s="119"/>
      <c r="C797" s="120"/>
    </row>
    <row r="798" s="118" customFormat="1" ht="15.6" spans="1:3">
      <c r="A798" s="119"/>
      <c r="B798" s="119"/>
      <c r="C798" s="120"/>
    </row>
    <row r="799" s="118" customFormat="1" ht="15.6" spans="1:3">
      <c r="A799" s="119"/>
      <c r="B799" s="119"/>
      <c r="C799" s="120"/>
    </row>
    <row r="800" s="118" customFormat="1" ht="15.6" spans="1:3">
      <c r="A800" s="119"/>
      <c r="B800" s="119"/>
      <c r="C800" s="120"/>
    </row>
    <row r="801" s="118" customFormat="1" ht="15.6" spans="1:3">
      <c r="A801" s="119"/>
      <c r="B801" s="119"/>
      <c r="C801" s="120"/>
    </row>
    <row r="802" s="118" customFormat="1" ht="15.6" spans="1:3">
      <c r="A802" s="119"/>
      <c r="B802" s="119"/>
      <c r="C802" s="120"/>
    </row>
    <row r="803" s="118" customFormat="1" ht="15.6" spans="1:3">
      <c r="A803" s="119"/>
      <c r="B803" s="119"/>
      <c r="C803" s="120"/>
    </row>
    <row r="804" s="118" customFormat="1" ht="15.6" spans="1:3">
      <c r="A804" s="119"/>
      <c r="B804" s="119"/>
      <c r="C804" s="120"/>
    </row>
    <row r="805" s="118" customFormat="1" ht="15.6" spans="1:3">
      <c r="A805" s="119"/>
      <c r="B805" s="119"/>
      <c r="C805" s="120"/>
    </row>
    <row r="806" s="118" customFormat="1" ht="15.6" spans="1:3">
      <c r="A806" s="119"/>
      <c r="B806" s="119"/>
      <c r="C806" s="120"/>
    </row>
    <row r="807" s="118" customFormat="1" ht="15.6" spans="1:3">
      <c r="A807" s="119"/>
      <c r="B807" s="119"/>
      <c r="C807" s="120"/>
    </row>
    <row r="808" s="118" customFormat="1" ht="15.6" spans="1:3">
      <c r="A808" s="119"/>
      <c r="B808" s="119"/>
      <c r="C808" s="120"/>
    </row>
    <row r="809" s="118" customFormat="1" ht="15.6" spans="1:3">
      <c r="A809" s="119"/>
      <c r="B809" s="119"/>
      <c r="C809" s="120"/>
    </row>
    <row r="810" s="118" customFormat="1" ht="15.6" spans="1:3">
      <c r="A810" s="119"/>
      <c r="B810" s="119"/>
      <c r="C810" s="120"/>
    </row>
    <row r="811" s="118" customFormat="1" ht="15.6" spans="1:3">
      <c r="A811" s="119"/>
      <c r="B811" s="119"/>
      <c r="C811" s="120"/>
    </row>
    <row r="812" s="118" customFormat="1" ht="15.6" spans="1:3">
      <c r="A812" s="119"/>
      <c r="B812" s="119"/>
      <c r="C812" s="120"/>
    </row>
    <row r="813" s="118" customFormat="1" ht="15.6" spans="1:3">
      <c r="A813" s="119"/>
      <c r="B813" s="119"/>
      <c r="C813" s="120"/>
    </row>
    <row r="814" s="118" customFormat="1" ht="15.6" spans="1:3">
      <c r="A814" s="119"/>
      <c r="B814" s="119"/>
      <c r="C814" s="120"/>
    </row>
    <row r="815" s="118" customFormat="1" ht="15.6" spans="1:3">
      <c r="A815" s="119"/>
      <c r="B815" s="119"/>
      <c r="C815" s="120"/>
    </row>
    <row r="816" s="118" customFormat="1" ht="15.6" spans="1:3">
      <c r="A816" s="119"/>
      <c r="B816" s="119"/>
      <c r="C816" s="120"/>
    </row>
    <row r="817" s="118" customFormat="1" ht="15.6" spans="1:3">
      <c r="A817" s="119"/>
      <c r="B817" s="119"/>
      <c r="C817" s="120"/>
    </row>
    <row r="818" s="118" customFormat="1" ht="15.6" spans="1:3">
      <c r="A818" s="119"/>
      <c r="B818" s="119"/>
      <c r="C818" s="120"/>
    </row>
    <row r="819" s="118" customFormat="1" ht="15.6" spans="1:3">
      <c r="A819" s="119"/>
      <c r="B819" s="119"/>
      <c r="C819" s="120"/>
    </row>
    <row r="820" s="118" customFormat="1" ht="15.6" spans="1:3">
      <c r="A820" s="119"/>
      <c r="B820" s="119"/>
      <c r="C820" s="120"/>
    </row>
    <row r="821" s="118" customFormat="1" ht="15.6" spans="1:3">
      <c r="A821" s="119"/>
      <c r="B821" s="119"/>
      <c r="C821" s="120"/>
    </row>
    <row r="822" s="118" customFormat="1" ht="15.6" spans="1:3">
      <c r="A822" s="119"/>
      <c r="B822" s="119"/>
      <c r="C822" s="120"/>
    </row>
    <row r="823" s="118" customFormat="1" ht="15.6" spans="1:3">
      <c r="A823" s="119"/>
      <c r="B823" s="119"/>
      <c r="C823" s="120"/>
    </row>
    <row r="824" s="118" customFormat="1" ht="15.6" spans="1:3">
      <c r="A824" s="119"/>
      <c r="B824" s="119"/>
      <c r="C824" s="120"/>
    </row>
    <row r="825" s="118" customFormat="1" ht="15.6" spans="1:3">
      <c r="A825" s="119"/>
      <c r="B825" s="119"/>
      <c r="C825" s="120"/>
    </row>
    <row r="826" s="118" customFormat="1" ht="15.6" spans="1:3">
      <c r="A826" s="119"/>
      <c r="B826" s="119"/>
      <c r="C826" s="120"/>
    </row>
    <row r="827" s="118" customFormat="1" ht="15.6" spans="1:3">
      <c r="A827" s="119"/>
      <c r="B827" s="119"/>
      <c r="C827" s="120"/>
    </row>
    <row r="828" s="118" customFormat="1" ht="15.6" spans="1:3">
      <c r="A828" s="119"/>
      <c r="B828" s="119"/>
      <c r="C828" s="120"/>
    </row>
    <row r="829" s="118" customFormat="1" ht="15.6" spans="1:3">
      <c r="A829" s="119"/>
      <c r="B829" s="119"/>
      <c r="C829" s="120"/>
    </row>
    <row r="830" s="118" customFormat="1" ht="15.6" spans="1:3">
      <c r="A830" s="119"/>
      <c r="B830" s="119"/>
      <c r="C830" s="120"/>
    </row>
    <row r="831" s="118" customFormat="1" ht="15.6" spans="1:3">
      <c r="A831" s="119"/>
      <c r="B831" s="119"/>
      <c r="C831" s="120"/>
    </row>
    <row r="832" s="118" customFormat="1" ht="15.6" spans="1:3">
      <c r="A832" s="119"/>
      <c r="B832" s="119"/>
      <c r="C832" s="120"/>
    </row>
    <row r="833" s="118" customFormat="1" ht="15.6" spans="1:3">
      <c r="A833" s="119"/>
      <c r="B833" s="119"/>
      <c r="C833" s="120"/>
    </row>
    <row r="834" s="118" customFormat="1" ht="15.6" spans="1:3">
      <c r="A834" s="119"/>
      <c r="B834" s="119"/>
      <c r="C834" s="120"/>
    </row>
    <row r="835" s="118" customFormat="1" ht="15.6" spans="1:3">
      <c r="A835" s="119"/>
      <c r="B835" s="119"/>
      <c r="C835" s="120"/>
    </row>
    <row r="836" s="118" customFormat="1" ht="15.6" spans="1:3">
      <c r="A836" s="119"/>
      <c r="B836" s="119"/>
      <c r="C836" s="120"/>
    </row>
    <row r="837" s="118" customFormat="1" ht="15.6" spans="1:3">
      <c r="A837" s="119"/>
      <c r="B837" s="119"/>
      <c r="C837" s="120"/>
    </row>
    <row r="838" s="118" customFormat="1" ht="15.6" spans="1:3">
      <c r="A838" s="119"/>
      <c r="B838" s="119"/>
      <c r="C838" s="120"/>
    </row>
    <row r="839" s="118" customFormat="1" ht="15.6" spans="1:3">
      <c r="A839" s="119"/>
      <c r="B839" s="119"/>
      <c r="C839" s="120"/>
    </row>
    <row r="840" s="118" customFormat="1" ht="15.6" spans="1:3">
      <c r="A840" s="119"/>
      <c r="B840" s="119"/>
      <c r="C840" s="120"/>
    </row>
    <row r="841" s="118" customFormat="1" ht="15.6" spans="1:3">
      <c r="A841" s="119"/>
      <c r="B841" s="119"/>
      <c r="C841" s="120"/>
    </row>
    <row r="842" s="118" customFormat="1" ht="15.6" spans="1:3">
      <c r="A842" s="119"/>
      <c r="B842" s="119"/>
      <c r="C842" s="120"/>
    </row>
    <row r="843" s="118" customFormat="1" ht="15.6" spans="1:3">
      <c r="A843" s="119"/>
      <c r="B843" s="119"/>
      <c r="C843" s="120"/>
    </row>
    <row r="844" s="118" customFormat="1" ht="15.6" spans="1:3">
      <c r="A844" s="119"/>
      <c r="B844" s="119"/>
      <c r="C844" s="120"/>
    </row>
    <row r="845" s="118" customFormat="1" ht="15.6" spans="1:3">
      <c r="A845" s="119"/>
      <c r="B845" s="119"/>
      <c r="C845" s="120"/>
    </row>
    <row r="846" s="118" customFormat="1" ht="15.6" spans="1:3">
      <c r="A846" s="119"/>
      <c r="B846" s="119"/>
      <c r="C846" s="120"/>
    </row>
    <row r="847" s="118" customFormat="1" ht="15.6" spans="1:3">
      <c r="A847" s="119"/>
      <c r="B847" s="119"/>
      <c r="C847" s="120"/>
    </row>
    <row r="848" s="118" customFormat="1" ht="15.6" spans="1:3">
      <c r="A848" s="119"/>
      <c r="B848" s="119"/>
      <c r="C848" s="120"/>
    </row>
    <row r="849" s="118" customFormat="1" ht="15.6" spans="1:3">
      <c r="A849" s="119"/>
      <c r="B849" s="119"/>
      <c r="C849" s="120"/>
    </row>
    <row r="850" s="118" customFormat="1" ht="15.6" spans="1:3">
      <c r="A850" s="119"/>
      <c r="B850" s="119"/>
      <c r="C850" s="120"/>
    </row>
    <row r="851" s="118" customFormat="1" ht="15.6" spans="1:3">
      <c r="A851" s="119"/>
      <c r="B851" s="119"/>
      <c r="C851" s="120"/>
    </row>
    <row r="852" s="118" customFormat="1" ht="15.6" spans="1:3">
      <c r="A852" s="119"/>
      <c r="B852" s="119"/>
      <c r="C852" s="120"/>
    </row>
    <row r="853" s="118" customFormat="1" ht="15.6" spans="1:3">
      <c r="A853" s="119"/>
      <c r="B853" s="119"/>
      <c r="C853" s="120"/>
    </row>
    <row r="854" s="118" customFormat="1" ht="15.6" spans="1:3">
      <c r="A854" s="119"/>
      <c r="B854" s="119"/>
      <c r="C854" s="120"/>
    </row>
    <row r="855" s="118" customFormat="1" ht="15.6" spans="1:3">
      <c r="A855" s="119"/>
      <c r="B855" s="119"/>
      <c r="C855" s="120"/>
    </row>
    <row r="856" s="118" customFormat="1" ht="15.6" spans="1:3">
      <c r="A856" s="119"/>
      <c r="B856" s="119"/>
      <c r="C856" s="120"/>
    </row>
    <row r="857" s="118" customFormat="1" ht="15.6" spans="1:3">
      <c r="A857" s="119"/>
      <c r="B857" s="119"/>
      <c r="C857" s="120"/>
    </row>
    <row r="858" s="118" customFormat="1" ht="15.6" spans="1:3">
      <c r="A858" s="119"/>
      <c r="B858" s="119"/>
      <c r="C858" s="120"/>
    </row>
    <row r="859" s="118" customFormat="1" ht="15.6" spans="1:3">
      <c r="A859" s="119"/>
      <c r="B859" s="119"/>
      <c r="C859" s="120"/>
    </row>
    <row r="860" s="118" customFormat="1" ht="15.6" spans="1:3">
      <c r="A860" s="119"/>
      <c r="B860" s="119"/>
      <c r="C860" s="120"/>
    </row>
    <row r="861" s="118" customFormat="1" ht="15.6" spans="1:3">
      <c r="A861" s="119"/>
      <c r="B861" s="119"/>
      <c r="C861" s="120"/>
    </row>
    <row r="862" s="118" customFormat="1" ht="15.6" spans="1:3">
      <c r="A862" s="119"/>
      <c r="B862" s="119"/>
      <c r="C862" s="120"/>
    </row>
    <row r="863" s="118" customFormat="1" ht="15.6" spans="1:3">
      <c r="A863" s="119"/>
      <c r="B863" s="119"/>
      <c r="C863" s="120"/>
    </row>
    <row r="864" s="118" customFormat="1" ht="15.6" spans="1:3">
      <c r="A864" s="119"/>
      <c r="B864" s="119"/>
      <c r="C864" s="120"/>
    </row>
    <row r="865" s="118" customFormat="1" ht="15.6" spans="1:3">
      <c r="A865" s="119"/>
      <c r="B865" s="119"/>
      <c r="C865" s="120"/>
    </row>
    <row r="866" s="118" customFormat="1" ht="15.6" spans="1:3">
      <c r="A866" s="119"/>
      <c r="B866" s="119"/>
      <c r="C866" s="120"/>
    </row>
    <row r="867" s="118" customFormat="1" ht="15.6" spans="1:3">
      <c r="A867" s="119"/>
      <c r="B867" s="119"/>
      <c r="C867" s="120"/>
    </row>
    <row r="868" s="118" customFormat="1" ht="15.6" spans="1:3">
      <c r="A868" s="119"/>
      <c r="B868" s="119"/>
      <c r="C868" s="120"/>
    </row>
    <row r="869" s="118" customFormat="1" ht="15.6" spans="1:3">
      <c r="A869" s="119"/>
      <c r="B869" s="119"/>
      <c r="C869" s="120"/>
    </row>
    <row r="870" s="118" customFormat="1" ht="15.6" spans="1:3">
      <c r="A870" s="119"/>
      <c r="B870" s="119"/>
      <c r="C870" s="120"/>
    </row>
    <row r="871" s="118" customFormat="1" ht="15.6" spans="1:3">
      <c r="A871" s="119"/>
      <c r="B871" s="119"/>
      <c r="C871" s="120"/>
    </row>
    <row r="872" s="118" customFormat="1" ht="15.6" spans="1:3">
      <c r="A872" s="119"/>
      <c r="B872" s="119"/>
      <c r="C872" s="120"/>
    </row>
    <row r="873" s="118" customFormat="1" ht="15.6" spans="1:3">
      <c r="A873" s="119"/>
      <c r="B873" s="119"/>
      <c r="C873" s="120"/>
    </row>
    <row r="874" s="118" customFormat="1" ht="15.6" spans="1:3">
      <c r="A874" s="119"/>
      <c r="B874" s="119"/>
      <c r="C874" s="120"/>
    </row>
    <row r="875" s="118" customFormat="1" ht="15.6" spans="1:3">
      <c r="A875" s="119"/>
      <c r="B875" s="119"/>
      <c r="C875" s="120"/>
    </row>
    <row r="876" s="118" customFormat="1" ht="15.6" spans="1:3">
      <c r="A876" s="119"/>
      <c r="B876" s="119"/>
      <c r="C876" s="120"/>
    </row>
    <row r="877" s="118" customFormat="1" ht="15.6" spans="1:3">
      <c r="A877" s="119"/>
      <c r="B877" s="119"/>
      <c r="C877" s="120"/>
    </row>
    <row r="878" s="118" customFormat="1" ht="15.6" spans="1:3">
      <c r="A878" s="119"/>
      <c r="B878" s="119"/>
      <c r="C878" s="120"/>
    </row>
    <row r="879" s="118" customFormat="1" ht="15.6" spans="1:3">
      <c r="A879" s="119"/>
      <c r="B879" s="119"/>
      <c r="C879" s="120"/>
    </row>
    <row r="880" s="118" customFormat="1" ht="15.6" spans="1:3">
      <c r="A880" s="119"/>
      <c r="B880" s="119"/>
      <c r="C880" s="120"/>
    </row>
    <row r="881" s="118" customFormat="1" ht="15.6" spans="1:3">
      <c r="A881" s="119"/>
      <c r="B881" s="119"/>
      <c r="C881" s="120"/>
    </row>
    <row r="882" s="118" customFormat="1" ht="15.6" spans="1:3">
      <c r="A882" s="119"/>
      <c r="B882" s="119"/>
      <c r="C882" s="120"/>
    </row>
    <row r="883" s="118" customFormat="1" ht="15.6" spans="1:3">
      <c r="A883" s="119"/>
      <c r="B883" s="119"/>
      <c r="C883" s="120"/>
    </row>
    <row r="884" s="118" customFormat="1" ht="15.6" spans="1:3">
      <c r="A884" s="119"/>
      <c r="B884" s="119"/>
      <c r="C884" s="120"/>
    </row>
    <row r="885" s="118" customFormat="1" ht="15.6" spans="1:3">
      <c r="A885" s="119"/>
      <c r="B885" s="119"/>
      <c r="C885" s="120"/>
    </row>
    <row r="886" s="118" customFormat="1" ht="15.6" spans="1:3">
      <c r="A886" s="119"/>
      <c r="B886" s="119"/>
      <c r="C886" s="120"/>
    </row>
    <row r="887" s="118" customFormat="1" ht="15.6" spans="1:3">
      <c r="A887" s="119"/>
      <c r="B887" s="119"/>
      <c r="C887" s="120"/>
    </row>
    <row r="888" s="118" customFormat="1" ht="15.6" spans="1:3">
      <c r="A888" s="119"/>
      <c r="B888" s="119"/>
      <c r="C888" s="120"/>
    </row>
    <row r="889" s="118" customFormat="1" ht="15.6" spans="1:3">
      <c r="A889" s="119"/>
      <c r="B889" s="119"/>
      <c r="C889" s="120"/>
    </row>
    <row r="890" s="118" customFormat="1" ht="15.6" spans="1:3">
      <c r="A890" s="119"/>
      <c r="B890" s="119"/>
      <c r="C890" s="120"/>
    </row>
    <row r="891" s="118" customFormat="1" ht="15.6" spans="1:3">
      <c r="A891" s="119"/>
      <c r="B891" s="119"/>
      <c r="C891" s="120"/>
    </row>
    <row r="892" s="118" customFormat="1" ht="15.6" spans="1:3">
      <c r="A892" s="119"/>
      <c r="B892" s="119"/>
      <c r="C892" s="120"/>
    </row>
    <row r="893" s="118" customFormat="1" ht="15.6" spans="1:3">
      <c r="A893" s="119"/>
      <c r="B893" s="119"/>
      <c r="C893" s="120"/>
    </row>
    <row r="894" s="118" customFormat="1" ht="15.6" spans="1:3">
      <c r="A894" s="119"/>
      <c r="B894" s="119"/>
      <c r="C894" s="120"/>
    </row>
    <row r="895" s="118" customFormat="1" ht="15.6" spans="1:3">
      <c r="A895" s="119"/>
      <c r="B895" s="119"/>
      <c r="C895" s="120"/>
    </row>
    <row r="896" s="118" customFormat="1" ht="15.6" spans="1:3">
      <c r="A896" s="119"/>
      <c r="B896" s="119"/>
      <c r="C896" s="120"/>
    </row>
    <row r="897" s="118" customFormat="1" ht="15.6" spans="1:3">
      <c r="A897" s="119"/>
      <c r="B897" s="119"/>
      <c r="C897" s="120"/>
    </row>
    <row r="898" s="118" customFormat="1" ht="15.6" spans="1:3">
      <c r="A898" s="119"/>
      <c r="B898" s="119"/>
      <c r="C898" s="120"/>
    </row>
    <row r="899" s="118" customFormat="1" ht="15.6" spans="1:3">
      <c r="A899" s="119"/>
      <c r="B899" s="119"/>
      <c r="C899" s="120"/>
    </row>
    <row r="900" s="118" customFormat="1" ht="15.6" spans="1:3">
      <c r="A900" s="119"/>
      <c r="B900" s="119"/>
      <c r="C900" s="120"/>
    </row>
    <row r="901" s="118" customFormat="1" ht="15.6" spans="1:3">
      <c r="A901" s="119"/>
      <c r="B901" s="119"/>
      <c r="C901" s="120"/>
    </row>
    <row r="902" s="118" customFormat="1" ht="15.6" spans="1:3">
      <c r="A902" s="119"/>
      <c r="B902" s="119"/>
      <c r="C902" s="120"/>
    </row>
    <row r="903" s="118" customFormat="1" ht="15.6" spans="1:3">
      <c r="A903" s="119"/>
      <c r="B903" s="119"/>
      <c r="C903" s="120"/>
    </row>
    <row r="904" s="118" customFormat="1" ht="15.6" spans="1:3">
      <c r="A904" s="119"/>
      <c r="B904" s="119"/>
      <c r="C904" s="120"/>
    </row>
    <row r="905" s="118" customFormat="1" ht="15.6" spans="1:3">
      <c r="A905" s="119"/>
      <c r="B905" s="119"/>
      <c r="C905" s="120"/>
    </row>
    <row r="906" s="118" customFormat="1" ht="15.6" spans="1:3">
      <c r="A906" s="119"/>
      <c r="B906" s="119"/>
      <c r="C906" s="120"/>
    </row>
    <row r="907" s="118" customFormat="1" ht="15.6" spans="1:3">
      <c r="A907" s="119"/>
      <c r="B907" s="119"/>
      <c r="C907" s="120"/>
    </row>
    <row r="908" s="118" customFormat="1" ht="15.6" spans="1:3">
      <c r="A908" s="119"/>
      <c r="B908" s="119"/>
      <c r="C908" s="120"/>
    </row>
    <row r="909" s="118" customFormat="1" ht="15.6" spans="1:3">
      <c r="A909" s="119"/>
      <c r="B909" s="119"/>
      <c r="C909" s="120"/>
    </row>
    <row r="910" s="118" customFormat="1" ht="15.6" spans="1:3">
      <c r="A910" s="119"/>
      <c r="B910" s="119"/>
      <c r="C910" s="120"/>
    </row>
    <row r="911" s="118" customFormat="1" ht="15.6" spans="1:3">
      <c r="A911" s="119"/>
      <c r="B911" s="119"/>
      <c r="C911" s="120"/>
    </row>
    <row r="912" s="118" customFormat="1" ht="15.6" spans="1:3">
      <c r="A912" s="119"/>
      <c r="B912" s="119"/>
      <c r="C912" s="120"/>
    </row>
    <row r="913" s="118" customFormat="1" ht="15.6" spans="1:3">
      <c r="A913" s="119"/>
      <c r="B913" s="119"/>
      <c r="C913" s="120"/>
    </row>
    <row r="914" s="118" customFormat="1" ht="15.6" spans="1:3">
      <c r="A914" s="119"/>
      <c r="B914" s="119"/>
      <c r="C914" s="120"/>
    </row>
    <row r="915" s="118" customFormat="1" ht="15.6" spans="1:3">
      <c r="A915" s="119"/>
      <c r="B915" s="119"/>
      <c r="C915" s="120"/>
    </row>
    <row r="916" s="118" customFormat="1" ht="15.6" spans="1:3">
      <c r="A916" s="119"/>
      <c r="B916" s="119"/>
      <c r="C916" s="120"/>
    </row>
    <row r="917" s="118" customFormat="1" ht="15.6" spans="1:3">
      <c r="A917" s="119"/>
      <c r="B917" s="119"/>
      <c r="C917" s="120"/>
    </row>
    <row r="918" s="118" customFormat="1" ht="15.6" spans="1:3">
      <c r="A918" s="119"/>
      <c r="B918" s="119"/>
      <c r="C918" s="120"/>
    </row>
    <row r="919" s="118" customFormat="1" ht="15.6" spans="1:3">
      <c r="A919" s="119"/>
      <c r="B919" s="119"/>
      <c r="C919" s="120"/>
    </row>
    <row r="920" s="118" customFormat="1" ht="15.6" spans="1:3">
      <c r="A920" s="119"/>
      <c r="B920" s="119"/>
      <c r="C920" s="120"/>
    </row>
    <row r="921" s="118" customFormat="1" ht="15.6" spans="1:3">
      <c r="A921" s="119"/>
      <c r="B921" s="119"/>
      <c r="C921" s="120"/>
    </row>
    <row r="922" s="118" customFormat="1" ht="15.6" spans="1:3">
      <c r="A922" s="119"/>
      <c r="B922" s="119"/>
      <c r="C922" s="120"/>
    </row>
    <row r="923" s="118" customFormat="1" ht="15.6" spans="1:3">
      <c r="A923" s="119"/>
      <c r="B923" s="119"/>
      <c r="C923" s="120"/>
    </row>
    <row r="924" s="118" customFormat="1" ht="15.6" spans="1:3">
      <c r="A924" s="119"/>
      <c r="B924" s="119"/>
      <c r="C924" s="120"/>
    </row>
    <row r="925" s="118" customFormat="1" ht="15.6" spans="1:3">
      <c r="A925" s="119"/>
      <c r="B925" s="119"/>
      <c r="C925" s="120"/>
    </row>
    <row r="926" s="118" customFormat="1" ht="15.6" spans="1:3">
      <c r="A926" s="119"/>
      <c r="B926" s="119"/>
      <c r="C926" s="120"/>
    </row>
    <row r="927" s="118" customFormat="1" ht="15.6" spans="1:3">
      <c r="A927" s="119"/>
      <c r="B927" s="119"/>
      <c r="C927" s="120"/>
    </row>
    <row r="928" s="118" customFormat="1" ht="15.6" spans="1:3">
      <c r="A928" s="119"/>
      <c r="B928" s="119"/>
      <c r="C928" s="120"/>
    </row>
    <row r="929" s="118" customFormat="1" ht="15.6" spans="1:3">
      <c r="A929" s="119"/>
      <c r="B929" s="119"/>
      <c r="C929" s="120"/>
    </row>
    <row r="930" s="118" customFormat="1" ht="15.6" spans="1:3">
      <c r="A930" s="119"/>
      <c r="B930" s="119"/>
      <c r="C930" s="120"/>
    </row>
    <row r="931" s="118" customFormat="1" ht="15.6" spans="1:3">
      <c r="A931" s="119"/>
      <c r="B931" s="119"/>
      <c r="C931" s="120"/>
    </row>
    <row r="932" s="118" customFormat="1" ht="15.6" spans="1:3">
      <c r="A932" s="119"/>
      <c r="B932" s="119"/>
      <c r="C932" s="120"/>
    </row>
    <row r="933" s="118" customFormat="1" ht="15.6" spans="1:3">
      <c r="A933" s="119"/>
      <c r="B933" s="119"/>
      <c r="C933" s="120"/>
    </row>
    <row r="934" s="118" customFormat="1" ht="15.6" spans="1:3">
      <c r="A934" s="119"/>
      <c r="B934" s="119"/>
      <c r="C934" s="120"/>
    </row>
    <row r="935" s="118" customFormat="1" ht="15.6" spans="1:3">
      <c r="A935" s="119"/>
      <c r="B935" s="119"/>
      <c r="C935" s="120"/>
    </row>
    <row r="936" s="118" customFormat="1" ht="15.6" spans="1:3">
      <c r="A936" s="119"/>
      <c r="B936" s="119"/>
      <c r="C936" s="120"/>
    </row>
    <row r="937" s="118" customFormat="1" ht="15.6" spans="1:3">
      <c r="A937" s="119"/>
      <c r="B937" s="119"/>
      <c r="C937" s="120"/>
    </row>
    <row r="938" s="118" customFormat="1" ht="15.6" spans="1:3">
      <c r="A938" s="119"/>
      <c r="B938" s="119"/>
      <c r="C938" s="120"/>
    </row>
    <row r="939" s="118" customFormat="1" ht="15.6" spans="1:3">
      <c r="A939" s="119"/>
      <c r="B939" s="119"/>
      <c r="C939" s="120"/>
    </row>
    <row r="940" s="118" customFormat="1" ht="15.6" spans="1:3">
      <c r="A940" s="119"/>
      <c r="B940" s="119"/>
      <c r="C940" s="120"/>
    </row>
    <row r="941" s="118" customFormat="1" ht="15.6" spans="1:3">
      <c r="A941" s="119"/>
      <c r="B941" s="119"/>
      <c r="C941" s="120"/>
    </row>
    <row r="942" s="118" customFormat="1" ht="15.6" spans="1:3">
      <c r="A942" s="119"/>
      <c r="B942" s="119"/>
      <c r="C942" s="120"/>
    </row>
    <row r="943" s="118" customFormat="1" ht="15.6" spans="1:3">
      <c r="A943" s="119"/>
      <c r="B943" s="119"/>
      <c r="C943" s="120"/>
    </row>
    <row r="944" s="118" customFormat="1" ht="15.6" spans="1:3">
      <c r="A944" s="119"/>
      <c r="B944" s="119"/>
      <c r="C944" s="120"/>
    </row>
    <row r="945" s="118" customFormat="1" ht="15.6" spans="1:3">
      <c r="A945" s="119"/>
      <c r="B945" s="119"/>
      <c r="C945" s="120"/>
    </row>
    <row r="946" s="118" customFormat="1" ht="15.6" spans="1:3">
      <c r="A946" s="119"/>
      <c r="B946" s="119"/>
      <c r="C946" s="120"/>
    </row>
    <row r="947" s="118" customFormat="1" ht="15.6" spans="1:3">
      <c r="A947" s="119"/>
      <c r="B947" s="119"/>
      <c r="C947" s="120"/>
    </row>
    <row r="948" s="118" customFormat="1" ht="15.6" spans="1:3">
      <c r="A948" s="119"/>
      <c r="B948" s="119"/>
      <c r="C948" s="120"/>
    </row>
    <row r="949" s="118" customFormat="1" ht="15.6" spans="1:3">
      <c r="A949" s="119"/>
      <c r="B949" s="119"/>
      <c r="C949" s="120"/>
    </row>
    <row r="950" s="118" customFormat="1" ht="15.6" spans="1:3">
      <c r="A950" s="119"/>
      <c r="B950" s="119"/>
      <c r="C950" s="120"/>
    </row>
    <row r="951" s="118" customFormat="1" ht="15.6" spans="1:3">
      <c r="A951" s="119"/>
      <c r="B951" s="119"/>
      <c r="C951" s="120"/>
    </row>
    <row r="952" s="118" customFormat="1" ht="15.6" spans="1:3">
      <c r="A952" s="119"/>
      <c r="B952" s="119"/>
      <c r="C952" s="120"/>
    </row>
    <row r="953" s="118" customFormat="1" ht="15.6" spans="1:3">
      <c r="A953" s="119"/>
      <c r="B953" s="119"/>
      <c r="C953" s="120"/>
    </row>
    <row r="954" s="118" customFormat="1" ht="15.6" spans="1:3">
      <c r="A954" s="119"/>
      <c r="B954" s="119"/>
      <c r="C954" s="120"/>
    </row>
    <row r="955" s="118" customFormat="1" ht="15.6" spans="1:3">
      <c r="A955" s="119"/>
      <c r="B955" s="119"/>
      <c r="C955" s="120"/>
    </row>
    <row r="956" s="118" customFormat="1" ht="15.6" spans="1:3">
      <c r="A956" s="119"/>
      <c r="B956" s="119"/>
      <c r="C956" s="120"/>
    </row>
    <row r="957" s="118" customFormat="1" ht="15.6" spans="1:3">
      <c r="A957" s="119"/>
      <c r="B957" s="119"/>
      <c r="C957" s="120"/>
    </row>
    <row r="958" s="118" customFormat="1" ht="15.6" spans="1:3">
      <c r="A958" s="119"/>
      <c r="B958" s="119"/>
      <c r="C958" s="120"/>
    </row>
    <row r="959" s="118" customFormat="1" ht="15.6" spans="1:3">
      <c r="A959" s="119"/>
      <c r="B959" s="119"/>
      <c r="C959" s="120"/>
    </row>
    <row r="960" s="118" customFormat="1" ht="15.6" spans="1:3">
      <c r="A960" s="119"/>
      <c r="B960" s="119"/>
      <c r="C960" s="120"/>
    </row>
    <row r="961" s="118" customFormat="1" ht="15.6" spans="1:3">
      <c r="A961" s="119"/>
      <c r="B961" s="119"/>
      <c r="C961" s="120"/>
    </row>
    <row r="962" s="118" customFormat="1" ht="15.6" spans="1:3">
      <c r="A962" s="119"/>
      <c r="B962" s="119"/>
      <c r="C962" s="120"/>
    </row>
    <row r="963" s="118" customFormat="1" ht="15.6" spans="1:3">
      <c r="A963" s="119"/>
      <c r="B963" s="119"/>
      <c r="C963" s="120"/>
    </row>
    <row r="964" s="118" customFormat="1" ht="15.6" spans="1:3">
      <c r="A964" s="119"/>
      <c r="B964" s="119"/>
      <c r="C964" s="120"/>
    </row>
    <row r="965" s="118" customFormat="1" ht="15.6" spans="1:3">
      <c r="A965" s="119"/>
      <c r="B965" s="119"/>
      <c r="C965" s="120"/>
    </row>
    <row r="966" s="118" customFormat="1" ht="15.6" spans="1:3">
      <c r="A966" s="119"/>
      <c r="B966" s="119"/>
      <c r="C966" s="120"/>
    </row>
    <row r="967" s="118" customFormat="1" ht="15.6" spans="1:3">
      <c r="A967" s="119"/>
      <c r="B967" s="119"/>
      <c r="C967" s="120"/>
    </row>
    <row r="968" s="118" customFormat="1" ht="15.6" spans="1:3">
      <c r="A968" s="119"/>
      <c r="B968" s="119"/>
      <c r="C968" s="120"/>
    </row>
    <row r="969" s="118" customFormat="1" ht="15.6" spans="1:3">
      <c r="A969" s="119"/>
      <c r="B969" s="119"/>
      <c r="C969" s="120"/>
    </row>
    <row r="970" s="118" customFormat="1" ht="15.6" spans="1:3">
      <c r="A970" s="119"/>
      <c r="B970" s="119"/>
      <c r="C970" s="120"/>
    </row>
    <row r="971" s="118" customFormat="1" ht="15.6" spans="1:3">
      <c r="A971" s="119"/>
      <c r="B971" s="119"/>
      <c r="C971" s="120"/>
    </row>
    <row r="972" s="118" customFormat="1" ht="15.6" spans="1:3">
      <c r="A972" s="119"/>
      <c r="B972" s="119"/>
      <c r="C972" s="120"/>
    </row>
    <row r="973" s="118" customFormat="1" ht="15.6" spans="1:3">
      <c r="A973" s="119"/>
      <c r="B973" s="119"/>
      <c r="C973" s="120"/>
    </row>
    <row r="974" s="118" customFormat="1" ht="15.6" spans="1:3">
      <c r="A974" s="119"/>
      <c r="B974" s="119"/>
      <c r="C974" s="120"/>
    </row>
    <row r="975" s="118" customFormat="1" ht="15.6" spans="1:3">
      <c r="A975" s="119"/>
      <c r="B975" s="119"/>
      <c r="C975" s="120"/>
    </row>
    <row r="976" s="118" customFormat="1" ht="15.6" spans="1:3">
      <c r="A976" s="119"/>
      <c r="B976" s="119"/>
      <c r="C976" s="120"/>
    </row>
    <row r="977" s="118" customFormat="1" ht="15.6" spans="1:3">
      <c r="A977" s="119"/>
      <c r="B977" s="119"/>
      <c r="C977" s="120"/>
    </row>
    <row r="978" s="118" customFormat="1" ht="15.6" spans="1:3">
      <c r="A978" s="119"/>
      <c r="B978" s="119"/>
      <c r="C978" s="120"/>
    </row>
    <row r="979" s="118" customFormat="1" ht="15.6" spans="1:3">
      <c r="A979" s="119"/>
      <c r="B979" s="119"/>
      <c r="C979" s="120"/>
    </row>
    <row r="980" s="118" customFormat="1" ht="15.6" spans="1:3">
      <c r="A980" s="119"/>
      <c r="B980" s="119"/>
      <c r="C980" s="120"/>
    </row>
    <row r="981" s="118" customFormat="1" ht="15.6" spans="1:3">
      <c r="A981" s="119"/>
      <c r="B981" s="119"/>
      <c r="C981" s="120"/>
    </row>
    <row r="982" s="118" customFormat="1" ht="15.6" spans="1:3">
      <c r="A982" s="119"/>
      <c r="B982" s="119"/>
      <c r="C982" s="120"/>
    </row>
    <row r="983" s="118" customFormat="1" ht="15.6" spans="1:3">
      <c r="A983" s="119"/>
      <c r="B983" s="119"/>
      <c r="C983" s="120"/>
    </row>
    <row r="984" s="118" customFormat="1" ht="15.6" spans="1:3">
      <c r="A984" s="119"/>
      <c r="B984" s="119"/>
      <c r="C984" s="120"/>
    </row>
    <row r="985" s="118" customFormat="1" ht="15.6" spans="1:3">
      <c r="A985" s="119"/>
      <c r="B985" s="119"/>
      <c r="C985" s="120"/>
    </row>
    <row r="986" s="118" customFormat="1" ht="15.6" spans="1:3">
      <c r="A986" s="119"/>
      <c r="B986" s="119"/>
      <c r="C986" s="120"/>
    </row>
    <row r="987" s="118" customFormat="1" ht="15.6" spans="1:3">
      <c r="A987" s="119"/>
      <c r="B987" s="119"/>
      <c r="C987" s="120"/>
    </row>
    <row r="988" s="118" customFormat="1" ht="15.6" spans="1:3">
      <c r="A988" s="119"/>
      <c r="B988" s="119"/>
      <c r="C988" s="120"/>
    </row>
    <row r="989" s="118" customFormat="1" ht="15.6" spans="1:3">
      <c r="A989" s="119"/>
      <c r="B989" s="119"/>
      <c r="C989" s="120"/>
    </row>
    <row r="990" s="118" customFormat="1" ht="15.6" spans="1:3">
      <c r="A990" s="119"/>
      <c r="B990" s="119"/>
      <c r="C990" s="120"/>
    </row>
    <row r="991" s="118" customFormat="1" ht="15.6" spans="1:3">
      <c r="A991" s="119"/>
      <c r="B991" s="119"/>
      <c r="C991" s="120"/>
    </row>
    <row r="992" s="118" customFormat="1" ht="15.6" spans="1:3">
      <c r="A992" s="119"/>
      <c r="B992" s="119"/>
      <c r="C992" s="120"/>
    </row>
    <row r="993" s="118" customFormat="1" ht="15.6" spans="1:3">
      <c r="A993" s="119"/>
      <c r="B993" s="119"/>
      <c r="C993" s="120"/>
    </row>
    <row r="994" s="118" customFormat="1" ht="15.6" spans="1:3">
      <c r="A994" s="119"/>
      <c r="B994" s="119"/>
      <c r="C994" s="120"/>
    </row>
    <row r="995" s="118" customFormat="1" ht="15.6" spans="1:3">
      <c r="A995" s="119"/>
      <c r="B995" s="119"/>
      <c r="C995" s="120"/>
    </row>
    <row r="996" s="118" customFormat="1" ht="15.6" spans="1:3">
      <c r="A996" s="119"/>
      <c r="B996" s="119"/>
      <c r="C996" s="120"/>
    </row>
    <row r="997" s="118" customFormat="1" ht="15.6" spans="1:3">
      <c r="A997" s="119"/>
      <c r="B997" s="119"/>
      <c r="C997" s="120"/>
    </row>
    <row r="998" s="118" customFormat="1" ht="15.6" spans="1:3">
      <c r="A998" s="119"/>
      <c r="B998" s="119"/>
      <c r="C998" s="120"/>
    </row>
    <row r="999" s="118" customFormat="1" ht="15.6" spans="1:3">
      <c r="A999" s="119"/>
      <c r="B999" s="119"/>
      <c r="C999" s="120"/>
    </row>
    <row r="1000" s="118" customFormat="1" ht="15.6" spans="1:3">
      <c r="A1000" s="119"/>
      <c r="B1000" s="119"/>
      <c r="C1000" s="120"/>
    </row>
    <row r="1001" s="118" customFormat="1" ht="15.6" spans="1:3">
      <c r="A1001" s="119"/>
      <c r="B1001" s="119"/>
      <c r="C1001" s="120"/>
    </row>
    <row r="1002" s="118" customFormat="1" ht="15.6" spans="1:3">
      <c r="A1002" s="119"/>
      <c r="B1002" s="119"/>
      <c r="C1002" s="120"/>
    </row>
    <row r="1003" s="118" customFormat="1" ht="15.6" spans="1:3">
      <c r="A1003" s="119"/>
      <c r="B1003" s="119"/>
      <c r="C1003" s="120"/>
    </row>
    <row r="1004" s="118" customFormat="1" ht="15.6" spans="1:3">
      <c r="A1004" s="119"/>
      <c r="B1004" s="119"/>
      <c r="C1004" s="120"/>
    </row>
    <row r="1005" s="118" customFormat="1" ht="15.6" spans="1:3">
      <c r="A1005" s="119"/>
      <c r="B1005" s="119"/>
      <c r="C1005" s="120"/>
    </row>
    <row r="1006" s="118" customFormat="1" ht="15.6" spans="1:3">
      <c r="A1006" s="119"/>
      <c r="B1006" s="119"/>
      <c r="C1006" s="120"/>
    </row>
  </sheetData>
  <mergeCells count="4">
    <mergeCell ref="B2:C2"/>
    <mergeCell ref="A4:A5"/>
    <mergeCell ref="B4:B5"/>
    <mergeCell ref="C4:C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5" workbookViewId="0">
      <selection activeCell="E20" sqref="E20"/>
    </sheetView>
  </sheetViews>
  <sheetFormatPr defaultColWidth="8.79166666666667" defaultRowHeight="15.6" outlineLevelCol="1"/>
  <cols>
    <col min="1" max="1" width="40.7916666666667" customWidth="1"/>
    <col min="2" max="2" width="38.3" customWidth="1"/>
  </cols>
  <sheetData>
    <row r="1" spans="1:2">
      <c r="A1" s="50" t="s">
        <v>2668</v>
      </c>
      <c r="B1" s="50"/>
    </row>
    <row r="2" ht="55" customHeight="1" spans="1:2">
      <c r="A2" s="107" t="s">
        <v>2669</v>
      </c>
      <c r="B2" s="107"/>
    </row>
    <row r="3" spans="1:2">
      <c r="A3" s="108" t="s">
        <v>2670</v>
      </c>
      <c r="B3" s="109"/>
    </row>
    <row r="4" ht="25" customHeight="1" spans="1:2">
      <c r="A4" s="110" t="s">
        <v>2671</v>
      </c>
      <c r="B4" s="110" t="s">
        <v>103</v>
      </c>
    </row>
    <row r="5" ht="25" customHeight="1" spans="1:2">
      <c r="A5" s="111" t="s">
        <v>2672</v>
      </c>
      <c r="B5" s="111"/>
    </row>
    <row r="6" ht="25" customHeight="1" spans="1:2">
      <c r="A6" s="111" t="s">
        <v>2673</v>
      </c>
      <c r="B6" s="111"/>
    </row>
    <row r="7" ht="25" customHeight="1" spans="1:2">
      <c r="A7" s="111" t="s">
        <v>2674</v>
      </c>
      <c r="B7" s="111"/>
    </row>
    <row r="8" ht="25" customHeight="1" spans="1:2">
      <c r="A8" s="111" t="s">
        <v>2675</v>
      </c>
      <c r="B8" s="111"/>
    </row>
    <row r="9" ht="25" customHeight="1" spans="1:2">
      <c r="A9" s="111" t="s">
        <v>2676</v>
      </c>
      <c r="B9" s="111"/>
    </row>
    <row r="10" ht="25" customHeight="1" spans="1:2">
      <c r="A10" s="111" t="s">
        <v>2677</v>
      </c>
      <c r="B10" s="111"/>
    </row>
    <row r="11" ht="25" customHeight="1" spans="1:2">
      <c r="A11" s="111" t="s">
        <v>2678</v>
      </c>
      <c r="B11" s="111"/>
    </row>
    <row r="12" ht="25" customHeight="1" spans="1:2">
      <c r="A12" s="111" t="s">
        <v>2679</v>
      </c>
      <c r="B12" s="111"/>
    </row>
    <row r="13" ht="25" customHeight="1" spans="1:2">
      <c r="A13" s="111" t="s">
        <v>2680</v>
      </c>
      <c r="B13" s="111"/>
    </row>
    <row r="14" ht="25" customHeight="1" spans="1:2">
      <c r="A14" s="111" t="s">
        <v>2681</v>
      </c>
      <c r="B14" s="111"/>
    </row>
    <row r="15" ht="25" customHeight="1" spans="1:2">
      <c r="A15" s="111" t="s">
        <v>2682</v>
      </c>
      <c r="B15" s="111"/>
    </row>
    <row r="16" ht="25" customHeight="1" spans="1:2">
      <c r="A16" s="111" t="s">
        <v>2683</v>
      </c>
      <c r="B16" s="111"/>
    </row>
    <row r="17" ht="25" customHeight="1" spans="1:2">
      <c r="A17" s="111" t="s">
        <v>2684</v>
      </c>
      <c r="B17" s="111"/>
    </row>
    <row r="18" ht="25" customHeight="1" spans="1:2">
      <c r="A18" s="111" t="s">
        <v>2685</v>
      </c>
      <c r="B18" s="111"/>
    </row>
    <row r="19" ht="25" customHeight="1" spans="1:2">
      <c r="A19" s="111" t="s">
        <v>2686</v>
      </c>
      <c r="B19" s="111"/>
    </row>
    <row r="20" ht="25" customHeight="1" spans="1:2">
      <c r="A20" s="111" t="s">
        <v>2687</v>
      </c>
      <c r="B20" s="111"/>
    </row>
    <row r="21" ht="25" customHeight="1" spans="1:2">
      <c r="A21" s="111" t="s">
        <v>2688</v>
      </c>
      <c r="B21" s="111"/>
    </row>
    <row r="22" ht="25" customHeight="1" spans="1:2">
      <c r="A22" s="112" t="s">
        <v>2689</v>
      </c>
      <c r="B22" s="112"/>
    </row>
    <row r="23" ht="25" customHeight="1" spans="1:2">
      <c r="A23" s="110" t="s">
        <v>85</v>
      </c>
      <c r="B23" s="113"/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I1004"/>
  <sheetViews>
    <sheetView showZeros="0" zoomScaleSheetLayoutView="60" topLeftCell="A2" workbookViewId="0">
      <selection activeCell="A2" sqref="A2:C2"/>
    </sheetView>
  </sheetViews>
  <sheetFormatPr defaultColWidth="13.375" defaultRowHeight="32.25" customHeight="1"/>
  <cols>
    <col min="1" max="1" width="46.875" style="79" customWidth="1"/>
    <col min="2" max="2" width="20.8" style="79" customWidth="1"/>
    <col min="3" max="3" width="16.9" style="93" customWidth="1"/>
    <col min="4" max="16384" width="13.375" style="79"/>
  </cols>
  <sheetData>
    <row r="1" s="73" customFormat="1" ht="20.45" customHeight="1" spans="1:3">
      <c r="A1" s="94" t="s">
        <v>2690</v>
      </c>
      <c r="C1" s="95"/>
    </row>
    <row r="2" s="74" customFormat="1" ht="49.5" customHeight="1" spans="1:3">
      <c r="A2" s="96" t="s">
        <v>2691</v>
      </c>
      <c r="B2" s="96"/>
      <c r="C2" s="96"/>
    </row>
    <row r="3" s="75" customFormat="1" ht="28" customHeight="1" spans="1:3">
      <c r="A3" s="97" t="s">
        <v>2692</v>
      </c>
      <c r="B3" s="98"/>
      <c r="C3" s="98"/>
    </row>
    <row r="4" s="76" customFormat="1" ht="38.25" customHeight="1" spans="1:3">
      <c r="A4" s="99" t="s">
        <v>2693</v>
      </c>
      <c r="B4" s="99" t="s">
        <v>100</v>
      </c>
      <c r="C4" s="87" t="s">
        <v>2526</v>
      </c>
    </row>
    <row r="5" s="76" customFormat="1" ht="38.25" customHeight="1" spans="1:3">
      <c r="A5" s="100" t="s">
        <v>2694</v>
      </c>
      <c r="B5" s="99">
        <v>219879</v>
      </c>
      <c r="C5" s="87">
        <v>219879</v>
      </c>
    </row>
    <row r="6" s="76" customFormat="1" ht="38.25" customHeight="1" spans="1:6">
      <c r="A6" s="100" t="s">
        <v>2695</v>
      </c>
      <c r="B6" s="99">
        <v>212005</v>
      </c>
      <c r="C6" s="87">
        <v>212005</v>
      </c>
      <c r="F6" s="76" t="s">
        <v>2696</v>
      </c>
    </row>
    <row r="7" s="75" customFormat="1" ht="38.25" customHeight="1" spans="1:9">
      <c r="A7" s="100" t="s">
        <v>2697</v>
      </c>
      <c r="B7" s="99">
        <v>301579</v>
      </c>
      <c r="C7" s="101">
        <v>301579</v>
      </c>
      <c r="E7" s="75" t="s">
        <v>2698</v>
      </c>
      <c r="F7" s="75" t="s">
        <v>2699</v>
      </c>
      <c r="I7" s="75" t="s">
        <v>2700</v>
      </c>
    </row>
    <row r="8" s="75" customFormat="1" ht="38.25" customHeight="1" spans="1:9">
      <c r="A8" s="100" t="s">
        <v>2701</v>
      </c>
      <c r="B8" s="99">
        <v>89000</v>
      </c>
      <c r="C8" s="101">
        <v>89000</v>
      </c>
      <c r="I8" s="75" t="s">
        <v>2702</v>
      </c>
    </row>
    <row r="9" s="75" customFormat="1" ht="38.25" customHeight="1" spans="1:3">
      <c r="A9" s="100" t="s">
        <v>2703</v>
      </c>
      <c r="B9" s="99">
        <v>6225</v>
      </c>
      <c r="C9" s="101">
        <v>6225</v>
      </c>
    </row>
    <row r="10" s="75" customFormat="1" ht="38.25" customHeight="1" spans="1:5">
      <c r="A10" s="100" t="s">
        <v>2704</v>
      </c>
      <c r="B10" s="99">
        <v>294780</v>
      </c>
      <c r="C10" s="101">
        <v>294780</v>
      </c>
      <c r="E10" s="75" t="s">
        <v>2705</v>
      </c>
    </row>
    <row r="11" s="75" customFormat="1" customHeight="1" spans="1:8">
      <c r="A11" s="102"/>
      <c r="B11" s="103"/>
      <c r="C11" s="104" t="s">
        <v>2706</v>
      </c>
      <c r="F11" s="75" t="s">
        <v>2707</v>
      </c>
      <c r="H11" s="75" t="s">
        <v>2708</v>
      </c>
    </row>
    <row r="12" s="75" customFormat="1" customHeight="1" spans="3:3">
      <c r="C12" s="104" t="s">
        <v>2709</v>
      </c>
    </row>
    <row r="13" s="77" customFormat="1" customHeight="1" spans="3:3">
      <c r="C13" s="105"/>
    </row>
    <row r="14" s="77" customFormat="1" customHeight="1" spans="3:3">
      <c r="C14" s="105"/>
    </row>
    <row r="15" s="77" customFormat="1" customHeight="1" spans="3:3">
      <c r="C15" s="105"/>
    </row>
    <row r="16" s="77" customFormat="1" customHeight="1" spans="3:3">
      <c r="C16" s="105"/>
    </row>
    <row r="17" s="77" customFormat="1" customHeight="1" spans="3:3">
      <c r="C17" s="105"/>
    </row>
    <row r="18" s="77" customFormat="1" customHeight="1" spans="3:3">
      <c r="C18" s="105"/>
    </row>
    <row r="19" s="77" customFormat="1" customHeight="1" spans="3:3">
      <c r="C19" s="105"/>
    </row>
    <row r="20" s="77" customFormat="1" customHeight="1" spans="3:3">
      <c r="C20" s="105"/>
    </row>
    <row r="21" s="77" customFormat="1" customHeight="1" spans="3:3">
      <c r="C21" s="105"/>
    </row>
    <row r="22" s="77" customFormat="1" customHeight="1" spans="3:3">
      <c r="C22" s="105"/>
    </row>
    <row r="23" s="77" customFormat="1" customHeight="1" spans="3:3">
      <c r="C23" s="105"/>
    </row>
    <row r="24" s="77" customFormat="1" customHeight="1" spans="3:3">
      <c r="C24" s="105"/>
    </row>
    <row r="25" s="77" customFormat="1" customHeight="1" spans="3:3">
      <c r="C25" s="105"/>
    </row>
    <row r="26" s="77" customFormat="1" customHeight="1" spans="3:3">
      <c r="C26" s="105"/>
    </row>
    <row r="27" s="77" customFormat="1" customHeight="1" spans="3:3">
      <c r="C27" s="105"/>
    </row>
    <row r="28" s="77" customFormat="1" customHeight="1" spans="3:3">
      <c r="C28" s="105"/>
    </row>
    <row r="29" s="77" customFormat="1" customHeight="1" spans="3:3">
      <c r="C29" s="105"/>
    </row>
    <row r="30" s="77" customFormat="1" customHeight="1" spans="3:3">
      <c r="C30" s="105"/>
    </row>
    <row r="31" s="77" customFormat="1" customHeight="1" spans="3:3">
      <c r="C31" s="105"/>
    </row>
    <row r="32" s="77" customFormat="1" customHeight="1" spans="3:3">
      <c r="C32" s="105"/>
    </row>
    <row r="33" s="77" customFormat="1" customHeight="1" spans="3:3">
      <c r="C33" s="105"/>
    </row>
    <row r="34" s="77" customFormat="1" customHeight="1" spans="3:3">
      <c r="C34" s="105"/>
    </row>
    <row r="35" s="77" customFormat="1" customHeight="1" spans="3:3">
      <c r="C35" s="105"/>
    </row>
    <row r="36" s="77" customFormat="1" customHeight="1" spans="3:3">
      <c r="C36" s="105"/>
    </row>
    <row r="37" s="77" customFormat="1" customHeight="1" spans="3:3">
      <c r="C37" s="105"/>
    </row>
    <row r="38" s="77" customFormat="1" customHeight="1" spans="3:3">
      <c r="C38" s="105"/>
    </row>
    <row r="39" s="77" customFormat="1" customHeight="1" spans="3:3">
      <c r="C39" s="105"/>
    </row>
    <row r="40" s="77" customFormat="1" customHeight="1" spans="3:3">
      <c r="C40" s="105"/>
    </row>
    <row r="41" s="77" customFormat="1" customHeight="1" spans="3:3">
      <c r="C41" s="105"/>
    </row>
    <row r="42" s="77" customFormat="1" customHeight="1" spans="3:3">
      <c r="C42" s="105"/>
    </row>
    <row r="43" s="77" customFormat="1" customHeight="1" spans="3:3">
      <c r="C43" s="105"/>
    </row>
    <row r="44" s="77" customFormat="1" customHeight="1" spans="3:3">
      <c r="C44" s="105"/>
    </row>
    <row r="45" s="77" customFormat="1" customHeight="1" spans="3:3">
      <c r="C45" s="105"/>
    </row>
    <row r="46" s="77" customFormat="1" customHeight="1" spans="3:3">
      <c r="C46" s="105"/>
    </row>
    <row r="47" s="77" customFormat="1" customHeight="1" spans="3:3">
      <c r="C47" s="105"/>
    </row>
    <row r="48" s="77" customFormat="1" customHeight="1" spans="3:3">
      <c r="C48" s="105"/>
    </row>
    <row r="49" s="77" customFormat="1" customHeight="1" spans="3:3">
      <c r="C49" s="105"/>
    </row>
    <row r="50" s="77" customFormat="1" customHeight="1" spans="3:3">
      <c r="C50" s="105"/>
    </row>
    <row r="51" s="77" customFormat="1" customHeight="1" spans="3:3">
      <c r="C51" s="105"/>
    </row>
    <row r="52" s="77" customFormat="1" customHeight="1" spans="3:3">
      <c r="C52" s="105"/>
    </row>
    <row r="53" s="77" customFormat="1" customHeight="1" spans="3:3">
      <c r="C53" s="105"/>
    </row>
    <row r="54" s="77" customFormat="1" customHeight="1" spans="3:3">
      <c r="C54" s="105"/>
    </row>
    <row r="55" s="77" customFormat="1" customHeight="1" spans="3:3">
      <c r="C55" s="105"/>
    </row>
    <row r="56" s="77" customFormat="1" customHeight="1" spans="3:3">
      <c r="C56" s="105"/>
    </row>
    <row r="57" s="77" customFormat="1" customHeight="1" spans="3:3">
      <c r="C57" s="105"/>
    </row>
    <row r="58" s="77" customFormat="1" customHeight="1" spans="3:3">
      <c r="C58" s="105"/>
    </row>
    <row r="59" s="77" customFormat="1" customHeight="1" spans="3:3">
      <c r="C59" s="105"/>
    </row>
    <row r="60" s="77" customFormat="1" customHeight="1" spans="3:3">
      <c r="C60" s="105"/>
    </row>
    <row r="61" s="77" customFormat="1" customHeight="1" spans="3:3">
      <c r="C61" s="105"/>
    </row>
    <row r="62" s="77" customFormat="1" customHeight="1" spans="3:3">
      <c r="C62" s="105"/>
    </row>
    <row r="63" s="77" customFormat="1" customHeight="1" spans="3:3">
      <c r="C63" s="105"/>
    </row>
    <row r="64" s="77" customFormat="1" customHeight="1" spans="3:3">
      <c r="C64" s="105"/>
    </row>
    <row r="65" s="77" customFormat="1" customHeight="1" spans="3:3">
      <c r="C65" s="105"/>
    </row>
    <row r="66" s="77" customFormat="1" customHeight="1" spans="3:3">
      <c r="C66" s="105"/>
    </row>
    <row r="67" s="77" customFormat="1" customHeight="1" spans="3:3">
      <c r="C67" s="105"/>
    </row>
    <row r="68" s="77" customFormat="1" customHeight="1" spans="3:3">
      <c r="C68" s="105"/>
    </row>
    <row r="69" s="77" customFormat="1" customHeight="1" spans="3:3">
      <c r="C69" s="105"/>
    </row>
    <row r="70" s="77" customFormat="1" customHeight="1" spans="3:3">
      <c r="C70" s="105"/>
    </row>
    <row r="71" s="77" customFormat="1" customHeight="1" spans="3:3">
      <c r="C71" s="105"/>
    </row>
    <row r="72" s="77" customFormat="1" customHeight="1" spans="3:3">
      <c r="C72" s="105"/>
    </row>
    <row r="73" s="77" customFormat="1" customHeight="1" spans="3:3">
      <c r="C73" s="105"/>
    </row>
    <row r="74" s="77" customFormat="1" customHeight="1" spans="3:3">
      <c r="C74" s="105"/>
    </row>
    <row r="75" s="77" customFormat="1" customHeight="1" spans="3:3">
      <c r="C75" s="105"/>
    </row>
    <row r="76" s="77" customFormat="1" customHeight="1" spans="3:3">
      <c r="C76" s="105"/>
    </row>
    <row r="77" s="77" customFormat="1" customHeight="1" spans="3:3">
      <c r="C77" s="105"/>
    </row>
    <row r="78" s="77" customFormat="1" customHeight="1" spans="3:3">
      <c r="C78" s="105"/>
    </row>
    <row r="79" s="77" customFormat="1" customHeight="1" spans="3:3">
      <c r="C79" s="105"/>
    </row>
    <row r="80" s="77" customFormat="1" customHeight="1" spans="3:3">
      <c r="C80" s="105"/>
    </row>
    <row r="81" s="77" customFormat="1" customHeight="1" spans="3:3">
      <c r="C81" s="105"/>
    </row>
    <row r="82" s="77" customFormat="1" customHeight="1" spans="3:3">
      <c r="C82" s="105"/>
    </row>
    <row r="83" s="77" customFormat="1" customHeight="1" spans="3:3">
      <c r="C83" s="105"/>
    </row>
    <row r="84" s="77" customFormat="1" customHeight="1" spans="3:3">
      <c r="C84" s="105"/>
    </row>
    <row r="85" s="77" customFormat="1" customHeight="1" spans="3:3">
      <c r="C85" s="105"/>
    </row>
    <row r="86" s="77" customFormat="1" customHeight="1" spans="3:3">
      <c r="C86" s="105"/>
    </row>
    <row r="87" s="77" customFormat="1" customHeight="1" spans="3:3">
      <c r="C87" s="105"/>
    </row>
    <row r="88" s="77" customFormat="1" customHeight="1" spans="3:3">
      <c r="C88" s="105"/>
    </row>
    <row r="89" s="77" customFormat="1" customHeight="1" spans="3:3">
      <c r="C89" s="105"/>
    </row>
    <row r="90" s="77" customFormat="1" customHeight="1" spans="3:3">
      <c r="C90" s="105"/>
    </row>
    <row r="91" s="77" customFormat="1" customHeight="1" spans="3:3">
      <c r="C91" s="105"/>
    </row>
    <row r="92" s="77" customFormat="1" customHeight="1" spans="3:3">
      <c r="C92" s="105"/>
    </row>
    <row r="93" s="77" customFormat="1" customHeight="1" spans="3:3">
      <c r="C93" s="105"/>
    </row>
    <row r="94" s="77" customFormat="1" customHeight="1" spans="3:3">
      <c r="C94" s="105"/>
    </row>
    <row r="95" s="77" customFormat="1" customHeight="1" spans="3:3">
      <c r="C95" s="105"/>
    </row>
    <row r="96" s="77" customFormat="1" customHeight="1" spans="3:3">
      <c r="C96" s="105"/>
    </row>
    <row r="97" s="77" customFormat="1" customHeight="1" spans="3:3">
      <c r="C97" s="105"/>
    </row>
    <row r="98" s="77" customFormat="1" customHeight="1" spans="3:3">
      <c r="C98" s="105"/>
    </row>
    <row r="99" s="77" customFormat="1" customHeight="1" spans="3:3">
      <c r="C99" s="105"/>
    </row>
    <row r="100" s="77" customFormat="1" customHeight="1" spans="3:3">
      <c r="C100" s="105"/>
    </row>
    <row r="101" s="77" customFormat="1" customHeight="1" spans="3:3">
      <c r="C101" s="105"/>
    </row>
    <row r="102" s="77" customFormat="1" customHeight="1" spans="3:3">
      <c r="C102" s="105"/>
    </row>
    <row r="103" s="77" customFormat="1" customHeight="1" spans="3:3">
      <c r="C103" s="105"/>
    </row>
    <row r="104" s="77" customFormat="1" customHeight="1" spans="3:3">
      <c r="C104" s="105"/>
    </row>
    <row r="105" s="77" customFormat="1" customHeight="1" spans="3:3">
      <c r="C105" s="105"/>
    </row>
    <row r="106" s="77" customFormat="1" customHeight="1" spans="3:3">
      <c r="C106" s="105"/>
    </row>
    <row r="107" s="77" customFormat="1" customHeight="1" spans="3:3">
      <c r="C107" s="105"/>
    </row>
    <row r="108" s="77" customFormat="1" customHeight="1" spans="3:3">
      <c r="C108" s="105"/>
    </row>
    <row r="109" s="77" customFormat="1" customHeight="1" spans="3:3">
      <c r="C109" s="105"/>
    </row>
    <row r="110" s="77" customFormat="1" customHeight="1" spans="3:3">
      <c r="C110" s="105"/>
    </row>
    <row r="111" s="77" customFormat="1" customHeight="1" spans="3:3">
      <c r="C111" s="105"/>
    </row>
    <row r="112" s="77" customFormat="1" customHeight="1" spans="3:3">
      <c r="C112" s="105"/>
    </row>
    <row r="113" s="77" customFormat="1" customHeight="1" spans="3:3">
      <c r="C113" s="105"/>
    </row>
    <row r="114" s="77" customFormat="1" customHeight="1" spans="3:3">
      <c r="C114" s="105"/>
    </row>
    <row r="115" s="77" customFormat="1" customHeight="1" spans="3:3">
      <c r="C115" s="105"/>
    </row>
    <row r="116" s="77" customFormat="1" customHeight="1" spans="3:3">
      <c r="C116" s="105"/>
    </row>
    <row r="117" s="77" customFormat="1" customHeight="1" spans="3:3">
      <c r="C117" s="105"/>
    </row>
    <row r="118" s="77" customFormat="1" customHeight="1" spans="3:3">
      <c r="C118" s="105"/>
    </row>
    <row r="119" s="77" customFormat="1" customHeight="1" spans="3:3">
      <c r="C119" s="105"/>
    </row>
    <row r="120" s="77" customFormat="1" customHeight="1" spans="3:3">
      <c r="C120" s="105"/>
    </row>
    <row r="121" s="77" customFormat="1" customHeight="1" spans="3:3">
      <c r="C121" s="105"/>
    </row>
    <row r="122" s="77" customFormat="1" customHeight="1" spans="3:3">
      <c r="C122" s="105"/>
    </row>
    <row r="123" s="77" customFormat="1" customHeight="1" spans="3:3">
      <c r="C123" s="105"/>
    </row>
    <row r="124" s="77" customFormat="1" customHeight="1" spans="3:3">
      <c r="C124" s="105"/>
    </row>
    <row r="125" s="77" customFormat="1" customHeight="1" spans="3:3">
      <c r="C125" s="105"/>
    </row>
    <row r="126" s="77" customFormat="1" customHeight="1" spans="3:3">
      <c r="C126" s="105"/>
    </row>
    <row r="127" s="77" customFormat="1" customHeight="1" spans="3:3">
      <c r="C127" s="105"/>
    </row>
    <row r="128" s="77" customFormat="1" customHeight="1" spans="3:3">
      <c r="C128" s="105"/>
    </row>
    <row r="129" s="77" customFormat="1" customHeight="1" spans="3:3">
      <c r="C129" s="105"/>
    </row>
    <row r="130" s="77" customFormat="1" customHeight="1" spans="3:3">
      <c r="C130" s="105"/>
    </row>
    <row r="131" s="77" customFormat="1" customHeight="1" spans="3:3">
      <c r="C131" s="105"/>
    </row>
    <row r="132" s="77" customFormat="1" customHeight="1" spans="3:3">
      <c r="C132" s="105"/>
    </row>
    <row r="133" s="77" customFormat="1" customHeight="1" spans="3:3">
      <c r="C133" s="105"/>
    </row>
    <row r="134" s="77" customFormat="1" customHeight="1" spans="3:3">
      <c r="C134" s="105"/>
    </row>
    <row r="135" s="77" customFormat="1" customHeight="1" spans="3:3">
      <c r="C135" s="105"/>
    </row>
    <row r="136" s="77" customFormat="1" customHeight="1" spans="3:3">
      <c r="C136" s="105"/>
    </row>
    <row r="137" s="77" customFormat="1" customHeight="1" spans="3:3">
      <c r="C137" s="105"/>
    </row>
    <row r="138" s="77" customFormat="1" customHeight="1" spans="3:3">
      <c r="C138" s="105"/>
    </row>
    <row r="139" s="77" customFormat="1" customHeight="1" spans="3:3">
      <c r="C139" s="105"/>
    </row>
    <row r="140" s="77" customFormat="1" customHeight="1" spans="3:3">
      <c r="C140" s="105"/>
    </row>
    <row r="141" s="77" customFormat="1" customHeight="1" spans="3:3">
      <c r="C141" s="105"/>
    </row>
    <row r="142" s="77" customFormat="1" customHeight="1" spans="3:3">
      <c r="C142" s="105"/>
    </row>
    <row r="143" s="77" customFormat="1" customHeight="1" spans="3:3">
      <c r="C143" s="105"/>
    </row>
    <row r="144" s="77" customFormat="1" customHeight="1" spans="3:3">
      <c r="C144" s="105"/>
    </row>
    <row r="145" s="77" customFormat="1" customHeight="1" spans="3:3">
      <c r="C145" s="105"/>
    </row>
    <row r="146" s="77" customFormat="1" customHeight="1" spans="3:3">
      <c r="C146" s="105"/>
    </row>
    <row r="147" s="77" customFormat="1" customHeight="1" spans="3:3">
      <c r="C147" s="105"/>
    </row>
    <row r="148" s="77" customFormat="1" customHeight="1" spans="3:3">
      <c r="C148" s="105"/>
    </row>
    <row r="149" s="77" customFormat="1" customHeight="1" spans="3:3">
      <c r="C149" s="105"/>
    </row>
    <row r="150" s="77" customFormat="1" customHeight="1" spans="3:3">
      <c r="C150" s="105"/>
    </row>
    <row r="151" s="77" customFormat="1" customHeight="1" spans="3:3">
      <c r="C151" s="105"/>
    </row>
    <row r="152" s="77" customFormat="1" customHeight="1" spans="3:3">
      <c r="C152" s="105"/>
    </row>
    <row r="153" s="77" customFormat="1" customHeight="1" spans="3:3">
      <c r="C153" s="105"/>
    </row>
    <row r="154" s="77" customFormat="1" customHeight="1" spans="3:3">
      <c r="C154" s="105"/>
    </row>
    <row r="155" s="77" customFormat="1" customHeight="1" spans="3:3">
      <c r="C155" s="105"/>
    </row>
    <row r="156" s="77" customFormat="1" customHeight="1" spans="3:3">
      <c r="C156" s="105"/>
    </row>
    <row r="157" s="77" customFormat="1" customHeight="1" spans="3:3">
      <c r="C157" s="105"/>
    </row>
    <row r="158" s="77" customFormat="1" customHeight="1" spans="3:3">
      <c r="C158" s="105"/>
    </row>
    <row r="159" s="77" customFormat="1" customHeight="1" spans="3:3">
      <c r="C159" s="105"/>
    </row>
    <row r="160" s="77" customFormat="1" customHeight="1" spans="3:3">
      <c r="C160" s="105"/>
    </row>
    <row r="161" s="77" customFormat="1" customHeight="1" spans="3:3">
      <c r="C161" s="105"/>
    </row>
    <row r="162" s="77" customFormat="1" customHeight="1" spans="3:3">
      <c r="C162" s="105"/>
    </row>
    <row r="163" s="77" customFormat="1" customHeight="1" spans="3:3">
      <c r="C163" s="105"/>
    </row>
    <row r="164" s="77" customFormat="1" customHeight="1" spans="3:3">
      <c r="C164" s="105"/>
    </row>
    <row r="165" s="77" customFormat="1" customHeight="1" spans="3:3">
      <c r="C165" s="105"/>
    </row>
    <row r="166" s="77" customFormat="1" customHeight="1" spans="3:3">
      <c r="C166" s="105"/>
    </row>
    <row r="167" s="77" customFormat="1" customHeight="1" spans="3:3">
      <c r="C167" s="105"/>
    </row>
    <row r="168" s="77" customFormat="1" customHeight="1" spans="3:3">
      <c r="C168" s="105"/>
    </row>
    <row r="169" s="77" customFormat="1" customHeight="1" spans="3:3">
      <c r="C169" s="105"/>
    </row>
    <row r="170" s="77" customFormat="1" customHeight="1" spans="3:3">
      <c r="C170" s="105"/>
    </row>
    <row r="171" s="77" customFormat="1" customHeight="1" spans="3:3">
      <c r="C171" s="105"/>
    </row>
    <row r="172" s="78" customFormat="1" customHeight="1" spans="3:3">
      <c r="C172" s="106"/>
    </row>
    <row r="173" s="78" customFormat="1" customHeight="1" spans="3:3">
      <c r="C173" s="106"/>
    </row>
    <row r="174" s="78" customFormat="1" customHeight="1" spans="3:3">
      <c r="C174" s="106"/>
    </row>
    <row r="175" s="78" customFormat="1" customHeight="1" spans="3:3">
      <c r="C175" s="106"/>
    </row>
    <row r="176" s="78" customFormat="1" customHeight="1" spans="3:3">
      <c r="C176" s="106"/>
    </row>
    <row r="177" s="78" customFormat="1" customHeight="1" spans="3:3">
      <c r="C177" s="106"/>
    </row>
    <row r="178" s="78" customFormat="1" customHeight="1" spans="3:3">
      <c r="C178" s="106"/>
    </row>
    <row r="179" s="78" customFormat="1" customHeight="1" spans="3:3">
      <c r="C179" s="106"/>
    </row>
    <row r="180" s="78" customFormat="1" customHeight="1" spans="3:3">
      <c r="C180" s="106"/>
    </row>
    <row r="181" s="78" customFormat="1" customHeight="1" spans="3:3">
      <c r="C181" s="106"/>
    </row>
    <row r="182" s="78" customFormat="1" customHeight="1" spans="3:3">
      <c r="C182" s="106"/>
    </row>
    <row r="183" s="78" customFormat="1" customHeight="1" spans="3:3">
      <c r="C183" s="106"/>
    </row>
    <row r="184" s="78" customFormat="1" customHeight="1" spans="3:3">
      <c r="C184" s="106"/>
    </row>
    <row r="185" s="78" customFormat="1" customHeight="1" spans="3:3">
      <c r="C185" s="106"/>
    </row>
    <row r="186" s="78" customFormat="1" customHeight="1" spans="3:3">
      <c r="C186" s="106"/>
    </row>
    <row r="187" s="78" customFormat="1" customHeight="1" spans="3:3">
      <c r="C187" s="106"/>
    </row>
    <row r="188" s="78" customFormat="1" customHeight="1" spans="3:3">
      <c r="C188" s="106"/>
    </row>
    <row r="189" s="78" customFormat="1" customHeight="1" spans="3:3">
      <c r="C189" s="106"/>
    </row>
    <row r="190" s="78" customFormat="1" customHeight="1" spans="3:3">
      <c r="C190" s="106"/>
    </row>
    <row r="191" s="78" customFormat="1" customHeight="1" spans="3:3">
      <c r="C191" s="106"/>
    </row>
    <row r="192" s="78" customFormat="1" customHeight="1" spans="3:3">
      <c r="C192" s="106"/>
    </row>
    <row r="193" s="78" customFormat="1" customHeight="1" spans="3:3">
      <c r="C193" s="106"/>
    </row>
    <row r="194" s="78" customFormat="1" customHeight="1" spans="3:3">
      <c r="C194" s="106"/>
    </row>
    <row r="195" s="78" customFormat="1" customHeight="1" spans="3:3">
      <c r="C195" s="106"/>
    </row>
    <row r="196" s="78" customFormat="1" customHeight="1" spans="3:3">
      <c r="C196" s="106"/>
    </row>
    <row r="197" s="78" customFormat="1" customHeight="1" spans="3:3">
      <c r="C197" s="106"/>
    </row>
    <row r="198" s="78" customFormat="1" customHeight="1" spans="3:3">
      <c r="C198" s="106"/>
    </row>
    <row r="199" s="78" customFormat="1" customHeight="1" spans="3:3">
      <c r="C199" s="106"/>
    </row>
    <row r="200" s="78" customFormat="1" customHeight="1" spans="3:3">
      <c r="C200" s="106"/>
    </row>
    <row r="201" s="78" customFormat="1" customHeight="1" spans="3:3">
      <c r="C201" s="106"/>
    </row>
    <row r="202" s="78" customFormat="1" customHeight="1" spans="3:3">
      <c r="C202" s="106"/>
    </row>
    <row r="203" s="78" customFormat="1" customHeight="1" spans="3:3">
      <c r="C203" s="106"/>
    </row>
    <row r="204" s="78" customFormat="1" customHeight="1" spans="3:3">
      <c r="C204" s="106"/>
    </row>
    <row r="205" s="78" customFormat="1" customHeight="1" spans="3:3">
      <c r="C205" s="106"/>
    </row>
    <row r="206" s="78" customFormat="1" customHeight="1" spans="3:3">
      <c r="C206" s="106"/>
    </row>
    <row r="207" s="78" customFormat="1" customHeight="1" spans="3:3">
      <c r="C207" s="106"/>
    </row>
    <row r="208" s="78" customFormat="1" customHeight="1" spans="3:3">
      <c r="C208" s="106"/>
    </row>
    <row r="209" s="78" customFormat="1" customHeight="1" spans="3:3">
      <c r="C209" s="106"/>
    </row>
    <row r="210" s="78" customFormat="1" customHeight="1" spans="3:3">
      <c r="C210" s="106"/>
    </row>
    <row r="211" s="78" customFormat="1" customHeight="1" spans="3:3">
      <c r="C211" s="106"/>
    </row>
    <row r="212" s="78" customFormat="1" customHeight="1" spans="3:3">
      <c r="C212" s="106"/>
    </row>
    <row r="213" s="78" customFormat="1" customHeight="1" spans="3:3">
      <c r="C213" s="106"/>
    </row>
    <row r="214" s="78" customFormat="1" customHeight="1" spans="3:3">
      <c r="C214" s="106"/>
    </row>
    <row r="215" s="78" customFormat="1" customHeight="1" spans="3:3">
      <c r="C215" s="106"/>
    </row>
    <row r="216" s="78" customFormat="1" customHeight="1" spans="3:3">
      <c r="C216" s="106"/>
    </row>
    <row r="217" s="78" customFormat="1" customHeight="1" spans="3:3">
      <c r="C217" s="106"/>
    </row>
    <row r="218" s="78" customFormat="1" customHeight="1" spans="3:3">
      <c r="C218" s="106"/>
    </row>
    <row r="219" s="78" customFormat="1" customHeight="1" spans="3:3">
      <c r="C219" s="106"/>
    </row>
    <row r="220" s="78" customFormat="1" customHeight="1" spans="3:3">
      <c r="C220" s="106"/>
    </row>
    <row r="221" s="78" customFormat="1" customHeight="1" spans="3:3">
      <c r="C221" s="106"/>
    </row>
    <row r="222" s="78" customFormat="1" customHeight="1" spans="3:3">
      <c r="C222" s="106"/>
    </row>
    <row r="223" s="78" customFormat="1" customHeight="1" spans="3:3">
      <c r="C223" s="106"/>
    </row>
    <row r="224" s="78" customFormat="1" customHeight="1" spans="3:3">
      <c r="C224" s="106"/>
    </row>
    <row r="225" s="78" customFormat="1" customHeight="1" spans="3:3">
      <c r="C225" s="106"/>
    </row>
    <row r="226" s="78" customFormat="1" customHeight="1" spans="3:3">
      <c r="C226" s="106"/>
    </row>
    <row r="227" s="78" customFormat="1" customHeight="1" spans="3:3">
      <c r="C227" s="106"/>
    </row>
    <row r="228" s="78" customFormat="1" customHeight="1" spans="3:3">
      <c r="C228" s="106"/>
    </row>
    <row r="229" s="78" customFormat="1" customHeight="1" spans="3:3">
      <c r="C229" s="106"/>
    </row>
    <row r="230" s="78" customFormat="1" customHeight="1" spans="3:3">
      <c r="C230" s="106"/>
    </row>
    <row r="231" s="78" customFormat="1" customHeight="1" spans="3:3">
      <c r="C231" s="106"/>
    </row>
    <row r="232" s="78" customFormat="1" customHeight="1" spans="3:3">
      <c r="C232" s="106"/>
    </row>
    <row r="233" s="78" customFormat="1" customHeight="1" spans="3:3">
      <c r="C233" s="106"/>
    </row>
    <row r="234" s="78" customFormat="1" customHeight="1" spans="3:3">
      <c r="C234" s="106"/>
    </row>
    <row r="235" s="78" customFormat="1" customHeight="1" spans="3:3">
      <c r="C235" s="106"/>
    </row>
    <row r="236" s="78" customFormat="1" customHeight="1" spans="3:3">
      <c r="C236" s="106"/>
    </row>
    <row r="237" s="78" customFormat="1" customHeight="1" spans="3:3">
      <c r="C237" s="106"/>
    </row>
    <row r="238" s="78" customFormat="1" customHeight="1" spans="3:3">
      <c r="C238" s="106"/>
    </row>
    <row r="239" s="78" customFormat="1" customHeight="1" spans="3:3">
      <c r="C239" s="106"/>
    </row>
    <row r="240" s="78" customFormat="1" customHeight="1" spans="3:3">
      <c r="C240" s="106"/>
    </row>
    <row r="241" s="78" customFormat="1" customHeight="1" spans="3:3">
      <c r="C241" s="106"/>
    </row>
    <row r="242" s="78" customFormat="1" customHeight="1" spans="3:3">
      <c r="C242" s="106"/>
    </row>
    <row r="243" s="78" customFormat="1" customHeight="1" spans="3:3">
      <c r="C243" s="106"/>
    </row>
    <row r="244" s="78" customFormat="1" customHeight="1" spans="3:3">
      <c r="C244" s="106"/>
    </row>
    <row r="245" s="78" customFormat="1" customHeight="1" spans="3:3">
      <c r="C245" s="106"/>
    </row>
    <row r="246" s="78" customFormat="1" customHeight="1" spans="3:3">
      <c r="C246" s="106"/>
    </row>
    <row r="247" s="78" customFormat="1" customHeight="1" spans="3:3">
      <c r="C247" s="106"/>
    </row>
    <row r="248" s="78" customFormat="1" customHeight="1" spans="3:3">
      <c r="C248" s="106"/>
    </row>
    <row r="249" s="78" customFormat="1" customHeight="1" spans="3:3">
      <c r="C249" s="106"/>
    </row>
    <row r="250" s="78" customFormat="1" customHeight="1" spans="3:3">
      <c r="C250" s="106"/>
    </row>
    <row r="251" s="78" customFormat="1" customHeight="1" spans="3:3">
      <c r="C251" s="106"/>
    </row>
    <row r="252" s="78" customFormat="1" customHeight="1" spans="3:3">
      <c r="C252" s="106"/>
    </row>
    <row r="253" s="78" customFormat="1" customHeight="1" spans="3:3">
      <c r="C253" s="106"/>
    </row>
    <row r="254" s="78" customFormat="1" customHeight="1" spans="3:3">
      <c r="C254" s="106"/>
    </row>
    <row r="255" s="78" customFormat="1" customHeight="1" spans="3:3">
      <c r="C255" s="106"/>
    </row>
    <row r="256" s="78" customFormat="1" customHeight="1" spans="3:3">
      <c r="C256" s="106"/>
    </row>
    <row r="257" s="78" customFormat="1" customHeight="1" spans="3:3">
      <c r="C257" s="106"/>
    </row>
    <row r="258" s="78" customFormat="1" customHeight="1" spans="3:3">
      <c r="C258" s="106"/>
    </row>
    <row r="259" s="78" customFormat="1" customHeight="1" spans="3:3">
      <c r="C259" s="106"/>
    </row>
    <row r="260" s="78" customFormat="1" customHeight="1" spans="3:3">
      <c r="C260" s="106"/>
    </row>
    <row r="261" s="78" customFormat="1" customHeight="1" spans="3:3">
      <c r="C261" s="106"/>
    </row>
    <row r="262" s="78" customFormat="1" customHeight="1" spans="3:3">
      <c r="C262" s="106"/>
    </row>
    <row r="263" s="78" customFormat="1" customHeight="1" spans="3:3">
      <c r="C263" s="106"/>
    </row>
    <row r="264" s="78" customFormat="1" customHeight="1" spans="3:3">
      <c r="C264" s="106"/>
    </row>
    <row r="265" s="78" customFormat="1" customHeight="1" spans="3:3">
      <c r="C265" s="106"/>
    </row>
    <row r="266" s="78" customFormat="1" customHeight="1" spans="3:3">
      <c r="C266" s="106"/>
    </row>
    <row r="267" s="78" customFormat="1" customHeight="1" spans="3:3">
      <c r="C267" s="106"/>
    </row>
    <row r="268" s="78" customFormat="1" customHeight="1" spans="3:3">
      <c r="C268" s="106"/>
    </row>
    <row r="269" s="78" customFormat="1" customHeight="1" spans="3:3">
      <c r="C269" s="106"/>
    </row>
    <row r="270" s="78" customFormat="1" customHeight="1" spans="3:3">
      <c r="C270" s="106"/>
    </row>
    <row r="271" s="78" customFormat="1" customHeight="1" spans="3:3">
      <c r="C271" s="106"/>
    </row>
    <row r="272" s="78" customFormat="1" customHeight="1" spans="3:3">
      <c r="C272" s="106"/>
    </row>
    <row r="273" s="78" customFormat="1" customHeight="1" spans="3:3">
      <c r="C273" s="106"/>
    </row>
    <row r="274" s="78" customFormat="1" customHeight="1" spans="3:3">
      <c r="C274" s="106"/>
    </row>
    <row r="275" s="78" customFormat="1" customHeight="1" spans="3:3">
      <c r="C275" s="106"/>
    </row>
    <row r="276" s="78" customFormat="1" customHeight="1" spans="3:3">
      <c r="C276" s="106"/>
    </row>
    <row r="277" s="78" customFormat="1" customHeight="1" spans="3:3">
      <c r="C277" s="106"/>
    </row>
    <row r="278" s="78" customFormat="1" customHeight="1" spans="3:3">
      <c r="C278" s="106"/>
    </row>
    <row r="279" s="78" customFormat="1" customHeight="1" spans="3:3">
      <c r="C279" s="106"/>
    </row>
    <row r="280" s="78" customFormat="1" customHeight="1" spans="3:3">
      <c r="C280" s="106"/>
    </row>
    <row r="281" s="78" customFormat="1" customHeight="1" spans="3:3">
      <c r="C281" s="106"/>
    </row>
    <row r="282" s="78" customFormat="1" customHeight="1" spans="3:3">
      <c r="C282" s="106"/>
    </row>
    <row r="283" s="78" customFormat="1" customHeight="1" spans="3:3">
      <c r="C283" s="106"/>
    </row>
    <row r="284" s="78" customFormat="1" customHeight="1" spans="3:3">
      <c r="C284" s="106"/>
    </row>
    <row r="285" s="78" customFormat="1" customHeight="1" spans="3:3">
      <c r="C285" s="106"/>
    </row>
    <row r="286" s="78" customFormat="1" customHeight="1" spans="3:3">
      <c r="C286" s="106"/>
    </row>
    <row r="287" s="78" customFormat="1" customHeight="1" spans="3:3">
      <c r="C287" s="106"/>
    </row>
    <row r="288" s="78" customFormat="1" customHeight="1" spans="3:3">
      <c r="C288" s="106"/>
    </row>
    <row r="289" s="78" customFormat="1" customHeight="1" spans="3:3">
      <c r="C289" s="106"/>
    </row>
    <row r="290" s="78" customFormat="1" customHeight="1" spans="3:3">
      <c r="C290" s="106"/>
    </row>
    <row r="291" s="78" customFormat="1" customHeight="1" spans="3:3">
      <c r="C291" s="106"/>
    </row>
    <row r="292" s="78" customFormat="1" customHeight="1" spans="3:3">
      <c r="C292" s="106"/>
    </row>
    <row r="293" s="78" customFormat="1" customHeight="1" spans="3:3">
      <c r="C293" s="106"/>
    </row>
    <row r="294" s="78" customFormat="1" customHeight="1" spans="3:3">
      <c r="C294" s="106"/>
    </row>
    <row r="295" s="78" customFormat="1" customHeight="1" spans="3:3">
      <c r="C295" s="106"/>
    </row>
    <row r="296" s="78" customFormat="1" customHeight="1" spans="3:3">
      <c r="C296" s="106"/>
    </row>
    <row r="297" s="78" customFormat="1" customHeight="1" spans="3:3">
      <c r="C297" s="106"/>
    </row>
    <row r="298" s="78" customFormat="1" customHeight="1" spans="3:3">
      <c r="C298" s="106"/>
    </row>
    <row r="299" s="78" customFormat="1" customHeight="1" spans="3:3">
      <c r="C299" s="106"/>
    </row>
    <row r="300" s="78" customFormat="1" customHeight="1" spans="3:3">
      <c r="C300" s="106"/>
    </row>
    <row r="301" s="78" customFormat="1" customHeight="1" spans="3:3">
      <c r="C301" s="106"/>
    </row>
    <row r="302" s="78" customFormat="1" customHeight="1" spans="3:3">
      <c r="C302" s="106"/>
    </row>
    <row r="303" s="78" customFormat="1" customHeight="1" spans="3:3">
      <c r="C303" s="106"/>
    </row>
    <row r="304" s="78" customFormat="1" customHeight="1" spans="3:3">
      <c r="C304" s="106"/>
    </row>
    <row r="305" s="78" customFormat="1" customHeight="1" spans="3:3">
      <c r="C305" s="106"/>
    </row>
    <row r="306" s="78" customFormat="1" customHeight="1" spans="3:3">
      <c r="C306" s="106"/>
    </row>
    <row r="307" s="78" customFormat="1" customHeight="1" spans="3:3">
      <c r="C307" s="106"/>
    </row>
    <row r="308" s="78" customFormat="1" customHeight="1" spans="3:3">
      <c r="C308" s="106"/>
    </row>
    <row r="309" s="78" customFormat="1" customHeight="1" spans="3:3">
      <c r="C309" s="106"/>
    </row>
    <row r="310" s="78" customFormat="1" customHeight="1" spans="3:3">
      <c r="C310" s="106"/>
    </row>
    <row r="311" s="78" customFormat="1" customHeight="1" spans="3:3">
      <c r="C311" s="106"/>
    </row>
    <row r="312" s="78" customFormat="1" customHeight="1" spans="3:3">
      <c r="C312" s="106"/>
    </row>
    <row r="313" s="78" customFormat="1" customHeight="1" spans="3:3">
      <c r="C313" s="106"/>
    </row>
    <row r="314" s="78" customFormat="1" customHeight="1" spans="3:3">
      <c r="C314" s="106"/>
    </row>
    <row r="315" s="78" customFormat="1" customHeight="1" spans="3:3">
      <c r="C315" s="106"/>
    </row>
    <row r="316" s="78" customFormat="1" customHeight="1" spans="3:3">
      <c r="C316" s="106"/>
    </row>
    <row r="317" s="78" customFormat="1" customHeight="1" spans="3:3">
      <c r="C317" s="106"/>
    </row>
    <row r="318" s="78" customFormat="1" customHeight="1" spans="3:3">
      <c r="C318" s="106"/>
    </row>
    <row r="319" s="78" customFormat="1" customHeight="1" spans="3:3">
      <c r="C319" s="106"/>
    </row>
    <row r="320" s="78" customFormat="1" customHeight="1" spans="3:3">
      <c r="C320" s="106"/>
    </row>
    <row r="321" s="78" customFormat="1" customHeight="1" spans="3:3">
      <c r="C321" s="106"/>
    </row>
    <row r="322" s="78" customFormat="1" customHeight="1" spans="3:3">
      <c r="C322" s="106"/>
    </row>
    <row r="323" s="78" customFormat="1" customHeight="1" spans="3:3">
      <c r="C323" s="106"/>
    </row>
    <row r="324" s="78" customFormat="1" customHeight="1" spans="3:3">
      <c r="C324" s="106"/>
    </row>
    <row r="325" s="78" customFormat="1" customHeight="1" spans="3:3">
      <c r="C325" s="106"/>
    </row>
    <row r="326" s="78" customFormat="1" customHeight="1" spans="3:3">
      <c r="C326" s="106"/>
    </row>
    <row r="327" s="78" customFormat="1" customHeight="1" spans="3:3">
      <c r="C327" s="106"/>
    </row>
    <row r="328" s="78" customFormat="1" customHeight="1" spans="3:3">
      <c r="C328" s="106"/>
    </row>
    <row r="329" s="78" customFormat="1" customHeight="1" spans="3:3">
      <c r="C329" s="106"/>
    </row>
    <row r="330" s="78" customFormat="1" customHeight="1" spans="3:3">
      <c r="C330" s="106"/>
    </row>
    <row r="331" s="78" customFormat="1" customHeight="1" spans="3:3">
      <c r="C331" s="106"/>
    </row>
    <row r="332" s="78" customFormat="1" customHeight="1" spans="3:3">
      <c r="C332" s="106"/>
    </row>
    <row r="333" s="78" customFormat="1" customHeight="1" spans="3:3">
      <c r="C333" s="106"/>
    </row>
    <row r="334" s="78" customFormat="1" customHeight="1" spans="3:3">
      <c r="C334" s="106"/>
    </row>
    <row r="335" s="78" customFormat="1" customHeight="1" spans="3:3">
      <c r="C335" s="106"/>
    </row>
    <row r="336" s="78" customFormat="1" customHeight="1" spans="3:3">
      <c r="C336" s="106"/>
    </row>
    <row r="337" s="78" customFormat="1" customHeight="1" spans="3:3">
      <c r="C337" s="106"/>
    </row>
    <row r="338" s="78" customFormat="1" customHeight="1" spans="3:3">
      <c r="C338" s="106"/>
    </row>
    <row r="339" s="78" customFormat="1" customHeight="1" spans="3:3">
      <c r="C339" s="106"/>
    </row>
    <row r="340" s="78" customFormat="1" customHeight="1" spans="3:3">
      <c r="C340" s="106"/>
    </row>
    <row r="341" s="78" customFormat="1" customHeight="1" spans="3:3">
      <c r="C341" s="106"/>
    </row>
    <row r="342" s="78" customFormat="1" customHeight="1" spans="3:3">
      <c r="C342" s="106"/>
    </row>
    <row r="343" s="78" customFormat="1" customHeight="1" spans="3:3">
      <c r="C343" s="106"/>
    </row>
    <row r="344" s="78" customFormat="1" customHeight="1" spans="3:3">
      <c r="C344" s="106"/>
    </row>
    <row r="345" s="78" customFormat="1" customHeight="1" spans="3:3">
      <c r="C345" s="106"/>
    </row>
    <row r="346" s="78" customFormat="1" customHeight="1" spans="3:3">
      <c r="C346" s="106"/>
    </row>
    <row r="347" s="78" customFormat="1" customHeight="1" spans="3:3">
      <c r="C347" s="106"/>
    </row>
    <row r="348" s="78" customFormat="1" customHeight="1" spans="3:3">
      <c r="C348" s="106"/>
    </row>
    <row r="349" s="78" customFormat="1" customHeight="1" spans="3:3">
      <c r="C349" s="106"/>
    </row>
    <row r="350" s="78" customFormat="1" customHeight="1" spans="3:3">
      <c r="C350" s="106"/>
    </row>
    <row r="351" s="78" customFormat="1" customHeight="1" spans="3:3">
      <c r="C351" s="106"/>
    </row>
    <row r="352" s="78" customFormat="1" customHeight="1" spans="3:3">
      <c r="C352" s="106"/>
    </row>
    <row r="353" s="78" customFormat="1" customHeight="1" spans="3:3">
      <c r="C353" s="106"/>
    </row>
    <row r="354" s="78" customFormat="1" customHeight="1" spans="3:3">
      <c r="C354" s="106"/>
    </row>
    <row r="355" s="78" customFormat="1" customHeight="1" spans="3:3">
      <c r="C355" s="106"/>
    </row>
    <row r="356" s="78" customFormat="1" customHeight="1" spans="3:3">
      <c r="C356" s="106"/>
    </row>
    <row r="357" s="78" customFormat="1" customHeight="1" spans="3:3">
      <c r="C357" s="106"/>
    </row>
    <row r="358" s="78" customFormat="1" customHeight="1" spans="3:3">
      <c r="C358" s="106"/>
    </row>
    <row r="359" s="78" customFormat="1" customHeight="1" spans="3:3">
      <c r="C359" s="106"/>
    </row>
    <row r="360" s="78" customFormat="1" customHeight="1" spans="3:3">
      <c r="C360" s="106"/>
    </row>
    <row r="361" s="78" customFormat="1" customHeight="1" spans="3:3">
      <c r="C361" s="106"/>
    </row>
    <row r="362" s="78" customFormat="1" customHeight="1" spans="3:3">
      <c r="C362" s="106"/>
    </row>
    <row r="363" s="78" customFormat="1" customHeight="1" spans="3:3">
      <c r="C363" s="106"/>
    </row>
    <row r="364" s="78" customFormat="1" customHeight="1" spans="3:3">
      <c r="C364" s="106"/>
    </row>
    <row r="365" s="78" customFormat="1" customHeight="1" spans="3:3">
      <c r="C365" s="106"/>
    </row>
    <row r="366" s="78" customFormat="1" customHeight="1" spans="3:3">
      <c r="C366" s="106"/>
    </row>
    <row r="367" s="78" customFormat="1" customHeight="1" spans="3:3">
      <c r="C367" s="106"/>
    </row>
    <row r="368" s="78" customFormat="1" customHeight="1" spans="3:3">
      <c r="C368" s="106"/>
    </row>
    <row r="369" s="78" customFormat="1" customHeight="1" spans="3:3">
      <c r="C369" s="106"/>
    </row>
    <row r="370" s="78" customFormat="1" customHeight="1" spans="3:3">
      <c r="C370" s="106"/>
    </row>
    <row r="371" s="78" customFormat="1" customHeight="1" spans="3:3">
      <c r="C371" s="106"/>
    </row>
    <row r="372" s="78" customFormat="1" customHeight="1" spans="3:3">
      <c r="C372" s="106"/>
    </row>
    <row r="373" s="78" customFormat="1" customHeight="1" spans="3:3">
      <c r="C373" s="106"/>
    </row>
    <row r="374" s="78" customFormat="1" customHeight="1" spans="3:3">
      <c r="C374" s="106"/>
    </row>
    <row r="375" s="78" customFormat="1" customHeight="1" spans="3:3">
      <c r="C375" s="106"/>
    </row>
    <row r="376" s="78" customFormat="1" customHeight="1" spans="3:3">
      <c r="C376" s="106"/>
    </row>
    <row r="377" s="78" customFormat="1" customHeight="1" spans="3:3">
      <c r="C377" s="106"/>
    </row>
    <row r="378" s="78" customFormat="1" customHeight="1" spans="3:3">
      <c r="C378" s="106"/>
    </row>
    <row r="379" s="78" customFormat="1" customHeight="1" spans="3:3">
      <c r="C379" s="106"/>
    </row>
    <row r="380" s="78" customFormat="1" customHeight="1" spans="3:3">
      <c r="C380" s="106"/>
    </row>
    <row r="381" s="78" customFormat="1" customHeight="1" spans="3:3">
      <c r="C381" s="106"/>
    </row>
    <row r="382" s="78" customFormat="1" customHeight="1" spans="3:3">
      <c r="C382" s="106"/>
    </row>
    <row r="383" s="78" customFormat="1" customHeight="1" spans="3:3">
      <c r="C383" s="106"/>
    </row>
    <row r="384" s="78" customFormat="1" customHeight="1" spans="3:3">
      <c r="C384" s="106"/>
    </row>
    <row r="385" s="78" customFormat="1" customHeight="1" spans="3:3">
      <c r="C385" s="106"/>
    </row>
    <row r="386" s="78" customFormat="1" customHeight="1" spans="3:3">
      <c r="C386" s="106"/>
    </row>
    <row r="387" s="78" customFormat="1" customHeight="1" spans="3:3">
      <c r="C387" s="106"/>
    </row>
    <row r="388" s="78" customFormat="1" customHeight="1" spans="3:3">
      <c r="C388" s="106"/>
    </row>
    <row r="389" s="78" customFormat="1" customHeight="1" spans="3:3">
      <c r="C389" s="106"/>
    </row>
    <row r="390" s="78" customFormat="1" customHeight="1" spans="3:3">
      <c r="C390" s="106"/>
    </row>
    <row r="391" s="78" customFormat="1" customHeight="1" spans="3:3">
      <c r="C391" s="106"/>
    </row>
    <row r="392" s="78" customFormat="1" customHeight="1" spans="3:3">
      <c r="C392" s="106"/>
    </row>
    <row r="393" s="78" customFormat="1" customHeight="1" spans="3:3">
      <c r="C393" s="106"/>
    </row>
    <row r="394" s="78" customFormat="1" customHeight="1" spans="3:3">
      <c r="C394" s="106"/>
    </row>
    <row r="395" s="78" customFormat="1" customHeight="1" spans="3:3">
      <c r="C395" s="106"/>
    </row>
    <row r="396" s="78" customFormat="1" customHeight="1" spans="3:3">
      <c r="C396" s="106"/>
    </row>
    <row r="397" s="78" customFormat="1" customHeight="1" spans="3:3">
      <c r="C397" s="106"/>
    </row>
    <row r="398" s="78" customFormat="1" customHeight="1" spans="3:3">
      <c r="C398" s="106"/>
    </row>
    <row r="399" s="78" customFormat="1" customHeight="1" spans="3:3">
      <c r="C399" s="106"/>
    </row>
    <row r="400" s="78" customFormat="1" customHeight="1" spans="3:3">
      <c r="C400" s="106"/>
    </row>
    <row r="401" s="78" customFormat="1" customHeight="1" spans="3:3">
      <c r="C401" s="106"/>
    </row>
    <row r="402" s="78" customFormat="1" customHeight="1" spans="3:3">
      <c r="C402" s="106"/>
    </row>
    <row r="403" s="78" customFormat="1" customHeight="1" spans="3:3">
      <c r="C403" s="106"/>
    </row>
    <row r="404" s="78" customFormat="1" customHeight="1" spans="3:3">
      <c r="C404" s="106"/>
    </row>
    <row r="405" s="78" customFormat="1" customHeight="1" spans="3:3">
      <c r="C405" s="106"/>
    </row>
    <row r="406" s="78" customFormat="1" customHeight="1" spans="3:3">
      <c r="C406" s="106"/>
    </row>
    <row r="407" s="78" customFormat="1" customHeight="1" spans="3:3">
      <c r="C407" s="106"/>
    </row>
    <row r="408" s="78" customFormat="1" customHeight="1" spans="3:3">
      <c r="C408" s="106"/>
    </row>
    <row r="409" s="78" customFormat="1" customHeight="1" spans="3:3">
      <c r="C409" s="106"/>
    </row>
    <row r="410" s="78" customFormat="1" customHeight="1" spans="3:3">
      <c r="C410" s="106"/>
    </row>
    <row r="411" s="78" customFormat="1" customHeight="1" spans="3:3">
      <c r="C411" s="106"/>
    </row>
    <row r="412" s="78" customFormat="1" customHeight="1" spans="3:3">
      <c r="C412" s="106"/>
    </row>
    <row r="413" s="78" customFormat="1" customHeight="1" spans="3:3">
      <c r="C413" s="106"/>
    </row>
    <row r="414" s="78" customFormat="1" customHeight="1" spans="3:3">
      <c r="C414" s="106"/>
    </row>
    <row r="415" s="78" customFormat="1" customHeight="1" spans="3:3">
      <c r="C415" s="106"/>
    </row>
    <row r="416" s="78" customFormat="1" customHeight="1" spans="3:3">
      <c r="C416" s="106"/>
    </row>
    <row r="417" s="78" customFormat="1" customHeight="1" spans="3:3">
      <c r="C417" s="106"/>
    </row>
    <row r="418" s="78" customFormat="1" customHeight="1" spans="3:3">
      <c r="C418" s="106"/>
    </row>
    <row r="419" s="78" customFormat="1" customHeight="1" spans="3:3">
      <c r="C419" s="106"/>
    </row>
    <row r="420" s="78" customFormat="1" customHeight="1" spans="3:3">
      <c r="C420" s="106"/>
    </row>
    <row r="421" s="78" customFormat="1" customHeight="1" spans="3:3">
      <c r="C421" s="106"/>
    </row>
    <row r="422" s="78" customFormat="1" customHeight="1" spans="3:3">
      <c r="C422" s="106"/>
    </row>
    <row r="423" s="78" customFormat="1" customHeight="1" spans="3:3">
      <c r="C423" s="106"/>
    </row>
    <row r="424" s="78" customFormat="1" customHeight="1" spans="3:3">
      <c r="C424" s="106"/>
    </row>
    <row r="425" s="78" customFormat="1" customHeight="1" spans="3:3">
      <c r="C425" s="106"/>
    </row>
    <row r="426" s="78" customFormat="1" customHeight="1" spans="3:3">
      <c r="C426" s="106"/>
    </row>
    <row r="427" s="78" customFormat="1" customHeight="1" spans="3:3">
      <c r="C427" s="106"/>
    </row>
    <row r="428" s="78" customFormat="1" customHeight="1" spans="3:3">
      <c r="C428" s="106"/>
    </row>
    <row r="429" s="78" customFormat="1" customHeight="1" spans="3:3">
      <c r="C429" s="106"/>
    </row>
    <row r="430" s="78" customFormat="1" customHeight="1" spans="3:3">
      <c r="C430" s="106"/>
    </row>
    <row r="431" s="78" customFormat="1" customHeight="1" spans="3:3">
      <c r="C431" s="106"/>
    </row>
    <row r="432" s="78" customFormat="1" customHeight="1" spans="3:3">
      <c r="C432" s="106"/>
    </row>
    <row r="433" s="78" customFormat="1" customHeight="1" spans="3:3">
      <c r="C433" s="106"/>
    </row>
    <row r="434" s="78" customFormat="1" customHeight="1" spans="3:3">
      <c r="C434" s="106"/>
    </row>
    <row r="435" s="78" customFormat="1" customHeight="1" spans="3:3">
      <c r="C435" s="106"/>
    </row>
    <row r="436" s="78" customFormat="1" customHeight="1" spans="3:3">
      <c r="C436" s="106"/>
    </row>
    <row r="437" s="78" customFormat="1" customHeight="1" spans="3:3">
      <c r="C437" s="106"/>
    </row>
    <row r="438" s="78" customFormat="1" customHeight="1" spans="3:3">
      <c r="C438" s="106"/>
    </row>
    <row r="439" s="78" customFormat="1" customHeight="1" spans="3:3">
      <c r="C439" s="106"/>
    </row>
    <row r="440" s="78" customFormat="1" customHeight="1" spans="3:3">
      <c r="C440" s="106"/>
    </row>
    <row r="441" s="78" customFormat="1" customHeight="1" spans="3:3">
      <c r="C441" s="106"/>
    </row>
    <row r="442" s="78" customFormat="1" customHeight="1" spans="3:3">
      <c r="C442" s="106"/>
    </row>
    <row r="443" s="78" customFormat="1" customHeight="1" spans="3:3">
      <c r="C443" s="106"/>
    </row>
    <row r="444" s="78" customFormat="1" customHeight="1" spans="3:3">
      <c r="C444" s="106"/>
    </row>
    <row r="445" s="78" customFormat="1" customHeight="1" spans="3:3">
      <c r="C445" s="106"/>
    </row>
    <row r="446" s="78" customFormat="1" customHeight="1" spans="3:3">
      <c r="C446" s="106"/>
    </row>
    <row r="447" s="78" customFormat="1" customHeight="1" spans="3:3">
      <c r="C447" s="106"/>
    </row>
    <row r="448" s="78" customFormat="1" customHeight="1" spans="3:3">
      <c r="C448" s="106"/>
    </row>
    <row r="449" s="78" customFormat="1" customHeight="1" spans="3:3">
      <c r="C449" s="106"/>
    </row>
    <row r="450" s="78" customFormat="1" customHeight="1" spans="3:3">
      <c r="C450" s="106"/>
    </row>
    <row r="451" s="78" customFormat="1" customHeight="1" spans="3:3">
      <c r="C451" s="106"/>
    </row>
    <row r="452" s="78" customFormat="1" customHeight="1" spans="3:3">
      <c r="C452" s="106"/>
    </row>
    <row r="453" s="78" customFormat="1" customHeight="1" spans="3:3">
      <c r="C453" s="106"/>
    </row>
    <row r="454" s="78" customFormat="1" customHeight="1" spans="3:3">
      <c r="C454" s="106"/>
    </row>
    <row r="455" s="78" customFormat="1" customHeight="1" spans="3:3">
      <c r="C455" s="106"/>
    </row>
    <row r="456" s="78" customFormat="1" customHeight="1" spans="3:3">
      <c r="C456" s="106"/>
    </row>
    <row r="457" s="78" customFormat="1" customHeight="1" spans="3:3">
      <c r="C457" s="106"/>
    </row>
    <row r="458" s="78" customFormat="1" customHeight="1" spans="3:3">
      <c r="C458" s="106"/>
    </row>
    <row r="459" s="78" customFormat="1" customHeight="1" spans="3:3">
      <c r="C459" s="106"/>
    </row>
    <row r="460" s="78" customFormat="1" customHeight="1" spans="3:3">
      <c r="C460" s="106"/>
    </row>
    <row r="461" s="78" customFormat="1" customHeight="1" spans="3:3">
      <c r="C461" s="106"/>
    </row>
    <row r="462" s="78" customFormat="1" customHeight="1" spans="3:3">
      <c r="C462" s="106"/>
    </row>
    <row r="463" s="78" customFormat="1" customHeight="1" spans="3:3">
      <c r="C463" s="106"/>
    </row>
    <row r="464" s="78" customFormat="1" customHeight="1" spans="3:3">
      <c r="C464" s="106"/>
    </row>
    <row r="465" s="78" customFormat="1" customHeight="1" spans="3:3">
      <c r="C465" s="106"/>
    </row>
    <row r="466" s="78" customFormat="1" customHeight="1" spans="3:3">
      <c r="C466" s="106"/>
    </row>
    <row r="467" s="78" customFormat="1" customHeight="1" spans="3:3">
      <c r="C467" s="106"/>
    </row>
    <row r="468" s="78" customFormat="1" customHeight="1" spans="3:3">
      <c r="C468" s="106"/>
    </row>
    <row r="469" s="78" customFormat="1" customHeight="1" spans="3:3">
      <c r="C469" s="106"/>
    </row>
    <row r="470" s="78" customFormat="1" customHeight="1" spans="3:3">
      <c r="C470" s="106"/>
    </row>
    <row r="471" s="78" customFormat="1" customHeight="1" spans="3:3">
      <c r="C471" s="106"/>
    </row>
    <row r="472" s="78" customFormat="1" customHeight="1" spans="3:3">
      <c r="C472" s="106"/>
    </row>
    <row r="473" s="78" customFormat="1" customHeight="1" spans="3:3">
      <c r="C473" s="106"/>
    </row>
    <row r="474" s="78" customFormat="1" customHeight="1" spans="3:3">
      <c r="C474" s="106"/>
    </row>
    <row r="475" s="78" customFormat="1" customHeight="1" spans="3:3">
      <c r="C475" s="106"/>
    </row>
    <row r="476" s="78" customFormat="1" customHeight="1" spans="3:3">
      <c r="C476" s="106"/>
    </row>
    <row r="477" s="78" customFormat="1" customHeight="1" spans="3:3">
      <c r="C477" s="106"/>
    </row>
    <row r="478" s="78" customFormat="1" customHeight="1" spans="3:3">
      <c r="C478" s="106"/>
    </row>
    <row r="479" s="78" customFormat="1" customHeight="1" spans="3:3">
      <c r="C479" s="106"/>
    </row>
    <row r="480" s="78" customFormat="1" customHeight="1" spans="3:3">
      <c r="C480" s="106"/>
    </row>
    <row r="481" s="78" customFormat="1" customHeight="1" spans="3:3">
      <c r="C481" s="106"/>
    </row>
    <row r="482" s="78" customFormat="1" customHeight="1" spans="3:3">
      <c r="C482" s="106"/>
    </row>
    <row r="483" s="78" customFormat="1" customHeight="1" spans="3:3">
      <c r="C483" s="106"/>
    </row>
    <row r="484" s="78" customFormat="1" customHeight="1" spans="3:3">
      <c r="C484" s="106"/>
    </row>
    <row r="485" s="78" customFormat="1" customHeight="1" spans="3:3">
      <c r="C485" s="106"/>
    </row>
    <row r="486" s="78" customFormat="1" customHeight="1" spans="3:3">
      <c r="C486" s="106"/>
    </row>
    <row r="487" s="78" customFormat="1" customHeight="1" spans="3:3">
      <c r="C487" s="106"/>
    </row>
    <row r="488" s="78" customFormat="1" customHeight="1" spans="3:3">
      <c r="C488" s="106"/>
    </row>
    <row r="489" s="78" customFormat="1" customHeight="1" spans="3:3">
      <c r="C489" s="106"/>
    </row>
    <row r="490" s="78" customFormat="1" customHeight="1" spans="3:3">
      <c r="C490" s="106"/>
    </row>
    <row r="491" s="78" customFormat="1" customHeight="1" spans="3:3">
      <c r="C491" s="106"/>
    </row>
    <row r="492" s="78" customFormat="1" customHeight="1" spans="3:3">
      <c r="C492" s="106"/>
    </row>
    <row r="493" s="78" customFormat="1" customHeight="1" spans="3:3">
      <c r="C493" s="106"/>
    </row>
    <row r="494" s="78" customFormat="1" customHeight="1" spans="3:3">
      <c r="C494" s="106"/>
    </row>
    <row r="495" s="78" customFormat="1" customHeight="1" spans="3:3">
      <c r="C495" s="106"/>
    </row>
    <row r="496" s="78" customFormat="1" customHeight="1" spans="3:3">
      <c r="C496" s="106"/>
    </row>
    <row r="497" s="78" customFormat="1" customHeight="1" spans="3:3">
      <c r="C497" s="106"/>
    </row>
    <row r="498" s="78" customFormat="1" customHeight="1" spans="3:3">
      <c r="C498" s="106"/>
    </row>
    <row r="499" s="78" customFormat="1" customHeight="1" spans="3:3">
      <c r="C499" s="106"/>
    </row>
    <row r="500" s="78" customFormat="1" customHeight="1" spans="3:3">
      <c r="C500" s="106"/>
    </row>
    <row r="501" s="78" customFormat="1" customHeight="1" spans="3:3">
      <c r="C501" s="106"/>
    </row>
    <row r="502" s="78" customFormat="1" customHeight="1" spans="3:3">
      <c r="C502" s="106"/>
    </row>
    <row r="503" s="78" customFormat="1" customHeight="1" spans="3:3">
      <c r="C503" s="106"/>
    </row>
    <row r="504" s="78" customFormat="1" customHeight="1" spans="3:3">
      <c r="C504" s="106"/>
    </row>
    <row r="505" s="78" customFormat="1" customHeight="1" spans="3:3">
      <c r="C505" s="106"/>
    </row>
    <row r="506" s="78" customFormat="1" customHeight="1" spans="3:3">
      <c r="C506" s="106"/>
    </row>
    <row r="507" s="78" customFormat="1" customHeight="1" spans="3:3">
      <c r="C507" s="106"/>
    </row>
    <row r="508" s="78" customFormat="1" customHeight="1" spans="3:3">
      <c r="C508" s="106"/>
    </row>
    <row r="509" s="78" customFormat="1" customHeight="1" spans="3:3">
      <c r="C509" s="106"/>
    </row>
    <row r="510" s="78" customFormat="1" customHeight="1" spans="3:3">
      <c r="C510" s="106"/>
    </row>
    <row r="511" s="78" customFormat="1" customHeight="1" spans="3:3">
      <c r="C511" s="106"/>
    </row>
    <row r="512" s="78" customFormat="1" customHeight="1" spans="3:3">
      <c r="C512" s="106"/>
    </row>
    <row r="513" s="78" customFormat="1" customHeight="1" spans="3:3">
      <c r="C513" s="106"/>
    </row>
    <row r="514" s="78" customFormat="1" customHeight="1" spans="3:3">
      <c r="C514" s="106"/>
    </row>
    <row r="515" s="78" customFormat="1" customHeight="1" spans="3:3">
      <c r="C515" s="106"/>
    </row>
    <row r="516" s="78" customFormat="1" customHeight="1" spans="3:3">
      <c r="C516" s="106"/>
    </row>
    <row r="517" s="78" customFormat="1" customHeight="1" spans="3:3">
      <c r="C517" s="106"/>
    </row>
    <row r="518" s="78" customFormat="1" customHeight="1" spans="3:3">
      <c r="C518" s="106"/>
    </row>
    <row r="519" s="78" customFormat="1" customHeight="1" spans="3:3">
      <c r="C519" s="106"/>
    </row>
    <row r="520" s="78" customFormat="1" customHeight="1" spans="3:3">
      <c r="C520" s="106"/>
    </row>
    <row r="521" s="78" customFormat="1" customHeight="1" spans="3:3">
      <c r="C521" s="106"/>
    </row>
    <row r="522" s="78" customFormat="1" customHeight="1" spans="3:3">
      <c r="C522" s="106"/>
    </row>
    <row r="523" s="78" customFormat="1" customHeight="1" spans="3:3">
      <c r="C523" s="106"/>
    </row>
    <row r="524" s="78" customFormat="1" customHeight="1" spans="3:3">
      <c r="C524" s="106"/>
    </row>
    <row r="525" s="78" customFormat="1" customHeight="1" spans="3:3">
      <c r="C525" s="106"/>
    </row>
    <row r="526" s="78" customFormat="1" customHeight="1" spans="3:3">
      <c r="C526" s="106"/>
    </row>
    <row r="527" s="78" customFormat="1" customHeight="1" spans="3:3">
      <c r="C527" s="106"/>
    </row>
    <row r="528" s="78" customFormat="1" customHeight="1" spans="3:3">
      <c r="C528" s="106"/>
    </row>
    <row r="529" s="78" customFormat="1" customHeight="1" spans="3:3">
      <c r="C529" s="106"/>
    </row>
    <row r="530" s="78" customFormat="1" customHeight="1" spans="3:3">
      <c r="C530" s="106"/>
    </row>
    <row r="531" s="78" customFormat="1" customHeight="1" spans="3:3">
      <c r="C531" s="106"/>
    </row>
    <row r="532" s="78" customFormat="1" customHeight="1" spans="3:3">
      <c r="C532" s="106"/>
    </row>
    <row r="533" s="78" customFormat="1" customHeight="1" spans="3:3">
      <c r="C533" s="106"/>
    </row>
    <row r="534" s="78" customFormat="1" customHeight="1" spans="3:3">
      <c r="C534" s="106"/>
    </row>
    <row r="535" s="78" customFormat="1" customHeight="1" spans="3:3">
      <c r="C535" s="106"/>
    </row>
    <row r="536" s="78" customFormat="1" customHeight="1" spans="3:3">
      <c r="C536" s="106"/>
    </row>
    <row r="537" s="78" customFormat="1" customHeight="1" spans="3:3">
      <c r="C537" s="106"/>
    </row>
    <row r="538" s="78" customFormat="1" customHeight="1" spans="3:3">
      <c r="C538" s="106"/>
    </row>
    <row r="539" s="78" customFormat="1" customHeight="1" spans="3:3">
      <c r="C539" s="106"/>
    </row>
    <row r="540" s="78" customFormat="1" customHeight="1" spans="3:3">
      <c r="C540" s="106"/>
    </row>
    <row r="541" s="78" customFormat="1" customHeight="1" spans="3:3">
      <c r="C541" s="106"/>
    </row>
    <row r="542" s="78" customFormat="1" customHeight="1" spans="3:3">
      <c r="C542" s="106"/>
    </row>
    <row r="543" s="78" customFormat="1" customHeight="1" spans="3:3">
      <c r="C543" s="106"/>
    </row>
    <row r="544" s="78" customFormat="1" customHeight="1" spans="3:3">
      <c r="C544" s="106"/>
    </row>
    <row r="545" s="78" customFormat="1" customHeight="1" spans="3:3">
      <c r="C545" s="106"/>
    </row>
    <row r="546" s="78" customFormat="1" customHeight="1" spans="3:3">
      <c r="C546" s="106"/>
    </row>
    <row r="547" s="78" customFormat="1" customHeight="1" spans="3:3">
      <c r="C547" s="106"/>
    </row>
    <row r="548" s="78" customFormat="1" customHeight="1" spans="3:3">
      <c r="C548" s="106"/>
    </row>
    <row r="549" s="78" customFormat="1" customHeight="1" spans="3:3">
      <c r="C549" s="106"/>
    </row>
    <row r="550" s="78" customFormat="1" customHeight="1" spans="3:3">
      <c r="C550" s="106"/>
    </row>
    <row r="551" s="78" customFormat="1" customHeight="1" spans="3:3">
      <c r="C551" s="106"/>
    </row>
    <row r="552" s="78" customFormat="1" customHeight="1" spans="3:3">
      <c r="C552" s="106"/>
    </row>
    <row r="553" s="78" customFormat="1" customHeight="1" spans="3:3">
      <c r="C553" s="106"/>
    </row>
    <row r="554" s="78" customFormat="1" customHeight="1" spans="3:3">
      <c r="C554" s="106"/>
    </row>
    <row r="555" s="78" customFormat="1" customHeight="1" spans="3:3">
      <c r="C555" s="106"/>
    </row>
    <row r="556" s="78" customFormat="1" customHeight="1" spans="3:3">
      <c r="C556" s="106"/>
    </row>
    <row r="557" s="78" customFormat="1" customHeight="1" spans="3:3">
      <c r="C557" s="106"/>
    </row>
    <row r="558" s="78" customFormat="1" customHeight="1" spans="3:3">
      <c r="C558" s="106"/>
    </row>
    <row r="559" s="78" customFormat="1" customHeight="1" spans="3:3">
      <c r="C559" s="106"/>
    </row>
    <row r="560" s="78" customFormat="1" customHeight="1" spans="3:3">
      <c r="C560" s="106"/>
    </row>
    <row r="561" s="78" customFormat="1" customHeight="1" spans="3:3">
      <c r="C561" s="106"/>
    </row>
    <row r="562" s="78" customFormat="1" customHeight="1" spans="3:3">
      <c r="C562" s="106"/>
    </row>
    <row r="563" s="78" customFormat="1" customHeight="1" spans="3:3">
      <c r="C563" s="106"/>
    </row>
    <row r="564" s="78" customFormat="1" customHeight="1" spans="3:3">
      <c r="C564" s="106"/>
    </row>
    <row r="565" s="78" customFormat="1" customHeight="1" spans="3:3">
      <c r="C565" s="106"/>
    </row>
    <row r="566" s="78" customFormat="1" customHeight="1" spans="3:3">
      <c r="C566" s="106"/>
    </row>
    <row r="567" s="78" customFormat="1" customHeight="1" spans="3:3">
      <c r="C567" s="106"/>
    </row>
    <row r="568" s="78" customFormat="1" customHeight="1" spans="3:3">
      <c r="C568" s="106"/>
    </row>
    <row r="569" s="78" customFormat="1" customHeight="1" spans="3:3">
      <c r="C569" s="106"/>
    </row>
    <row r="570" s="78" customFormat="1" customHeight="1" spans="3:3">
      <c r="C570" s="106"/>
    </row>
    <row r="571" s="78" customFormat="1" customHeight="1" spans="3:3">
      <c r="C571" s="106"/>
    </row>
    <row r="572" s="78" customFormat="1" customHeight="1" spans="3:3">
      <c r="C572" s="106"/>
    </row>
    <row r="573" s="78" customFormat="1" customHeight="1" spans="3:3">
      <c r="C573" s="106"/>
    </row>
    <row r="574" s="78" customFormat="1" customHeight="1" spans="3:3">
      <c r="C574" s="106"/>
    </row>
    <row r="575" s="78" customFormat="1" customHeight="1" spans="3:3">
      <c r="C575" s="106"/>
    </row>
    <row r="576" s="78" customFormat="1" customHeight="1" spans="3:3">
      <c r="C576" s="106"/>
    </row>
    <row r="577" s="78" customFormat="1" customHeight="1" spans="3:3">
      <c r="C577" s="106"/>
    </row>
    <row r="578" s="78" customFormat="1" customHeight="1" spans="3:3">
      <c r="C578" s="106"/>
    </row>
    <row r="579" s="78" customFormat="1" customHeight="1" spans="3:3">
      <c r="C579" s="106"/>
    </row>
    <row r="580" s="78" customFormat="1" customHeight="1" spans="3:3">
      <c r="C580" s="106"/>
    </row>
    <row r="581" s="78" customFormat="1" customHeight="1" spans="3:3">
      <c r="C581" s="106"/>
    </row>
    <row r="582" s="78" customFormat="1" customHeight="1" spans="3:3">
      <c r="C582" s="106"/>
    </row>
    <row r="583" s="78" customFormat="1" customHeight="1" spans="3:3">
      <c r="C583" s="106"/>
    </row>
    <row r="584" s="78" customFormat="1" customHeight="1" spans="3:3">
      <c r="C584" s="106"/>
    </row>
    <row r="585" s="78" customFormat="1" customHeight="1" spans="3:3">
      <c r="C585" s="106"/>
    </row>
    <row r="586" s="78" customFormat="1" customHeight="1" spans="3:3">
      <c r="C586" s="106"/>
    </row>
    <row r="587" s="78" customFormat="1" customHeight="1" spans="3:3">
      <c r="C587" s="106"/>
    </row>
    <row r="588" s="78" customFormat="1" customHeight="1" spans="3:3">
      <c r="C588" s="106"/>
    </row>
    <row r="589" s="78" customFormat="1" customHeight="1" spans="3:3">
      <c r="C589" s="106"/>
    </row>
    <row r="590" s="78" customFormat="1" customHeight="1" spans="3:3">
      <c r="C590" s="106"/>
    </row>
    <row r="591" s="78" customFormat="1" customHeight="1" spans="3:3">
      <c r="C591" s="106"/>
    </row>
    <row r="592" s="78" customFormat="1" customHeight="1" spans="3:3">
      <c r="C592" s="106"/>
    </row>
    <row r="593" s="78" customFormat="1" customHeight="1" spans="3:3">
      <c r="C593" s="106"/>
    </row>
    <row r="594" s="78" customFormat="1" customHeight="1" spans="3:3">
      <c r="C594" s="106"/>
    </row>
    <row r="595" s="78" customFormat="1" customHeight="1" spans="3:3">
      <c r="C595" s="106"/>
    </row>
    <row r="596" s="78" customFormat="1" customHeight="1" spans="3:3">
      <c r="C596" s="106"/>
    </row>
    <row r="597" s="78" customFormat="1" customHeight="1" spans="3:3">
      <c r="C597" s="106"/>
    </row>
    <row r="598" s="78" customFormat="1" customHeight="1" spans="3:3">
      <c r="C598" s="106"/>
    </row>
    <row r="599" s="78" customFormat="1" customHeight="1" spans="3:3">
      <c r="C599" s="106"/>
    </row>
    <row r="600" s="78" customFormat="1" customHeight="1" spans="3:3">
      <c r="C600" s="106"/>
    </row>
    <row r="601" s="78" customFormat="1" customHeight="1" spans="3:3">
      <c r="C601" s="106"/>
    </row>
    <row r="602" s="78" customFormat="1" customHeight="1" spans="3:3">
      <c r="C602" s="106"/>
    </row>
    <row r="603" s="78" customFormat="1" customHeight="1" spans="3:3">
      <c r="C603" s="106"/>
    </row>
    <row r="604" s="78" customFormat="1" customHeight="1" spans="3:3">
      <c r="C604" s="106"/>
    </row>
    <row r="605" s="78" customFormat="1" customHeight="1" spans="3:3">
      <c r="C605" s="106"/>
    </row>
    <row r="606" s="78" customFormat="1" customHeight="1" spans="3:3">
      <c r="C606" s="106"/>
    </row>
    <row r="607" s="78" customFormat="1" customHeight="1" spans="3:3">
      <c r="C607" s="106"/>
    </row>
    <row r="608" s="78" customFormat="1" customHeight="1" spans="3:3">
      <c r="C608" s="106"/>
    </row>
    <row r="609" s="78" customFormat="1" customHeight="1" spans="3:3">
      <c r="C609" s="106"/>
    </row>
    <row r="610" s="78" customFormat="1" customHeight="1" spans="3:3">
      <c r="C610" s="106"/>
    </row>
    <row r="611" s="78" customFormat="1" customHeight="1" spans="3:3">
      <c r="C611" s="106"/>
    </row>
    <row r="612" s="78" customFormat="1" customHeight="1" spans="3:3">
      <c r="C612" s="106"/>
    </row>
    <row r="613" s="78" customFormat="1" customHeight="1" spans="3:3">
      <c r="C613" s="106"/>
    </row>
    <row r="614" s="78" customFormat="1" customHeight="1" spans="3:3">
      <c r="C614" s="106"/>
    </row>
    <row r="615" s="78" customFormat="1" customHeight="1" spans="3:3">
      <c r="C615" s="106"/>
    </row>
    <row r="616" s="78" customFormat="1" customHeight="1" spans="3:3">
      <c r="C616" s="106"/>
    </row>
    <row r="617" s="78" customFormat="1" customHeight="1" spans="3:3">
      <c r="C617" s="106"/>
    </row>
    <row r="618" s="78" customFormat="1" customHeight="1" spans="3:3">
      <c r="C618" s="106"/>
    </row>
    <row r="619" s="78" customFormat="1" customHeight="1" spans="3:3">
      <c r="C619" s="106"/>
    </row>
    <row r="620" s="78" customFormat="1" customHeight="1" spans="3:3">
      <c r="C620" s="106"/>
    </row>
    <row r="621" s="78" customFormat="1" customHeight="1" spans="3:3">
      <c r="C621" s="106"/>
    </row>
    <row r="622" s="78" customFormat="1" customHeight="1" spans="3:3">
      <c r="C622" s="106"/>
    </row>
    <row r="623" s="78" customFormat="1" customHeight="1" spans="3:3">
      <c r="C623" s="106"/>
    </row>
    <row r="624" s="78" customFormat="1" customHeight="1" spans="3:3">
      <c r="C624" s="106"/>
    </row>
    <row r="625" s="78" customFormat="1" customHeight="1" spans="3:3">
      <c r="C625" s="106"/>
    </row>
    <row r="626" s="78" customFormat="1" customHeight="1" spans="3:3">
      <c r="C626" s="106"/>
    </row>
    <row r="627" s="78" customFormat="1" customHeight="1" spans="3:3">
      <c r="C627" s="106"/>
    </row>
    <row r="628" s="78" customFormat="1" customHeight="1" spans="3:3">
      <c r="C628" s="106"/>
    </row>
    <row r="629" s="78" customFormat="1" customHeight="1" spans="3:3">
      <c r="C629" s="106"/>
    </row>
    <row r="630" s="78" customFormat="1" customHeight="1" spans="3:3">
      <c r="C630" s="106"/>
    </row>
    <row r="631" s="78" customFormat="1" customHeight="1" spans="3:3">
      <c r="C631" s="106"/>
    </row>
    <row r="632" s="78" customFormat="1" customHeight="1" spans="3:3">
      <c r="C632" s="106"/>
    </row>
    <row r="633" s="78" customFormat="1" customHeight="1" spans="3:3">
      <c r="C633" s="106"/>
    </row>
    <row r="634" s="78" customFormat="1" customHeight="1" spans="3:3">
      <c r="C634" s="106"/>
    </row>
    <row r="635" s="78" customFormat="1" customHeight="1" spans="3:3">
      <c r="C635" s="106"/>
    </row>
    <row r="636" s="78" customFormat="1" customHeight="1" spans="3:3">
      <c r="C636" s="106"/>
    </row>
    <row r="637" s="78" customFormat="1" customHeight="1" spans="3:3">
      <c r="C637" s="106"/>
    </row>
    <row r="638" s="78" customFormat="1" customHeight="1" spans="3:3">
      <c r="C638" s="106"/>
    </row>
    <row r="639" s="78" customFormat="1" customHeight="1" spans="3:3">
      <c r="C639" s="106"/>
    </row>
    <row r="640" s="78" customFormat="1" customHeight="1" spans="3:3">
      <c r="C640" s="106"/>
    </row>
    <row r="641" s="78" customFormat="1" customHeight="1" spans="3:3">
      <c r="C641" s="106"/>
    </row>
    <row r="642" s="78" customFormat="1" customHeight="1" spans="3:3">
      <c r="C642" s="106"/>
    </row>
    <row r="643" s="78" customFormat="1" customHeight="1" spans="3:3">
      <c r="C643" s="106"/>
    </row>
    <row r="644" s="78" customFormat="1" customHeight="1" spans="3:3">
      <c r="C644" s="106"/>
    </row>
    <row r="645" s="78" customFormat="1" customHeight="1" spans="3:3">
      <c r="C645" s="106"/>
    </row>
    <row r="646" s="78" customFormat="1" customHeight="1" spans="3:3">
      <c r="C646" s="106"/>
    </row>
    <row r="647" s="78" customFormat="1" customHeight="1" spans="3:3">
      <c r="C647" s="106"/>
    </row>
    <row r="648" s="78" customFormat="1" customHeight="1" spans="3:3">
      <c r="C648" s="106"/>
    </row>
    <row r="649" s="78" customFormat="1" customHeight="1" spans="3:3">
      <c r="C649" s="106"/>
    </row>
    <row r="650" s="78" customFormat="1" customHeight="1" spans="3:3">
      <c r="C650" s="106"/>
    </row>
    <row r="651" s="78" customFormat="1" customHeight="1" spans="3:3">
      <c r="C651" s="106"/>
    </row>
    <row r="652" s="78" customFormat="1" customHeight="1" spans="3:3">
      <c r="C652" s="106"/>
    </row>
    <row r="653" s="78" customFormat="1" customHeight="1" spans="3:3">
      <c r="C653" s="106"/>
    </row>
    <row r="654" s="78" customFormat="1" customHeight="1" spans="3:3">
      <c r="C654" s="106"/>
    </row>
    <row r="655" s="78" customFormat="1" customHeight="1" spans="3:3">
      <c r="C655" s="106"/>
    </row>
    <row r="656" s="78" customFormat="1" customHeight="1" spans="3:3">
      <c r="C656" s="106"/>
    </row>
    <row r="657" s="78" customFormat="1" customHeight="1" spans="3:3">
      <c r="C657" s="106"/>
    </row>
    <row r="658" s="78" customFormat="1" customHeight="1" spans="3:3">
      <c r="C658" s="106"/>
    </row>
    <row r="659" s="78" customFormat="1" customHeight="1" spans="3:3">
      <c r="C659" s="106"/>
    </row>
    <row r="660" s="78" customFormat="1" customHeight="1" spans="3:3">
      <c r="C660" s="106"/>
    </row>
    <row r="661" s="78" customFormat="1" customHeight="1" spans="3:3">
      <c r="C661" s="106"/>
    </row>
    <row r="662" s="78" customFormat="1" customHeight="1" spans="3:3">
      <c r="C662" s="106"/>
    </row>
    <row r="663" s="78" customFormat="1" customHeight="1" spans="3:3">
      <c r="C663" s="106"/>
    </row>
    <row r="664" s="78" customFormat="1" customHeight="1" spans="3:3">
      <c r="C664" s="106"/>
    </row>
    <row r="665" s="78" customFormat="1" customHeight="1" spans="3:3">
      <c r="C665" s="106"/>
    </row>
    <row r="666" s="78" customFormat="1" customHeight="1" spans="3:3">
      <c r="C666" s="106"/>
    </row>
    <row r="667" s="78" customFormat="1" customHeight="1" spans="3:3">
      <c r="C667" s="106"/>
    </row>
    <row r="668" s="78" customFormat="1" customHeight="1" spans="3:3">
      <c r="C668" s="106"/>
    </row>
    <row r="669" s="78" customFormat="1" customHeight="1" spans="3:3">
      <c r="C669" s="106"/>
    </row>
    <row r="670" s="78" customFormat="1" customHeight="1" spans="3:3">
      <c r="C670" s="106"/>
    </row>
    <row r="671" s="78" customFormat="1" customHeight="1" spans="3:3">
      <c r="C671" s="106"/>
    </row>
    <row r="672" s="78" customFormat="1" customHeight="1" spans="3:3">
      <c r="C672" s="106"/>
    </row>
    <row r="673" s="78" customFormat="1" customHeight="1" spans="3:3">
      <c r="C673" s="106"/>
    </row>
    <row r="674" s="78" customFormat="1" customHeight="1" spans="3:3">
      <c r="C674" s="106"/>
    </row>
    <row r="675" s="78" customFormat="1" customHeight="1" spans="3:3">
      <c r="C675" s="106"/>
    </row>
    <row r="676" s="78" customFormat="1" customHeight="1" spans="3:3">
      <c r="C676" s="106"/>
    </row>
    <row r="677" s="78" customFormat="1" customHeight="1" spans="3:3">
      <c r="C677" s="106"/>
    </row>
    <row r="678" s="78" customFormat="1" customHeight="1" spans="3:3">
      <c r="C678" s="106"/>
    </row>
    <row r="679" s="78" customFormat="1" customHeight="1" spans="3:3">
      <c r="C679" s="106"/>
    </row>
    <row r="680" s="78" customFormat="1" customHeight="1" spans="3:3">
      <c r="C680" s="106"/>
    </row>
    <row r="681" s="78" customFormat="1" customHeight="1" spans="3:3">
      <c r="C681" s="106"/>
    </row>
    <row r="682" s="78" customFormat="1" customHeight="1" spans="3:3">
      <c r="C682" s="106"/>
    </row>
    <row r="683" s="78" customFormat="1" customHeight="1" spans="3:3">
      <c r="C683" s="106"/>
    </row>
    <row r="684" s="78" customFormat="1" customHeight="1" spans="3:3">
      <c r="C684" s="106"/>
    </row>
    <row r="685" s="78" customFormat="1" customHeight="1" spans="3:3">
      <c r="C685" s="106"/>
    </row>
    <row r="686" s="78" customFormat="1" customHeight="1" spans="3:3">
      <c r="C686" s="106"/>
    </row>
    <row r="687" s="78" customFormat="1" customHeight="1" spans="3:3">
      <c r="C687" s="106"/>
    </row>
    <row r="688" s="78" customFormat="1" customHeight="1" spans="3:3">
      <c r="C688" s="106"/>
    </row>
    <row r="689" s="78" customFormat="1" customHeight="1" spans="3:3">
      <c r="C689" s="106"/>
    </row>
    <row r="690" s="78" customFormat="1" customHeight="1" spans="3:3">
      <c r="C690" s="106"/>
    </row>
    <row r="691" s="78" customFormat="1" customHeight="1" spans="3:3">
      <c r="C691" s="106"/>
    </row>
    <row r="692" s="78" customFormat="1" customHeight="1" spans="3:3">
      <c r="C692" s="106"/>
    </row>
    <row r="693" s="78" customFormat="1" customHeight="1" spans="3:3">
      <c r="C693" s="106"/>
    </row>
    <row r="694" s="78" customFormat="1" customHeight="1" spans="3:3">
      <c r="C694" s="106"/>
    </row>
    <row r="695" s="78" customFormat="1" customHeight="1" spans="3:3">
      <c r="C695" s="106"/>
    </row>
    <row r="696" s="78" customFormat="1" customHeight="1" spans="3:3">
      <c r="C696" s="106"/>
    </row>
    <row r="697" s="78" customFormat="1" customHeight="1" spans="3:3">
      <c r="C697" s="106"/>
    </row>
    <row r="698" s="78" customFormat="1" customHeight="1" spans="3:3">
      <c r="C698" s="106"/>
    </row>
    <row r="699" s="78" customFormat="1" customHeight="1" spans="3:3">
      <c r="C699" s="106"/>
    </row>
    <row r="700" s="78" customFormat="1" customHeight="1" spans="3:3">
      <c r="C700" s="106"/>
    </row>
    <row r="701" s="78" customFormat="1" customHeight="1" spans="3:3">
      <c r="C701" s="106"/>
    </row>
    <row r="702" s="78" customFormat="1" customHeight="1" spans="3:3">
      <c r="C702" s="106"/>
    </row>
    <row r="703" s="78" customFormat="1" customHeight="1" spans="3:3">
      <c r="C703" s="106"/>
    </row>
    <row r="704" s="78" customFormat="1" customHeight="1" spans="3:3">
      <c r="C704" s="106"/>
    </row>
    <row r="705" s="78" customFormat="1" customHeight="1" spans="3:3">
      <c r="C705" s="106"/>
    </row>
    <row r="706" s="78" customFormat="1" customHeight="1" spans="3:3">
      <c r="C706" s="106"/>
    </row>
    <row r="707" s="78" customFormat="1" customHeight="1" spans="3:3">
      <c r="C707" s="106"/>
    </row>
    <row r="708" s="78" customFormat="1" customHeight="1" spans="3:3">
      <c r="C708" s="106"/>
    </row>
    <row r="709" s="78" customFormat="1" customHeight="1" spans="3:3">
      <c r="C709" s="106"/>
    </row>
    <row r="710" s="78" customFormat="1" customHeight="1" spans="3:3">
      <c r="C710" s="106"/>
    </row>
    <row r="711" s="78" customFormat="1" customHeight="1" spans="3:3">
      <c r="C711" s="106"/>
    </row>
    <row r="712" s="78" customFormat="1" customHeight="1" spans="3:3">
      <c r="C712" s="106"/>
    </row>
    <row r="713" s="78" customFormat="1" customHeight="1" spans="3:3">
      <c r="C713" s="106"/>
    </row>
    <row r="714" s="78" customFormat="1" customHeight="1" spans="3:3">
      <c r="C714" s="106"/>
    </row>
    <row r="715" s="78" customFormat="1" customHeight="1" spans="3:3">
      <c r="C715" s="106"/>
    </row>
    <row r="716" s="78" customFormat="1" customHeight="1" spans="3:3">
      <c r="C716" s="106"/>
    </row>
    <row r="717" s="78" customFormat="1" customHeight="1" spans="3:3">
      <c r="C717" s="106"/>
    </row>
    <row r="718" s="78" customFormat="1" customHeight="1" spans="3:3">
      <c r="C718" s="106"/>
    </row>
    <row r="719" s="78" customFormat="1" customHeight="1" spans="3:3">
      <c r="C719" s="106"/>
    </row>
    <row r="720" s="78" customFormat="1" customHeight="1" spans="3:3">
      <c r="C720" s="106"/>
    </row>
    <row r="721" s="78" customFormat="1" customHeight="1" spans="3:3">
      <c r="C721" s="106"/>
    </row>
    <row r="722" s="78" customFormat="1" customHeight="1" spans="3:3">
      <c r="C722" s="106"/>
    </row>
    <row r="723" s="78" customFormat="1" customHeight="1" spans="3:3">
      <c r="C723" s="106"/>
    </row>
    <row r="724" s="78" customFormat="1" customHeight="1" spans="3:3">
      <c r="C724" s="106"/>
    </row>
    <row r="725" s="78" customFormat="1" customHeight="1" spans="3:3">
      <c r="C725" s="106"/>
    </row>
    <row r="726" s="78" customFormat="1" customHeight="1" spans="3:3">
      <c r="C726" s="106"/>
    </row>
    <row r="727" s="78" customFormat="1" customHeight="1" spans="3:3">
      <c r="C727" s="106"/>
    </row>
    <row r="728" s="78" customFormat="1" customHeight="1" spans="3:3">
      <c r="C728" s="106"/>
    </row>
    <row r="729" s="78" customFormat="1" customHeight="1" spans="3:3">
      <c r="C729" s="106"/>
    </row>
    <row r="730" s="78" customFormat="1" customHeight="1" spans="3:3">
      <c r="C730" s="106"/>
    </row>
    <row r="731" s="78" customFormat="1" customHeight="1" spans="3:3">
      <c r="C731" s="106"/>
    </row>
    <row r="732" s="78" customFormat="1" customHeight="1" spans="3:3">
      <c r="C732" s="106"/>
    </row>
    <row r="733" s="78" customFormat="1" customHeight="1" spans="3:3">
      <c r="C733" s="106"/>
    </row>
    <row r="734" s="78" customFormat="1" customHeight="1" spans="3:3">
      <c r="C734" s="106"/>
    </row>
    <row r="735" s="78" customFormat="1" customHeight="1" spans="3:3">
      <c r="C735" s="106"/>
    </row>
    <row r="736" s="78" customFormat="1" customHeight="1" spans="3:3">
      <c r="C736" s="106"/>
    </row>
    <row r="737" s="78" customFormat="1" customHeight="1" spans="3:3">
      <c r="C737" s="106"/>
    </row>
    <row r="738" s="78" customFormat="1" customHeight="1" spans="3:3">
      <c r="C738" s="106"/>
    </row>
    <row r="739" s="78" customFormat="1" customHeight="1" spans="3:3">
      <c r="C739" s="106"/>
    </row>
    <row r="740" s="78" customFormat="1" customHeight="1" spans="3:3">
      <c r="C740" s="106"/>
    </row>
    <row r="741" s="78" customFormat="1" customHeight="1" spans="3:3">
      <c r="C741" s="106"/>
    </row>
    <row r="742" s="78" customFormat="1" customHeight="1" spans="3:3">
      <c r="C742" s="106"/>
    </row>
    <row r="743" s="78" customFormat="1" customHeight="1" spans="3:3">
      <c r="C743" s="106"/>
    </row>
    <row r="744" s="78" customFormat="1" customHeight="1" spans="3:3">
      <c r="C744" s="106"/>
    </row>
    <row r="745" s="78" customFormat="1" customHeight="1" spans="3:3">
      <c r="C745" s="106"/>
    </row>
    <row r="746" s="78" customFormat="1" customHeight="1" spans="3:3">
      <c r="C746" s="106"/>
    </row>
    <row r="747" s="78" customFormat="1" customHeight="1" spans="3:3">
      <c r="C747" s="106"/>
    </row>
    <row r="748" s="78" customFormat="1" customHeight="1" spans="3:3">
      <c r="C748" s="106"/>
    </row>
    <row r="749" s="78" customFormat="1" customHeight="1" spans="3:3">
      <c r="C749" s="106"/>
    </row>
    <row r="750" s="78" customFormat="1" customHeight="1" spans="3:3">
      <c r="C750" s="106"/>
    </row>
    <row r="751" s="78" customFormat="1" customHeight="1" spans="3:3">
      <c r="C751" s="106"/>
    </row>
    <row r="752" s="78" customFormat="1" customHeight="1" spans="3:3">
      <c r="C752" s="106"/>
    </row>
    <row r="753" s="78" customFormat="1" customHeight="1" spans="3:3">
      <c r="C753" s="106"/>
    </row>
    <row r="754" s="78" customFormat="1" customHeight="1" spans="3:3">
      <c r="C754" s="106"/>
    </row>
    <row r="755" s="78" customFormat="1" customHeight="1" spans="3:3">
      <c r="C755" s="106"/>
    </row>
    <row r="756" s="78" customFormat="1" customHeight="1" spans="3:3">
      <c r="C756" s="106"/>
    </row>
    <row r="757" s="78" customFormat="1" customHeight="1" spans="3:3">
      <c r="C757" s="106"/>
    </row>
    <row r="758" s="78" customFormat="1" customHeight="1" spans="3:3">
      <c r="C758" s="106"/>
    </row>
    <row r="759" s="78" customFormat="1" customHeight="1" spans="3:3">
      <c r="C759" s="106"/>
    </row>
    <row r="760" s="78" customFormat="1" customHeight="1" spans="3:3">
      <c r="C760" s="106"/>
    </row>
    <row r="761" s="78" customFormat="1" customHeight="1" spans="3:3">
      <c r="C761" s="106"/>
    </row>
    <row r="762" s="78" customFormat="1" customHeight="1" spans="3:3">
      <c r="C762" s="106"/>
    </row>
    <row r="763" s="78" customFormat="1" customHeight="1" spans="3:3">
      <c r="C763" s="106"/>
    </row>
    <row r="764" s="78" customFormat="1" customHeight="1" spans="3:3">
      <c r="C764" s="106"/>
    </row>
    <row r="765" s="78" customFormat="1" customHeight="1" spans="3:3">
      <c r="C765" s="106"/>
    </row>
    <row r="766" s="78" customFormat="1" customHeight="1" spans="3:3">
      <c r="C766" s="106"/>
    </row>
    <row r="767" s="78" customFormat="1" customHeight="1" spans="3:3">
      <c r="C767" s="106"/>
    </row>
    <row r="768" s="78" customFormat="1" customHeight="1" spans="3:3">
      <c r="C768" s="106"/>
    </row>
    <row r="769" s="78" customFormat="1" customHeight="1" spans="3:3">
      <c r="C769" s="106"/>
    </row>
    <row r="770" s="78" customFormat="1" customHeight="1" spans="3:3">
      <c r="C770" s="106"/>
    </row>
    <row r="771" s="78" customFormat="1" customHeight="1" spans="3:3">
      <c r="C771" s="106"/>
    </row>
    <row r="772" s="78" customFormat="1" customHeight="1" spans="3:3">
      <c r="C772" s="106"/>
    </row>
    <row r="773" s="78" customFormat="1" customHeight="1" spans="3:3">
      <c r="C773" s="106"/>
    </row>
    <row r="774" s="78" customFormat="1" customHeight="1" spans="3:3">
      <c r="C774" s="106"/>
    </row>
    <row r="775" s="78" customFormat="1" customHeight="1" spans="3:3">
      <c r="C775" s="106"/>
    </row>
    <row r="776" s="78" customFormat="1" customHeight="1" spans="3:3">
      <c r="C776" s="106"/>
    </row>
    <row r="777" s="78" customFormat="1" customHeight="1" spans="3:3">
      <c r="C777" s="106"/>
    </row>
    <row r="778" s="78" customFormat="1" customHeight="1" spans="3:3">
      <c r="C778" s="106"/>
    </row>
    <row r="779" s="78" customFormat="1" customHeight="1" spans="3:3">
      <c r="C779" s="106"/>
    </row>
    <row r="780" s="78" customFormat="1" customHeight="1" spans="3:3">
      <c r="C780" s="106"/>
    </row>
    <row r="781" s="78" customFormat="1" customHeight="1" spans="3:3">
      <c r="C781" s="106"/>
    </row>
    <row r="782" s="78" customFormat="1" customHeight="1" spans="3:3">
      <c r="C782" s="106"/>
    </row>
    <row r="783" s="78" customFormat="1" customHeight="1" spans="3:3">
      <c r="C783" s="106"/>
    </row>
    <row r="784" s="78" customFormat="1" customHeight="1" spans="3:3">
      <c r="C784" s="106"/>
    </row>
    <row r="785" s="78" customFormat="1" customHeight="1" spans="3:3">
      <c r="C785" s="106"/>
    </row>
    <row r="786" s="78" customFormat="1" customHeight="1" spans="3:3">
      <c r="C786" s="106"/>
    </row>
    <row r="787" s="78" customFormat="1" customHeight="1" spans="3:3">
      <c r="C787" s="106"/>
    </row>
    <row r="788" s="78" customFormat="1" customHeight="1" spans="3:3">
      <c r="C788" s="106"/>
    </row>
    <row r="789" s="78" customFormat="1" customHeight="1" spans="3:3">
      <c r="C789" s="106"/>
    </row>
    <row r="790" s="78" customFormat="1" customHeight="1" spans="3:3">
      <c r="C790" s="106"/>
    </row>
    <row r="791" s="78" customFormat="1" customHeight="1" spans="3:3">
      <c r="C791" s="106"/>
    </row>
    <row r="792" s="78" customFormat="1" customHeight="1" spans="3:3">
      <c r="C792" s="106"/>
    </row>
    <row r="793" s="78" customFormat="1" customHeight="1" spans="3:3">
      <c r="C793" s="106"/>
    </row>
    <row r="794" s="78" customFormat="1" customHeight="1" spans="3:3">
      <c r="C794" s="106"/>
    </row>
    <row r="795" s="78" customFormat="1" customHeight="1" spans="3:3">
      <c r="C795" s="106"/>
    </row>
    <row r="796" s="78" customFormat="1" customHeight="1" spans="3:3">
      <c r="C796" s="106"/>
    </row>
    <row r="797" s="78" customFormat="1" customHeight="1" spans="3:3">
      <c r="C797" s="106"/>
    </row>
    <row r="798" s="78" customFormat="1" customHeight="1" spans="3:3">
      <c r="C798" s="106"/>
    </row>
    <row r="799" s="78" customFormat="1" customHeight="1" spans="3:3">
      <c r="C799" s="106"/>
    </row>
    <row r="800" s="78" customFormat="1" customHeight="1" spans="3:3">
      <c r="C800" s="106"/>
    </row>
    <row r="801" s="78" customFormat="1" customHeight="1" spans="3:3">
      <c r="C801" s="106"/>
    </row>
    <row r="802" s="78" customFormat="1" customHeight="1" spans="3:3">
      <c r="C802" s="106"/>
    </row>
    <row r="803" s="78" customFormat="1" customHeight="1" spans="3:3">
      <c r="C803" s="106"/>
    </row>
    <row r="804" s="78" customFormat="1" customHeight="1" spans="3:3">
      <c r="C804" s="106"/>
    </row>
    <row r="805" s="78" customFormat="1" customHeight="1" spans="3:3">
      <c r="C805" s="106"/>
    </row>
    <row r="806" s="78" customFormat="1" customHeight="1" spans="3:3">
      <c r="C806" s="106"/>
    </row>
    <row r="807" s="78" customFormat="1" customHeight="1" spans="3:3">
      <c r="C807" s="106"/>
    </row>
    <row r="808" s="78" customFormat="1" customHeight="1" spans="3:3">
      <c r="C808" s="106"/>
    </row>
    <row r="809" s="78" customFormat="1" customHeight="1" spans="3:3">
      <c r="C809" s="106"/>
    </row>
    <row r="810" s="78" customFormat="1" customHeight="1" spans="3:3">
      <c r="C810" s="106"/>
    </row>
    <row r="811" s="78" customFormat="1" customHeight="1" spans="3:3">
      <c r="C811" s="106"/>
    </row>
    <row r="812" s="78" customFormat="1" customHeight="1" spans="3:3">
      <c r="C812" s="106"/>
    </row>
    <row r="813" s="78" customFormat="1" customHeight="1" spans="3:3">
      <c r="C813" s="106"/>
    </row>
    <row r="814" s="78" customFormat="1" customHeight="1" spans="3:3">
      <c r="C814" s="106"/>
    </row>
    <row r="815" s="78" customFormat="1" customHeight="1" spans="3:3">
      <c r="C815" s="106"/>
    </row>
    <row r="816" s="78" customFormat="1" customHeight="1" spans="3:3">
      <c r="C816" s="106"/>
    </row>
    <row r="817" s="78" customFormat="1" customHeight="1" spans="3:3">
      <c r="C817" s="106"/>
    </row>
    <row r="818" s="78" customFormat="1" customHeight="1" spans="3:3">
      <c r="C818" s="106"/>
    </row>
    <row r="819" s="78" customFormat="1" customHeight="1" spans="3:3">
      <c r="C819" s="106"/>
    </row>
    <row r="820" s="78" customFormat="1" customHeight="1" spans="3:3">
      <c r="C820" s="106"/>
    </row>
    <row r="821" s="78" customFormat="1" customHeight="1" spans="3:3">
      <c r="C821" s="106"/>
    </row>
    <row r="822" s="78" customFormat="1" customHeight="1" spans="3:3">
      <c r="C822" s="106"/>
    </row>
    <row r="823" s="78" customFormat="1" customHeight="1" spans="3:3">
      <c r="C823" s="106"/>
    </row>
    <row r="824" s="78" customFormat="1" customHeight="1" spans="3:3">
      <c r="C824" s="106"/>
    </row>
    <row r="825" s="78" customFormat="1" customHeight="1" spans="3:3">
      <c r="C825" s="106"/>
    </row>
    <row r="826" s="78" customFormat="1" customHeight="1" spans="3:3">
      <c r="C826" s="106"/>
    </row>
    <row r="827" s="78" customFormat="1" customHeight="1" spans="3:3">
      <c r="C827" s="106"/>
    </row>
    <row r="828" s="78" customFormat="1" customHeight="1" spans="3:3">
      <c r="C828" s="106"/>
    </row>
    <row r="829" s="78" customFormat="1" customHeight="1" spans="3:3">
      <c r="C829" s="106"/>
    </row>
    <row r="830" s="78" customFormat="1" customHeight="1" spans="3:3">
      <c r="C830" s="106"/>
    </row>
    <row r="831" s="78" customFormat="1" customHeight="1" spans="3:3">
      <c r="C831" s="106"/>
    </row>
    <row r="832" s="78" customFormat="1" customHeight="1" spans="3:3">
      <c r="C832" s="106"/>
    </row>
    <row r="833" s="78" customFormat="1" customHeight="1" spans="3:3">
      <c r="C833" s="106"/>
    </row>
    <row r="834" s="78" customFormat="1" customHeight="1" spans="3:3">
      <c r="C834" s="106"/>
    </row>
    <row r="835" s="78" customFormat="1" customHeight="1" spans="3:3">
      <c r="C835" s="106"/>
    </row>
    <row r="836" s="78" customFormat="1" customHeight="1" spans="3:3">
      <c r="C836" s="106"/>
    </row>
    <row r="837" s="78" customFormat="1" customHeight="1" spans="3:3">
      <c r="C837" s="106"/>
    </row>
    <row r="838" s="78" customFormat="1" customHeight="1" spans="3:3">
      <c r="C838" s="106"/>
    </row>
    <row r="839" s="78" customFormat="1" customHeight="1" spans="3:3">
      <c r="C839" s="106"/>
    </row>
    <row r="840" s="78" customFormat="1" customHeight="1" spans="3:3">
      <c r="C840" s="106"/>
    </row>
    <row r="841" s="78" customFormat="1" customHeight="1" spans="3:3">
      <c r="C841" s="106"/>
    </row>
    <row r="842" s="78" customFormat="1" customHeight="1" spans="3:3">
      <c r="C842" s="106"/>
    </row>
    <row r="843" s="78" customFormat="1" customHeight="1" spans="3:3">
      <c r="C843" s="106"/>
    </row>
    <row r="844" s="78" customFormat="1" customHeight="1" spans="3:3">
      <c r="C844" s="106"/>
    </row>
    <row r="845" s="78" customFormat="1" customHeight="1" spans="3:3">
      <c r="C845" s="106"/>
    </row>
    <row r="846" s="78" customFormat="1" customHeight="1" spans="3:3">
      <c r="C846" s="106"/>
    </row>
    <row r="847" s="78" customFormat="1" customHeight="1" spans="3:3">
      <c r="C847" s="106"/>
    </row>
    <row r="848" s="78" customFormat="1" customHeight="1" spans="3:3">
      <c r="C848" s="106"/>
    </row>
    <row r="849" s="78" customFormat="1" customHeight="1" spans="3:3">
      <c r="C849" s="106"/>
    </row>
    <row r="850" s="78" customFormat="1" customHeight="1" spans="3:3">
      <c r="C850" s="106"/>
    </row>
    <row r="851" s="78" customFormat="1" customHeight="1" spans="3:3">
      <c r="C851" s="106"/>
    </row>
    <row r="852" s="78" customFormat="1" customHeight="1" spans="3:3">
      <c r="C852" s="106"/>
    </row>
    <row r="853" s="78" customFormat="1" customHeight="1" spans="3:3">
      <c r="C853" s="106"/>
    </row>
    <row r="854" s="78" customFormat="1" customHeight="1" spans="3:3">
      <c r="C854" s="106"/>
    </row>
    <row r="855" s="78" customFormat="1" customHeight="1" spans="3:3">
      <c r="C855" s="106"/>
    </row>
    <row r="856" s="78" customFormat="1" customHeight="1" spans="3:3">
      <c r="C856" s="106"/>
    </row>
    <row r="857" s="78" customFormat="1" customHeight="1" spans="3:3">
      <c r="C857" s="106"/>
    </row>
    <row r="858" s="78" customFormat="1" customHeight="1" spans="3:3">
      <c r="C858" s="106"/>
    </row>
    <row r="859" s="78" customFormat="1" customHeight="1" spans="3:3">
      <c r="C859" s="106"/>
    </row>
    <row r="860" s="78" customFormat="1" customHeight="1" spans="3:3">
      <c r="C860" s="106"/>
    </row>
    <row r="861" s="78" customFormat="1" customHeight="1" spans="3:3">
      <c r="C861" s="106"/>
    </row>
    <row r="862" s="78" customFormat="1" customHeight="1" spans="3:3">
      <c r="C862" s="106"/>
    </row>
    <row r="863" s="78" customFormat="1" customHeight="1" spans="3:3">
      <c r="C863" s="106"/>
    </row>
    <row r="864" s="78" customFormat="1" customHeight="1" spans="3:3">
      <c r="C864" s="106"/>
    </row>
    <row r="865" s="78" customFormat="1" customHeight="1" spans="3:3">
      <c r="C865" s="106"/>
    </row>
    <row r="866" s="78" customFormat="1" customHeight="1" spans="3:3">
      <c r="C866" s="106"/>
    </row>
    <row r="867" s="78" customFormat="1" customHeight="1" spans="3:3">
      <c r="C867" s="106"/>
    </row>
    <row r="868" s="78" customFormat="1" customHeight="1" spans="3:3">
      <c r="C868" s="106"/>
    </row>
    <row r="869" s="78" customFormat="1" customHeight="1" spans="3:3">
      <c r="C869" s="106"/>
    </row>
    <row r="870" s="78" customFormat="1" customHeight="1" spans="3:3">
      <c r="C870" s="106"/>
    </row>
    <row r="871" s="78" customFormat="1" customHeight="1" spans="3:3">
      <c r="C871" s="106"/>
    </row>
    <row r="872" s="78" customFormat="1" customHeight="1" spans="3:3">
      <c r="C872" s="106"/>
    </row>
    <row r="873" s="78" customFormat="1" customHeight="1" spans="3:3">
      <c r="C873" s="106"/>
    </row>
    <row r="874" s="78" customFormat="1" customHeight="1" spans="3:3">
      <c r="C874" s="106"/>
    </row>
    <row r="875" s="78" customFormat="1" customHeight="1" spans="3:3">
      <c r="C875" s="106"/>
    </row>
    <row r="876" s="78" customFormat="1" customHeight="1" spans="3:3">
      <c r="C876" s="106"/>
    </row>
    <row r="877" s="78" customFormat="1" customHeight="1" spans="3:3">
      <c r="C877" s="106"/>
    </row>
    <row r="878" s="78" customFormat="1" customHeight="1" spans="3:3">
      <c r="C878" s="106"/>
    </row>
    <row r="879" s="78" customFormat="1" customHeight="1" spans="3:3">
      <c r="C879" s="106"/>
    </row>
    <row r="880" s="78" customFormat="1" customHeight="1" spans="3:3">
      <c r="C880" s="106"/>
    </row>
    <row r="881" s="78" customFormat="1" customHeight="1" spans="3:3">
      <c r="C881" s="106"/>
    </row>
    <row r="882" s="78" customFormat="1" customHeight="1" spans="3:3">
      <c r="C882" s="106"/>
    </row>
    <row r="883" s="78" customFormat="1" customHeight="1" spans="3:3">
      <c r="C883" s="106"/>
    </row>
    <row r="884" s="78" customFormat="1" customHeight="1" spans="3:3">
      <c r="C884" s="106"/>
    </row>
    <row r="885" s="78" customFormat="1" customHeight="1" spans="3:3">
      <c r="C885" s="106"/>
    </row>
    <row r="886" s="78" customFormat="1" customHeight="1" spans="3:3">
      <c r="C886" s="106"/>
    </row>
    <row r="887" s="78" customFormat="1" customHeight="1" spans="3:3">
      <c r="C887" s="106"/>
    </row>
    <row r="888" s="78" customFormat="1" customHeight="1" spans="3:3">
      <c r="C888" s="106"/>
    </row>
    <row r="889" s="78" customFormat="1" customHeight="1" spans="3:3">
      <c r="C889" s="106"/>
    </row>
    <row r="890" s="78" customFormat="1" customHeight="1" spans="3:3">
      <c r="C890" s="106"/>
    </row>
    <row r="891" s="78" customFormat="1" customHeight="1" spans="3:3">
      <c r="C891" s="106"/>
    </row>
    <row r="892" s="78" customFormat="1" customHeight="1" spans="3:3">
      <c r="C892" s="106"/>
    </row>
    <row r="893" s="78" customFormat="1" customHeight="1" spans="3:3">
      <c r="C893" s="106"/>
    </row>
    <row r="894" s="78" customFormat="1" customHeight="1" spans="3:3">
      <c r="C894" s="106"/>
    </row>
    <row r="895" s="78" customFormat="1" customHeight="1" spans="3:3">
      <c r="C895" s="106"/>
    </row>
    <row r="896" s="78" customFormat="1" customHeight="1" spans="3:3">
      <c r="C896" s="106"/>
    </row>
    <row r="897" s="78" customFormat="1" customHeight="1" spans="3:3">
      <c r="C897" s="106"/>
    </row>
    <row r="898" s="78" customFormat="1" customHeight="1" spans="3:3">
      <c r="C898" s="106"/>
    </row>
    <row r="899" s="78" customFormat="1" customHeight="1" spans="3:3">
      <c r="C899" s="106"/>
    </row>
    <row r="900" s="78" customFormat="1" customHeight="1" spans="3:3">
      <c r="C900" s="106"/>
    </row>
    <row r="901" s="78" customFormat="1" customHeight="1" spans="3:3">
      <c r="C901" s="106"/>
    </row>
    <row r="902" s="78" customFormat="1" customHeight="1" spans="3:3">
      <c r="C902" s="106"/>
    </row>
    <row r="903" s="78" customFormat="1" customHeight="1" spans="3:3">
      <c r="C903" s="106"/>
    </row>
    <row r="904" s="78" customFormat="1" customHeight="1" spans="3:3">
      <c r="C904" s="106"/>
    </row>
    <row r="905" s="78" customFormat="1" customHeight="1" spans="3:3">
      <c r="C905" s="106"/>
    </row>
    <row r="906" s="78" customFormat="1" customHeight="1" spans="3:3">
      <c r="C906" s="106"/>
    </row>
    <row r="907" s="78" customFormat="1" customHeight="1" spans="3:3">
      <c r="C907" s="106"/>
    </row>
    <row r="908" s="78" customFormat="1" customHeight="1" spans="3:3">
      <c r="C908" s="106"/>
    </row>
    <row r="909" s="78" customFormat="1" customHeight="1" spans="3:3">
      <c r="C909" s="106"/>
    </row>
    <row r="910" s="78" customFormat="1" customHeight="1" spans="3:3">
      <c r="C910" s="106"/>
    </row>
    <row r="911" s="78" customFormat="1" customHeight="1" spans="3:3">
      <c r="C911" s="106"/>
    </row>
    <row r="912" s="78" customFormat="1" customHeight="1" spans="3:3">
      <c r="C912" s="106"/>
    </row>
    <row r="913" s="78" customFormat="1" customHeight="1" spans="3:3">
      <c r="C913" s="106"/>
    </row>
    <row r="914" s="78" customFormat="1" customHeight="1" spans="3:3">
      <c r="C914" s="106"/>
    </row>
    <row r="915" s="78" customFormat="1" customHeight="1" spans="3:3">
      <c r="C915" s="106"/>
    </row>
    <row r="916" s="78" customFormat="1" customHeight="1" spans="3:3">
      <c r="C916" s="106"/>
    </row>
    <row r="917" s="78" customFormat="1" customHeight="1" spans="3:3">
      <c r="C917" s="106"/>
    </row>
    <row r="918" s="78" customFormat="1" customHeight="1" spans="3:3">
      <c r="C918" s="106"/>
    </row>
    <row r="919" s="78" customFormat="1" customHeight="1" spans="3:3">
      <c r="C919" s="106"/>
    </row>
    <row r="920" s="78" customFormat="1" customHeight="1" spans="3:3">
      <c r="C920" s="106"/>
    </row>
    <row r="921" s="78" customFormat="1" customHeight="1" spans="3:3">
      <c r="C921" s="106"/>
    </row>
    <row r="922" s="78" customFormat="1" customHeight="1" spans="3:3">
      <c r="C922" s="106"/>
    </row>
    <row r="923" s="78" customFormat="1" customHeight="1" spans="3:3">
      <c r="C923" s="106"/>
    </row>
    <row r="924" s="78" customFormat="1" customHeight="1" spans="3:3">
      <c r="C924" s="106"/>
    </row>
    <row r="925" s="78" customFormat="1" customHeight="1" spans="3:3">
      <c r="C925" s="106"/>
    </row>
    <row r="926" s="78" customFormat="1" customHeight="1" spans="3:3">
      <c r="C926" s="106"/>
    </row>
    <row r="927" s="78" customFormat="1" customHeight="1" spans="3:3">
      <c r="C927" s="106"/>
    </row>
    <row r="928" s="78" customFormat="1" customHeight="1" spans="3:3">
      <c r="C928" s="106"/>
    </row>
    <row r="929" s="78" customFormat="1" customHeight="1" spans="3:3">
      <c r="C929" s="106"/>
    </row>
    <row r="930" s="78" customFormat="1" customHeight="1" spans="3:3">
      <c r="C930" s="106"/>
    </row>
    <row r="931" s="78" customFormat="1" customHeight="1" spans="3:3">
      <c r="C931" s="106"/>
    </row>
    <row r="932" s="78" customFormat="1" customHeight="1" spans="3:3">
      <c r="C932" s="106"/>
    </row>
    <row r="933" s="78" customFormat="1" customHeight="1" spans="3:3">
      <c r="C933" s="106"/>
    </row>
    <row r="934" s="78" customFormat="1" customHeight="1" spans="3:3">
      <c r="C934" s="106"/>
    </row>
    <row r="935" s="78" customFormat="1" customHeight="1" spans="3:3">
      <c r="C935" s="106"/>
    </row>
    <row r="936" s="78" customFormat="1" customHeight="1" spans="3:3">
      <c r="C936" s="106"/>
    </row>
    <row r="937" s="78" customFormat="1" customHeight="1" spans="3:3">
      <c r="C937" s="106"/>
    </row>
    <row r="938" s="78" customFormat="1" customHeight="1" spans="3:3">
      <c r="C938" s="106"/>
    </row>
    <row r="939" s="78" customFormat="1" customHeight="1" spans="3:3">
      <c r="C939" s="106"/>
    </row>
    <row r="940" s="78" customFormat="1" customHeight="1" spans="3:3">
      <c r="C940" s="106"/>
    </row>
    <row r="941" s="78" customFormat="1" customHeight="1" spans="3:3">
      <c r="C941" s="106"/>
    </row>
    <row r="942" s="78" customFormat="1" customHeight="1" spans="3:3">
      <c r="C942" s="106"/>
    </row>
    <row r="943" s="78" customFormat="1" customHeight="1" spans="3:3">
      <c r="C943" s="106"/>
    </row>
    <row r="944" s="78" customFormat="1" customHeight="1" spans="3:3">
      <c r="C944" s="106"/>
    </row>
    <row r="945" s="78" customFormat="1" customHeight="1" spans="3:3">
      <c r="C945" s="106"/>
    </row>
    <row r="946" s="78" customFormat="1" customHeight="1" spans="3:3">
      <c r="C946" s="106"/>
    </row>
    <row r="947" s="78" customFormat="1" customHeight="1" spans="3:3">
      <c r="C947" s="106"/>
    </row>
    <row r="948" s="78" customFormat="1" customHeight="1" spans="3:3">
      <c r="C948" s="106"/>
    </row>
    <row r="949" s="78" customFormat="1" customHeight="1" spans="3:3">
      <c r="C949" s="106"/>
    </row>
    <row r="950" s="78" customFormat="1" customHeight="1" spans="3:3">
      <c r="C950" s="106"/>
    </row>
    <row r="951" s="78" customFormat="1" customHeight="1" spans="3:3">
      <c r="C951" s="106"/>
    </row>
    <row r="952" s="78" customFormat="1" customHeight="1" spans="3:3">
      <c r="C952" s="106"/>
    </row>
    <row r="953" s="78" customFormat="1" customHeight="1" spans="3:3">
      <c r="C953" s="106"/>
    </row>
    <row r="954" s="78" customFormat="1" customHeight="1" spans="3:3">
      <c r="C954" s="106"/>
    </row>
    <row r="955" s="78" customFormat="1" customHeight="1" spans="3:3">
      <c r="C955" s="106"/>
    </row>
    <row r="956" s="78" customFormat="1" customHeight="1" spans="3:3">
      <c r="C956" s="106"/>
    </row>
    <row r="957" s="78" customFormat="1" customHeight="1" spans="3:3">
      <c r="C957" s="106"/>
    </row>
    <row r="958" s="78" customFormat="1" customHeight="1" spans="3:3">
      <c r="C958" s="106"/>
    </row>
    <row r="959" s="78" customFormat="1" customHeight="1" spans="3:3">
      <c r="C959" s="106"/>
    </row>
    <row r="960" s="78" customFormat="1" customHeight="1" spans="3:3">
      <c r="C960" s="106"/>
    </row>
    <row r="961" s="78" customFormat="1" customHeight="1" spans="3:3">
      <c r="C961" s="106"/>
    </row>
    <row r="962" s="78" customFormat="1" customHeight="1" spans="3:3">
      <c r="C962" s="106"/>
    </row>
    <row r="963" s="78" customFormat="1" customHeight="1" spans="3:3">
      <c r="C963" s="106"/>
    </row>
    <row r="964" s="78" customFormat="1" customHeight="1" spans="3:3">
      <c r="C964" s="106"/>
    </row>
    <row r="965" s="78" customFormat="1" customHeight="1" spans="3:3">
      <c r="C965" s="106"/>
    </row>
    <row r="966" s="78" customFormat="1" customHeight="1" spans="3:3">
      <c r="C966" s="106"/>
    </row>
    <row r="967" s="78" customFormat="1" customHeight="1" spans="3:3">
      <c r="C967" s="106"/>
    </row>
    <row r="968" s="78" customFormat="1" customHeight="1" spans="3:3">
      <c r="C968" s="106"/>
    </row>
    <row r="969" s="78" customFormat="1" customHeight="1" spans="3:3">
      <c r="C969" s="106"/>
    </row>
    <row r="970" s="78" customFormat="1" customHeight="1" spans="3:3">
      <c r="C970" s="106"/>
    </row>
    <row r="971" s="78" customFormat="1" customHeight="1" spans="3:3">
      <c r="C971" s="106"/>
    </row>
    <row r="972" s="78" customFormat="1" customHeight="1" spans="3:3">
      <c r="C972" s="106"/>
    </row>
    <row r="973" s="78" customFormat="1" customHeight="1" spans="3:3">
      <c r="C973" s="106"/>
    </row>
    <row r="974" s="78" customFormat="1" customHeight="1" spans="3:3">
      <c r="C974" s="106"/>
    </row>
    <row r="975" s="78" customFormat="1" customHeight="1" spans="3:3">
      <c r="C975" s="106"/>
    </row>
    <row r="976" s="78" customFormat="1" customHeight="1" spans="3:3">
      <c r="C976" s="106"/>
    </row>
    <row r="977" s="78" customFormat="1" customHeight="1" spans="3:3">
      <c r="C977" s="106"/>
    </row>
    <row r="978" s="78" customFormat="1" customHeight="1" spans="3:3">
      <c r="C978" s="106"/>
    </row>
    <row r="979" s="78" customFormat="1" customHeight="1" spans="3:3">
      <c r="C979" s="106"/>
    </row>
    <row r="980" s="78" customFormat="1" customHeight="1" spans="3:3">
      <c r="C980" s="106"/>
    </row>
    <row r="981" s="78" customFormat="1" customHeight="1" spans="3:3">
      <c r="C981" s="106"/>
    </row>
    <row r="982" s="78" customFormat="1" customHeight="1" spans="3:3">
      <c r="C982" s="106"/>
    </row>
    <row r="983" s="78" customFormat="1" customHeight="1" spans="3:3">
      <c r="C983" s="106"/>
    </row>
    <row r="984" s="78" customFormat="1" customHeight="1" spans="3:3">
      <c r="C984" s="106"/>
    </row>
    <row r="985" s="78" customFormat="1" customHeight="1" spans="3:3">
      <c r="C985" s="106"/>
    </row>
    <row r="986" s="78" customFormat="1" customHeight="1" spans="3:3">
      <c r="C986" s="106"/>
    </row>
    <row r="987" s="78" customFormat="1" customHeight="1" spans="3:3">
      <c r="C987" s="106"/>
    </row>
    <row r="988" s="78" customFormat="1" customHeight="1" spans="3:3">
      <c r="C988" s="106"/>
    </row>
    <row r="989" s="78" customFormat="1" customHeight="1" spans="3:3">
      <c r="C989" s="106"/>
    </row>
    <row r="990" s="78" customFormat="1" customHeight="1" spans="3:3">
      <c r="C990" s="106"/>
    </row>
    <row r="991" s="78" customFormat="1" customHeight="1" spans="3:3">
      <c r="C991" s="106"/>
    </row>
    <row r="992" s="78" customFormat="1" customHeight="1" spans="3:3">
      <c r="C992" s="106"/>
    </row>
    <row r="993" s="78" customFormat="1" customHeight="1" spans="3:3">
      <c r="C993" s="106"/>
    </row>
    <row r="994" s="78" customFormat="1" customHeight="1" spans="3:3">
      <c r="C994" s="106"/>
    </row>
    <row r="995" s="78" customFormat="1" customHeight="1" spans="3:3">
      <c r="C995" s="106"/>
    </row>
    <row r="996" s="78" customFormat="1" customHeight="1" spans="3:3">
      <c r="C996" s="106"/>
    </row>
    <row r="997" s="78" customFormat="1" customHeight="1" spans="3:3">
      <c r="C997" s="106"/>
    </row>
    <row r="998" s="78" customFormat="1" customHeight="1" spans="3:3">
      <c r="C998" s="106"/>
    </row>
    <row r="999" s="78" customFormat="1" customHeight="1" spans="3:3">
      <c r="C999" s="106"/>
    </row>
    <row r="1000" s="78" customFormat="1" customHeight="1" spans="3:3">
      <c r="C1000" s="106"/>
    </row>
    <row r="1001" s="78" customFormat="1" customHeight="1" spans="3:3">
      <c r="C1001" s="106"/>
    </row>
    <row r="1002" s="78" customFormat="1" customHeight="1" spans="3:3">
      <c r="C1002" s="106"/>
    </row>
    <row r="1003" s="78" customFormat="1" customHeight="1" spans="3:3">
      <c r="C1003" s="106"/>
    </row>
    <row r="1004" s="78" customFormat="1" customHeight="1" spans="3:3">
      <c r="C1004" s="106"/>
    </row>
  </sheetData>
  <mergeCells count="3">
    <mergeCell ref="A2:C2"/>
    <mergeCell ref="A3:C3"/>
    <mergeCell ref="A11:B11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990"/>
  <sheetViews>
    <sheetView showZeros="0" tabSelected="1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E6" sqref="E6"/>
    </sheetView>
  </sheetViews>
  <sheetFormatPr defaultColWidth="8.75" defaultRowHeight="18.75" customHeight="1" outlineLevelCol="4"/>
  <cols>
    <col min="1" max="2" width="25.5" style="79" customWidth="1"/>
    <col min="3" max="3" width="23.5" style="79" customWidth="1"/>
    <col min="4" max="4" width="23.5" style="80" customWidth="1"/>
    <col min="5" max="5" width="23.2" style="79" customWidth="1"/>
    <col min="6" max="32" width="9" style="79"/>
    <col min="33" max="16384" width="8.75" style="79"/>
  </cols>
  <sheetData>
    <row r="1" s="73" customFormat="1" ht="20.45" customHeight="1" spans="1:1">
      <c r="A1" s="73" t="s">
        <v>2710</v>
      </c>
    </row>
    <row r="2" s="74" customFormat="1" ht="49.5" customHeight="1" spans="1:5">
      <c r="A2" s="81" t="s">
        <v>2711</v>
      </c>
      <c r="B2" s="81"/>
      <c r="C2" s="81"/>
      <c r="D2" s="81"/>
      <c r="E2" s="81"/>
    </row>
    <row r="3" s="75" customFormat="1" ht="33.75" customHeight="1" spans="4:4">
      <c r="D3" s="82" t="s">
        <v>2</v>
      </c>
    </row>
    <row r="4" s="76" customFormat="1" ht="33.75" customHeight="1" spans="1:5">
      <c r="A4" s="83" t="s">
        <v>2535</v>
      </c>
      <c r="B4" s="84" t="s">
        <v>2712</v>
      </c>
      <c r="C4" s="85" t="s">
        <v>2536</v>
      </c>
      <c r="D4" s="86" t="s">
        <v>2537</v>
      </c>
      <c r="E4" s="87" t="s">
        <v>2713</v>
      </c>
    </row>
    <row r="5" s="75" customFormat="1" ht="51.75" customHeight="1" spans="1:5">
      <c r="A5" s="88" t="s">
        <v>2714</v>
      </c>
      <c r="B5" s="89">
        <v>219879</v>
      </c>
      <c r="C5" s="90">
        <v>301579</v>
      </c>
      <c r="D5" s="91">
        <v>294780</v>
      </c>
      <c r="E5" s="92"/>
    </row>
    <row r="6" s="75" customFormat="1" customHeight="1"/>
    <row r="7" s="75" customFormat="1" customHeight="1"/>
    <row r="8" s="77" customFormat="1" customHeight="1"/>
    <row r="9" s="77" customFormat="1" customHeight="1"/>
    <row r="10" s="77" customFormat="1" customHeight="1"/>
    <row r="11" s="77" customFormat="1" customHeight="1"/>
    <row r="12" s="77" customFormat="1" customHeight="1"/>
    <row r="13" s="77" customFormat="1" customHeight="1"/>
    <row r="14" s="77" customFormat="1" customHeight="1"/>
    <row r="15" s="77" customFormat="1" customHeight="1"/>
    <row r="16" s="77" customFormat="1" customHeight="1"/>
    <row r="17" s="77" customFormat="1" customHeight="1"/>
    <row r="18" s="77" customFormat="1" customHeight="1"/>
    <row r="19" s="77" customFormat="1" customHeight="1"/>
    <row r="20" s="77" customFormat="1" customHeight="1"/>
    <row r="21" s="77" customFormat="1" customHeight="1"/>
    <row r="22" s="77" customFormat="1" customHeight="1"/>
    <row r="23" s="77" customFormat="1" customHeight="1"/>
    <row r="24" s="77" customFormat="1" customHeight="1"/>
    <row r="25" s="77" customFormat="1" customHeight="1"/>
    <row r="26" s="77" customFormat="1" customHeight="1"/>
    <row r="27" s="77" customFormat="1" customHeight="1"/>
    <row r="28" s="77" customFormat="1" customHeight="1"/>
    <row r="29" s="77" customFormat="1" customHeight="1"/>
    <row r="30" s="77" customFormat="1" customHeight="1"/>
    <row r="31" s="77" customFormat="1" customHeight="1"/>
    <row r="32" s="77" customFormat="1" customHeight="1"/>
    <row r="33" s="77" customFormat="1" customHeight="1"/>
    <row r="34" s="77" customFormat="1" customHeight="1"/>
    <row r="35" s="77" customFormat="1" customHeight="1"/>
    <row r="36" s="77" customFormat="1" customHeight="1"/>
    <row r="37" s="77" customFormat="1" customHeight="1"/>
    <row r="38" s="77" customFormat="1" customHeight="1"/>
    <row r="39" s="77" customFormat="1" customHeight="1"/>
    <row r="40" s="77" customFormat="1" customHeight="1"/>
    <row r="41" s="77" customFormat="1" customHeight="1"/>
    <row r="42" s="77" customFormat="1" customHeight="1"/>
    <row r="43" s="77" customFormat="1" customHeight="1"/>
    <row r="44" s="77" customFormat="1" customHeight="1"/>
    <row r="45" s="77" customFormat="1" customHeight="1"/>
    <row r="46" s="77" customFormat="1" customHeight="1"/>
    <row r="47" s="77" customFormat="1" customHeight="1"/>
    <row r="48" s="77" customFormat="1" customHeight="1"/>
    <row r="49" s="77" customFormat="1" customHeight="1"/>
    <row r="50" s="77" customFormat="1" customHeight="1"/>
    <row r="51" s="77" customFormat="1" customHeight="1"/>
    <row r="52" s="77" customFormat="1" customHeight="1"/>
    <row r="53" s="77" customFormat="1" customHeight="1"/>
    <row r="54" s="77" customFormat="1" customHeight="1"/>
    <row r="55" s="77" customFormat="1" customHeight="1"/>
    <row r="56" s="77" customFormat="1" customHeight="1"/>
    <row r="57" s="77" customFormat="1" customHeight="1"/>
    <row r="58" s="77" customFormat="1" customHeight="1"/>
    <row r="59" s="77" customFormat="1" customHeight="1"/>
    <row r="60" s="77" customFormat="1" customHeight="1"/>
    <row r="61" s="77" customFormat="1" customHeight="1"/>
    <row r="62" s="77" customFormat="1" customHeight="1"/>
    <row r="63" s="77" customFormat="1" customHeight="1"/>
    <row r="64" s="77" customFormat="1" customHeight="1"/>
    <row r="65" s="77" customFormat="1" customHeight="1"/>
    <row r="66" s="77" customFormat="1" customHeight="1"/>
    <row r="67" s="77" customFormat="1" customHeight="1"/>
    <row r="68" s="77" customFormat="1" customHeight="1"/>
    <row r="69" s="77" customFormat="1" customHeight="1"/>
    <row r="70" s="77" customFormat="1" customHeight="1"/>
    <row r="71" s="77" customFormat="1" customHeight="1"/>
    <row r="72" s="77" customFormat="1" customHeight="1"/>
    <row r="73" s="77" customFormat="1" customHeight="1"/>
    <row r="74" s="77" customFormat="1" customHeight="1"/>
    <row r="75" s="77" customFormat="1" customHeight="1"/>
    <row r="76" s="77" customFormat="1" customHeight="1"/>
    <row r="77" s="77" customFormat="1" customHeight="1"/>
    <row r="78" s="77" customFormat="1" customHeight="1"/>
    <row r="79" s="77" customFormat="1" customHeight="1"/>
    <row r="80" s="77" customFormat="1" customHeight="1"/>
    <row r="81" s="77" customFormat="1" customHeight="1"/>
    <row r="82" s="77" customFormat="1" customHeight="1"/>
    <row r="83" s="77" customFormat="1" customHeight="1"/>
    <row r="84" s="77" customFormat="1" customHeight="1"/>
    <row r="85" s="77" customFormat="1" customHeight="1"/>
    <row r="86" s="77" customFormat="1" customHeight="1"/>
    <row r="87" s="77" customFormat="1" customHeight="1"/>
    <row r="88" s="77" customFormat="1" customHeight="1"/>
    <row r="89" s="77" customFormat="1" customHeight="1"/>
    <row r="90" s="77" customFormat="1" customHeight="1"/>
    <row r="91" s="77" customFormat="1" customHeight="1"/>
    <row r="92" s="77" customFormat="1" customHeight="1"/>
    <row r="93" s="77" customFormat="1" customHeight="1"/>
    <row r="94" s="77" customFormat="1" customHeight="1"/>
    <row r="95" s="77" customFormat="1" customHeight="1"/>
    <row r="96" s="77" customFormat="1" customHeight="1"/>
    <row r="97" s="77" customFormat="1" customHeight="1"/>
    <row r="98" s="77" customFormat="1" customHeight="1"/>
    <row r="99" s="77" customFormat="1" customHeight="1"/>
    <row r="100" s="77" customFormat="1" customHeight="1"/>
    <row r="101" s="77" customFormat="1" customHeight="1"/>
    <row r="102" s="77" customFormat="1" customHeight="1"/>
    <row r="103" s="77" customFormat="1" customHeight="1"/>
    <row r="104" s="77" customFormat="1" customHeight="1"/>
    <row r="105" s="77" customFormat="1" customHeight="1"/>
    <row r="106" s="77" customFormat="1" customHeight="1"/>
    <row r="107" s="77" customFormat="1" customHeight="1"/>
    <row r="108" s="77" customFormat="1" customHeight="1"/>
    <row r="109" s="77" customFormat="1" customHeight="1"/>
    <row r="110" s="77" customFormat="1" customHeight="1"/>
    <row r="111" s="77" customFormat="1" customHeight="1"/>
    <row r="112" s="77" customFormat="1" customHeight="1"/>
    <row r="113" s="77" customFormat="1" customHeight="1"/>
    <row r="114" s="77" customFormat="1" customHeight="1"/>
    <row r="115" s="77" customFormat="1" customHeight="1"/>
    <row r="116" s="77" customFormat="1" customHeight="1"/>
    <row r="117" s="77" customFormat="1" customHeight="1"/>
    <row r="118" s="77" customFormat="1" customHeight="1"/>
    <row r="119" s="77" customFormat="1" customHeight="1"/>
    <row r="120" s="77" customFormat="1" customHeight="1"/>
    <row r="121" s="77" customFormat="1" customHeight="1"/>
    <row r="122" s="77" customFormat="1" customHeight="1"/>
    <row r="123" s="77" customFormat="1" customHeight="1"/>
    <row r="124" s="77" customFormat="1" customHeight="1"/>
    <row r="125" s="77" customFormat="1" customHeight="1"/>
    <row r="126" s="77" customFormat="1" customHeight="1"/>
    <row r="127" s="77" customFormat="1" customHeight="1"/>
    <row r="128" s="77" customFormat="1" customHeight="1"/>
    <row r="129" s="77" customFormat="1" customHeight="1"/>
    <row r="130" s="77" customFormat="1" customHeight="1"/>
    <row r="131" s="77" customFormat="1" customHeight="1"/>
    <row r="132" s="77" customFormat="1" customHeight="1"/>
    <row r="133" s="77" customFormat="1" customHeight="1"/>
    <row r="134" s="77" customFormat="1" customHeight="1"/>
    <row r="135" s="77" customFormat="1" customHeight="1"/>
    <row r="136" s="77" customFormat="1" customHeight="1"/>
    <row r="137" s="77" customFormat="1" customHeight="1"/>
    <row r="138" s="77" customFormat="1" customHeight="1"/>
    <row r="139" s="77" customFormat="1" customHeight="1"/>
    <row r="140" s="77" customFormat="1" customHeight="1"/>
    <row r="141" s="77" customFormat="1" customHeight="1"/>
    <row r="142" s="77" customFormat="1" customHeight="1"/>
    <row r="143" s="77" customFormat="1" customHeight="1"/>
    <row r="144" s="77" customFormat="1" customHeight="1"/>
    <row r="145" s="77" customFormat="1" customHeight="1"/>
    <row r="146" s="77" customFormat="1" customHeight="1"/>
    <row r="147" s="77" customFormat="1" customHeight="1"/>
    <row r="148" s="77" customFormat="1" customHeight="1"/>
    <row r="149" s="77" customFormat="1" customHeight="1"/>
    <row r="150" s="77" customFormat="1" customHeight="1"/>
    <row r="151" s="77" customFormat="1" customHeight="1"/>
    <row r="152" s="77" customFormat="1" customHeight="1"/>
    <row r="153" s="77" customFormat="1" customHeight="1"/>
    <row r="154" s="77" customFormat="1" customHeight="1"/>
    <row r="155" s="77" customFormat="1" customHeight="1"/>
    <row r="156" s="77" customFormat="1" customHeight="1"/>
    <row r="157" s="77" customFormat="1" customHeight="1"/>
    <row r="158" s="78" customFormat="1" customHeight="1"/>
    <row r="159" s="78" customFormat="1" customHeight="1"/>
    <row r="160" s="78" customFormat="1" customHeight="1"/>
    <row r="161" s="78" customFormat="1" customHeight="1"/>
    <row r="162" s="78" customFormat="1" customHeight="1"/>
    <row r="163" s="78" customFormat="1" customHeight="1"/>
    <row r="164" s="78" customFormat="1" customHeight="1"/>
    <row r="165" s="78" customFormat="1" customHeight="1"/>
    <row r="166" s="78" customFormat="1" customHeight="1"/>
    <row r="167" s="78" customFormat="1" customHeight="1"/>
    <row r="168" s="78" customFormat="1" customHeight="1"/>
    <row r="169" s="78" customFormat="1" customHeight="1"/>
    <row r="170" s="78" customFormat="1" customHeight="1"/>
    <row r="171" s="78" customFormat="1" customHeight="1"/>
    <row r="172" s="78" customFormat="1" customHeight="1"/>
    <row r="173" s="78" customFormat="1" customHeight="1"/>
    <row r="174" s="78" customFormat="1" customHeight="1"/>
    <row r="175" s="78" customFormat="1" customHeight="1"/>
    <row r="176" s="78" customFormat="1" customHeight="1"/>
    <row r="177" s="78" customFormat="1" customHeight="1"/>
    <row r="178" s="78" customFormat="1" customHeight="1"/>
    <row r="179" s="78" customFormat="1" customHeight="1"/>
    <row r="180" s="78" customFormat="1" customHeight="1"/>
    <row r="181" s="78" customFormat="1" customHeight="1"/>
    <row r="182" s="78" customFormat="1" customHeight="1"/>
    <row r="183" s="78" customFormat="1" customHeight="1"/>
    <row r="184" s="78" customFormat="1" customHeight="1"/>
    <row r="185" s="78" customFormat="1" customHeight="1"/>
    <row r="186" s="78" customFormat="1" customHeight="1"/>
    <row r="187" s="78" customFormat="1" customHeight="1"/>
    <row r="188" s="78" customFormat="1" customHeight="1"/>
    <row r="189" s="78" customFormat="1" customHeight="1"/>
    <row r="190" s="78" customFormat="1" customHeight="1"/>
    <row r="191" s="78" customFormat="1" customHeight="1"/>
    <row r="192" s="78" customFormat="1" customHeight="1"/>
    <row r="193" s="78" customFormat="1" customHeight="1"/>
    <row r="194" s="78" customFormat="1" customHeight="1"/>
    <row r="195" s="78" customFormat="1" customHeight="1"/>
    <row r="196" s="78" customFormat="1" customHeight="1"/>
    <row r="197" s="78" customFormat="1" customHeight="1"/>
    <row r="198" s="78" customFormat="1" customHeight="1"/>
    <row r="199" s="78" customFormat="1" customHeight="1"/>
    <row r="200" s="78" customFormat="1" customHeight="1"/>
    <row r="201" s="78" customFormat="1" customHeight="1"/>
    <row r="202" s="78" customFormat="1" customHeight="1"/>
    <row r="203" s="78" customFormat="1" customHeight="1"/>
    <row r="204" s="78" customFormat="1" customHeight="1"/>
    <row r="205" s="78" customFormat="1" customHeight="1"/>
    <row r="206" s="78" customFormat="1" customHeight="1"/>
    <row r="207" s="78" customFormat="1" customHeight="1"/>
    <row r="208" s="78" customFormat="1" customHeight="1"/>
    <row r="209" s="78" customFormat="1" customHeight="1"/>
    <row r="210" s="78" customFormat="1" customHeight="1"/>
    <row r="211" s="78" customFormat="1" customHeight="1"/>
    <row r="212" s="78" customFormat="1" customHeight="1"/>
    <row r="213" s="78" customFormat="1" customHeight="1"/>
    <row r="214" s="78" customFormat="1" customHeight="1"/>
    <row r="215" s="78" customFormat="1" customHeight="1"/>
    <row r="216" s="78" customFormat="1" customHeight="1"/>
    <row r="217" s="78" customFormat="1" customHeight="1"/>
    <row r="218" s="78" customFormat="1" customHeight="1"/>
    <row r="219" s="78" customFormat="1" customHeight="1"/>
    <row r="220" s="78" customFormat="1" customHeight="1"/>
    <row r="221" s="78" customFormat="1" customHeight="1"/>
    <row r="222" s="78" customFormat="1" customHeight="1"/>
    <row r="223" s="78" customFormat="1" customHeight="1"/>
    <row r="224" s="78" customFormat="1" customHeight="1"/>
    <row r="225" s="78" customFormat="1" customHeight="1"/>
    <row r="226" s="78" customFormat="1" customHeight="1"/>
    <row r="227" s="78" customFormat="1" customHeight="1"/>
    <row r="228" s="78" customFormat="1" customHeight="1"/>
    <row r="229" s="78" customFormat="1" customHeight="1"/>
    <row r="230" s="78" customFormat="1" customHeight="1"/>
    <row r="231" s="78" customFormat="1" customHeight="1"/>
    <row r="232" s="78" customFormat="1" customHeight="1"/>
    <row r="233" s="78" customFormat="1" customHeight="1"/>
    <row r="234" s="78" customFormat="1" customHeight="1"/>
    <row r="235" s="78" customFormat="1" customHeight="1"/>
    <row r="236" s="78" customFormat="1" customHeight="1"/>
    <row r="237" s="78" customFormat="1" customHeight="1"/>
    <row r="238" s="78" customFormat="1" customHeight="1"/>
    <row r="239" s="78" customFormat="1" customHeight="1"/>
    <row r="240" s="78" customFormat="1" customHeight="1"/>
    <row r="241" s="78" customFormat="1" customHeight="1"/>
    <row r="242" s="78" customFormat="1" customHeight="1"/>
    <row r="243" s="78" customFormat="1" customHeight="1"/>
    <row r="244" s="78" customFormat="1" customHeight="1"/>
    <row r="245" s="78" customFormat="1" customHeight="1"/>
    <row r="246" s="78" customFormat="1" customHeight="1"/>
    <row r="247" s="78" customFormat="1" customHeight="1"/>
    <row r="248" s="78" customFormat="1" customHeight="1"/>
    <row r="249" s="78" customFormat="1" customHeight="1"/>
    <row r="250" s="78" customFormat="1" customHeight="1"/>
    <row r="251" s="78" customFormat="1" customHeight="1"/>
    <row r="252" s="78" customFormat="1" customHeight="1"/>
    <row r="253" s="78" customFormat="1" customHeight="1"/>
    <row r="254" s="78" customFormat="1" customHeight="1"/>
    <row r="255" s="78" customFormat="1" customHeight="1"/>
    <row r="256" s="78" customFormat="1" customHeight="1"/>
    <row r="257" s="78" customFormat="1" customHeight="1"/>
    <row r="258" s="78" customFormat="1" customHeight="1"/>
    <row r="259" s="78" customFormat="1" customHeight="1"/>
    <row r="260" s="78" customFormat="1" customHeight="1"/>
    <row r="261" s="78" customFormat="1" customHeight="1"/>
    <row r="262" s="78" customFormat="1" customHeight="1"/>
    <row r="263" s="78" customFormat="1" customHeight="1"/>
    <row r="264" s="78" customFormat="1" customHeight="1"/>
    <row r="265" s="78" customFormat="1" customHeight="1"/>
    <row r="266" s="78" customFormat="1" customHeight="1"/>
    <row r="267" s="78" customFormat="1" customHeight="1"/>
    <row r="268" s="78" customFormat="1" customHeight="1"/>
    <row r="269" s="78" customFormat="1" customHeight="1"/>
    <row r="270" s="78" customFormat="1" customHeight="1"/>
    <row r="271" s="78" customFormat="1" customHeight="1"/>
    <row r="272" s="78" customFormat="1" customHeight="1"/>
    <row r="273" s="78" customFormat="1" customHeight="1"/>
    <row r="274" s="78" customFormat="1" customHeight="1"/>
    <row r="275" s="78" customFormat="1" customHeight="1"/>
    <row r="276" s="78" customFormat="1" customHeight="1"/>
    <row r="277" s="78" customFormat="1" customHeight="1"/>
    <row r="278" s="78" customFormat="1" customHeight="1"/>
    <row r="279" s="78" customFormat="1" customHeight="1"/>
    <row r="280" s="78" customFormat="1" customHeight="1"/>
    <row r="281" s="78" customFormat="1" customHeight="1"/>
    <row r="282" s="78" customFormat="1" customHeight="1"/>
    <row r="283" s="78" customFormat="1" customHeight="1"/>
    <row r="284" s="78" customFormat="1" customHeight="1"/>
    <row r="285" s="78" customFormat="1" customHeight="1"/>
    <row r="286" s="78" customFormat="1" customHeight="1"/>
    <row r="287" s="78" customFormat="1" customHeight="1"/>
    <row r="288" s="78" customFormat="1" customHeight="1"/>
    <row r="289" s="78" customFormat="1" customHeight="1"/>
    <row r="290" s="78" customFormat="1" customHeight="1"/>
    <row r="291" s="78" customFormat="1" customHeight="1"/>
    <row r="292" s="78" customFormat="1" customHeight="1"/>
    <row r="293" s="78" customFormat="1" customHeight="1"/>
    <row r="294" s="78" customFormat="1" customHeight="1"/>
    <row r="295" s="78" customFormat="1" customHeight="1"/>
    <row r="296" s="78" customFormat="1" customHeight="1"/>
    <row r="297" s="78" customFormat="1" customHeight="1"/>
    <row r="298" s="78" customFormat="1" customHeight="1"/>
    <row r="299" s="78" customFormat="1" customHeight="1"/>
    <row r="300" s="78" customFormat="1" customHeight="1"/>
    <row r="301" s="78" customFormat="1" customHeight="1"/>
    <row r="302" s="78" customFormat="1" customHeight="1"/>
    <row r="303" s="78" customFormat="1" customHeight="1"/>
    <row r="304" s="78" customFormat="1" customHeight="1"/>
    <row r="305" s="78" customFormat="1" customHeight="1"/>
    <row r="306" s="78" customFormat="1" customHeight="1"/>
    <row r="307" s="78" customFormat="1" customHeight="1"/>
    <row r="308" s="78" customFormat="1" customHeight="1"/>
    <row r="309" s="78" customFormat="1" customHeight="1"/>
    <row r="310" s="78" customFormat="1" customHeight="1"/>
    <row r="311" s="78" customFormat="1" customHeight="1"/>
    <row r="312" s="78" customFormat="1" customHeight="1"/>
    <row r="313" s="78" customFormat="1" customHeight="1"/>
    <row r="314" s="78" customFormat="1" customHeight="1"/>
    <row r="315" s="78" customFormat="1" customHeight="1"/>
    <row r="316" s="78" customFormat="1" customHeight="1"/>
    <row r="317" s="78" customFormat="1" customHeight="1"/>
    <row r="318" s="78" customFormat="1" customHeight="1"/>
    <row r="319" s="78" customFormat="1" customHeight="1"/>
    <row r="320" s="78" customFormat="1" customHeight="1"/>
    <row r="321" s="78" customFormat="1" customHeight="1"/>
    <row r="322" s="78" customFormat="1" customHeight="1"/>
    <row r="323" s="78" customFormat="1" customHeight="1"/>
    <row r="324" s="78" customFormat="1" customHeight="1"/>
    <row r="325" s="78" customFormat="1" customHeight="1"/>
    <row r="326" s="78" customFormat="1" customHeight="1"/>
    <row r="327" s="78" customFormat="1" customHeight="1"/>
    <row r="328" s="78" customFormat="1" customHeight="1"/>
    <row r="329" s="78" customFormat="1" customHeight="1"/>
    <row r="330" s="78" customFormat="1" customHeight="1"/>
    <row r="331" s="78" customFormat="1" customHeight="1"/>
    <row r="332" s="78" customFormat="1" customHeight="1"/>
    <row r="333" s="78" customFormat="1" customHeight="1"/>
    <row r="334" s="78" customFormat="1" customHeight="1"/>
    <row r="335" s="78" customFormat="1" customHeight="1"/>
    <row r="336" s="78" customFormat="1" customHeight="1"/>
    <row r="337" s="78" customFormat="1" customHeight="1"/>
    <row r="338" s="78" customFormat="1" customHeight="1"/>
    <row r="339" s="78" customFormat="1" customHeight="1"/>
    <row r="340" s="78" customFormat="1" customHeight="1"/>
    <row r="341" s="78" customFormat="1" customHeight="1"/>
    <row r="342" s="78" customFormat="1" customHeight="1"/>
    <row r="343" s="78" customFormat="1" customHeight="1"/>
    <row r="344" s="78" customFormat="1" customHeight="1"/>
    <row r="345" s="78" customFormat="1" customHeight="1"/>
    <row r="346" s="78" customFormat="1" customHeight="1"/>
    <row r="347" s="78" customFormat="1" customHeight="1"/>
    <row r="348" s="78" customFormat="1" customHeight="1"/>
    <row r="349" s="78" customFormat="1" customHeight="1"/>
    <row r="350" s="78" customFormat="1" customHeight="1"/>
    <row r="351" s="78" customFormat="1" customHeight="1"/>
    <row r="352" s="78" customFormat="1" customHeight="1"/>
    <row r="353" s="78" customFormat="1" customHeight="1"/>
    <row r="354" s="78" customFormat="1" customHeight="1"/>
    <row r="355" s="78" customFormat="1" customHeight="1"/>
    <row r="356" s="78" customFormat="1" customHeight="1"/>
    <row r="357" s="78" customFormat="1" customHeight="1"/>
    <row r="358" s="78" customFormat="1" customHeight="1"/>
    <row r="359" s="78" customFormat="1" customHeight="1"/>
    <row r="360" s="78" customFormat="1" customHeight="1"/>
    <row r="361" s="78" customFormat="1" customHeight="1"/>
    <row r="362" s="78" customFormat="1" customHeight="1"/>
    <row r="363" s="78" customFormat="1" customHeight="1"/>
    <row r="364" s="78" customFormat="1" customHeight="1"/>
    <row r="365" s="78" customFormat="1" customHeight="1"/>
    <row r="366" s="78" customFormat="1" customHeight="1"/>
    <row r="367" s="78" customFormat="1" customHeight="1"/>
    <row r="368" s="78" customFormat="1" customHeight="1"/>
    <row r="369" s="78" customFormat="1" customHeight="1"/>
    <row r="370" s="78" customFormat="1" customHeight="1"/>
    <row r="371" s="78" customFormat="1" customHeight="1"/>
    <row r="372" s="78" customFormat="1" customHeight="1"/>
    <row r="373" s="78" customFormat="1" customHeight="1"/>
    <row r="374" s="78" customFormat="1" customHeight="1"/>
    <row r="375" s="78" customFormat="1" customHeight="1"/>
    <row r="376" s="78" customFormat="1" customHeight="1"/>
    <row r="377" s="78" customFormat="1" customHeight="1"/>
    <row r="378" s="78" customFormat="1" customHeight="1"/>
    <row r="379" s="78" customFormat="1" customHeight="1"/>
    <row r="380" s="78" customFormat="1" customHeight="1"/>
    <row r="381" s="78" customFormat="1" customHeight="1"/>
    <row r="382" s="78" customFormat="1" customHeight="1"/>
    <row r="383" s="78" customFormat="1" customHeight="1"/>
    <row r="384" s="78" customFormat="1" customHeight="1"/>
    <row r="385" s="78" customFormat="1" customHeight="1"/>
    <row r="386" s="78" customFormat="1" customHeight="1"/>
    <row r="387" s="78" customFormat="1" customHeight="1"/>
    <row r="388" s="78" customFormat="1" customHeight="1"/>
    <row r="389" s="78" customFormat="1" customHeight="1"/>
    <row r="390" s="78" customFormat="1" customHeight="1"/>
    <row r="391" s="78" customFormat="1" customHeight="1"/>
    <row r="392" s="78" customFormat="1" customHeight="1"/>
    <row r="393" s="78" customFormat="1" customHeight="1"/>
    <row r="394" s="78" customFormat="1" customHeight="1"/>
    <row r="395" s="78" customFormat="1" customHeight="1"/>
    <row r="396" s="78" customFormat="1" customHeight="1"/>
    <row r="397" s="78" customFormat="1" customHeight="1"/>
    <row r="398" s="78" customFormat="1" customHeight="1"/>
    <row r="399" s="78" customFormat="1" customHeight="1"/>
    <row r="400" s="78" customFormat="1" customHeight="1"/>
    <row r="401" s="78" customFormat="1" customHeight="1"/>
    <row r="402" s="78" customFormat="1" customHeight="1"/>
    <row r="403" s="78" customFormat="1" customHeight="1"/>
    <row r="404" s="78" customFormat="1" customHeight="1"/>
    <row r="405" s="78" customFormat="1" customHeight="1"/>
    <row r="406" s="78" customFormat="1" customHeight="1"/>
    <row r="407" s="78" customFormat="1" customHeight="1"/>
    <row r="408" s="78" customFormat="1" customHeight="1"/>
    <row r="409" s="78" customFormat="1" customHeight="1"/>
    <row r="410" s="78" customFormat="1" customHeight="1"/>
    <row r="411" s="78" customFormat="1" customHeight="1"/>
    <row r="412" s="78" customFormat="1" customHeight="1"/>
    <row r="413" s="78" customFormat="1" customHeight="1"/>
    <row r="414" s="78" customFormat="1" customHeight="1"/>
    <row r="415" s="78" customFormat="1" customHeight="1"/>
    <row r="416" s="78" customFormat="1" customHeight="1"/>
    <row r="417" s="78" customFormat="1" customHeight="1"/>
    <row r="418" s="78" customFormat="1" customHeight="1"/>
    <row r="419" s="78" customFormat="1" customHeight="1"/>
    <row r="420" s="78" customFormat="1" customHeight="1"/>
    <row r="421" s="78" customFormat="1" customHeight="1"/>
    <row r="422" s="78" customFormat="1" customHeight="1"/>
    <row r="423" s="78" customFormat="1" customHeight="1"/>
    <row r="424" s="78" customFormat="1" customHeight="1"/>
    <row r="425" s="78" customFormat="1" customHeight="1"/>
    <row r="426" s="78" customFormat="1" customHeight="1"/>
    <row r="427" s="78" customFormat="1" customHeight="1"/>
    <row r="428" s="78" customFormat="1" customHeight="1"/>
    <row r="429" s="78" customFormat="1" customHeight="1"/>
    <row r="430" s="78" customFormat="1" customHeight="1"/>
    <row r="431" s="78" customFormat="1" customHeight="1"/>
    <row r="432" s="78" customFormat="1" customHeight="1"/>
    <row r="433" s="78" customFormat="1" customHeight="1"/>
    <row r="434" s="78" customFormat="1" customHeight="1"/>
    <row r="435" s="78" customFormat="1" customHeight="1"/>
    <row r="436" s="78" customFormat="1" customHeight="1"/>
    <row r="437" s="78" customFormat="1" customHeight="1"/>
    <row r="438" s="78" customFormat="1" customHeight="1"/>
    <row r="439" s="78" customFormat="1" customHeight="1"/>
    <row r="440" s="78" customFormat="1" customHeight="1"/>
    <row r="441" s="78" customFormat="1" customHeight="1"/>
    <row r="442" s="78" customFormat="1" customHeight="1"/>
    <row r="443" s="78" customFormat="1" customHeight="1"/>
    <row r="444" s="78" customFormat="1" customHeight="1"/>
    <row r="445" s="78" customFormat="1" customHeight="1"/>
    <row r="446" s="78" customFormat="1" customHeight="1"/>
    <row r="447" s="78" customFormat="1" customHeight="1"/>
    <row r="448" s="78" customFormat="1" customHeight="1"/>
    <row r="449" s="78" customFormat="1" customHeight="1"/>
    <row r="450" s="78" customFormat="1" customHeight="1"/>
    <row r="451" s="78" customFormat="1" customHeight="1"/>
    <row r="452" s="78" customFormat="1" customHeight="1"/>
    <row r="453" s="78" customFormat="1" customHeight="1"/>
    <row r="454" s="78" customFormat="1" customHeight="1"/>
    <row r="455" s="78" customFormat="1" customHeight="1"/>
    <row r="456" s="78" customFormat="1" customHeight="1"/>
    <row r="457" s="78" customFormat="1" customHeight="1"/>
    <row r="458" s="78" customFormat="1" customHeight="1"/>
    <row r="459" s="78" customFormat="1" customHeight="1"/>
    <row r="460" s="78" customFormat="1" customHeight="1"/>
    <row r="461" s="78" customFormat="1" customHeight="1"/>
    <row r="462" s="78" customFormat="1" customHeight="1"/>
    <row r="463" s="78" customFormat="1" customHeight="1"/>
    <row r="464" s="78" customFormat="1" customHeight="1"/>
    <row r="465" s="78" customFormat="1" customHeight="1"/>
    <row r="466" s="78" customFormat="1" customHeight="1"/>
    <row r="467" s="78" customFormat="1" customHeight="1"/>
    <row r="468" s="78" customFormat="1" customHeight="1"/>
    <row r="469" s="78" customFormat="1" customHeight="1"/>
    <row r="470" s="78" customFormat="1" customHeight="1"/>
    <row r="471" s="78" customFormat="1" customHeight="1"/>
    <row r="472" s="78" customFormat="1" customHeight="1"/>
    <row r="473" s="78" customFormat="1" customHeight="1"/>
    <row r="474" s="78" customFormat="1" customHeight="1"/>
    <row r="475" s="78" customFormat="1" customHeight="1"/>
    <row r="476" s="78" customFormat="1" customHeight="1"/>
    <row r="477" s="78" customFormat="1" customHeight="1"/>
    <row r="478" s="78" customFormat="1" customHeight="1"/>
    <row r="479" s="78" customFormat="1" customHeight="1"/>
    <row r="480" s="78" customFormat="1" customHeight="1"/>
    <row r="481" s="78" customFormat="1" customHeight="1"/>
    <row r="482" s="78" customFormat="1" customHeight="1"/>
    <row r="483" s="78" customFormat="1" customHeight="1"/>
    <row r="484" s="78" customFormat="1" customHeight="1"/>
    <row r="485" s="78" customFormat="1" customHeight="1"/>
    <row r="486" s="78" customFormat="1" customHeight="1"/>
    <row r="487" s="78" customFormat="1" customHeight="1"/>
    <row r="488" s="78" customFormat="1" customHeight="1"/>
    <row r="489" s="78" customFormat="1" customHeight="1"/>
    <row r="490" s="78" customFormat="1" customHeight="1"/>
    <row r="491" s="78" customFormat="1" customHeight="1"/>
    <row r="492" s="78" customFormat="1" customHeight="1"/>
    <row r="493" s="78" customFormat="1" customHeight="1"/>
    <row r="494" s="78" customFormat="1" customHeight="1"/>
    <row r="495" s="78" customFormat="1" customHeight="1"/>
    <row r="496" s="78" customFormat="1" customHeight="1"/>
    <row r="497" s="78" customFormat="1" customHeight="1"/>
    <row r="498" s="78" customFormat="1" customHeight="1"/>
    <row r="499" s="78" customFormat="1" customHeight="1"/>
    <row r="500" s="78" customFormat="1" customHeight="1"/>
    <row r="501" s="78" customFormat="1" customHeight="1"/>
    <row r="502" s="78" customFormat="1" customHeight="1"/>
    <row r="503" s="78" customFormat="1" customHeight="1"/>
    <row r="504" s="78" customFormat="1" customHeight="1"/>
    <row r="505" s="78" customFormat="1" customHeight="1"/>
    <row r="506" s="78" customFormat="1" customHeight="1"/>
    <row r="507" s="78" customFormat="1" customHeight="1"/>
    <row r="508" s="78" customFormat="1" customHeight="1"/>
    <row r="509" s="78" customFormat="1" customHeight="1"/>
    <row r="510" s="78" customFormat="1" customHeight="1"/>
    <row r="511" s="78" customFormat="1" customHeight="1"/>
    <row r="512" s="78" customFormat="1" customHeight="1"/>
    <row r="513" s="78" customFormat="1" customHeight="1"/>
    <row r="514" s="78" customFormat="1" customHeight="1"/>
    <row r="515" s="78" customFormat="1" customHeight="1"/>
    <row r="516" s="78" customFormat="1" customHeight="1"/>
    <row r="517" s="78" customFormat="1" customHeight="1"/>
    <row r="518" s="78" customFormat="1" customHeight="1"/>
    <row r="519" s="78" customFormat="1" customHeight="1"/>
    <row r="520" s="78" customFormat="1" customHeight="1"/>
    <row r="521" s="78" customFormat="1" customHeight="1"/>
    <row r="522" s="78" customFormat="1" customHeight="1"/>
    <row r="523" s="78" customFormat="1" customHeight="1"/>
    <row r="524" s="78" customFormat="1" customHeight="1"/>
    <row r="525" s="78" customFormat="1" customHeight="1"/>
    <row r="526" s="78" customFormat="1" customHeight="1"/>
    <row r="527" s="78" customFormat="1" customHeight="1"/>
    <row r="528" s="78" customFormat="1" customHeight="1"/>
    <row r="529" s="78" customFormat="1" customHeight="1"/>
    <row r="530" s="78" customFormat="1" customHeight="1"/>
    <row r="531" s="78" customFormat="1" customHeight="1"/>
    <row r="532" s="78" customFormat="1" customHeight="1"/>
    <row r="533" s="78" customFormat="1" customHeight="1"/>
    <row r="534" s="78" customFormat="1" customHeight="1"/>
    <row r="535" s="78" customFormat="1" customHeight="1"/>
    <row r="536" s="78" customFormat="1" customHeight="1"/>
    <row r="537" s="78" customFormat="1" customHeight="1"/>
    <row r="538" s="78" customFormat="1" customHeight="1"/>
    <row r="539" s="78" customFormat="1" customHeight="1"/>
    <row r="540" s="78" customFormat="1" customHeight="1"/>
    <row r="541" s="78" customFormat="1" customHeight="1"/>
    <row r="542" s="78" customFormat="1" customHeight="1"/>
    <row r="543" s="78" customFormat="1" customHeight="1"/>
    <row r="544" s="78" customFormat="1" customHeight="1"/>
    <row r="545" s="78" customFormat="1" customHeight="1"/>
    <row r="546" s="78" customFormat="1" customHeight="1"/>
    <row r="547" s="78" customFormat="1" customHeight="1"/>
    <row r="548" s="78" customFormat="1" customHeight="1"/>
    <row r="549" s="78" customFormat="1" customHeight="1"/>
    <row r="550" s="78" customFormat="1" customHeight="1"/>
    <row r="551" s="78" customFormat="1" customHeight="1"/>
    <row r="552" s="78" customFormat="1" customHeight="1"/>
    <row r="553" s="78" customFormat="1" customHeight="1"/>
    <row r="554" s="78" customFormat="1" customHeight="1"/>
    <row r="555" s="78" customFormat="1" customHeight="1"/>
    <row r="556" s="78" customFormat="1" customHeight="1"/>
    <row r="557" s="78" customFormat="1" customHeight="1"/>
    <row r="558" s="78" customFormat="1" customHeight="1"/>
    <row r="559" s="78" customFormat="1" customHeight="1"/>
    <row r="560" s="78" customFormat="1" customHeight="1"/>
    <row r="561" s="78" customFormat="1" customHeight="1"/>
    <row r="562" s="78" customFormat="1" customHeight="1"/>
    <row r="563" s="78" customFormat="1" customHeight="1"/>
    <row r="564" s="78" customFormat="1" customHeight="1"/>
    <row r="565" s="78" customFormat="1" customHeight="1"/>
    <row r="566" s="78" customFormat="1" customHeight="1"/>
    <row r="567" s="78" customFormat="1" customHeight="1"/>
    <row r="568" s="78" customFormat="1" customHeight="1"/>
    <row r="569" s="78" customFormat="1" customHeight="1"/>
    <row r="570" s="78" customFormat="1" customHeight="1"/>
    <row r="571" s="78" customFormat="1" customHeight="1"/>
    <row r="572" s="78" customFormat="1" customHeight="1"/>
    <row r="573" s="78" customFormat="1" customHeight="1"/>
    <row r="574" s="78" customFormat="1" customHeight="1"/>
    <row r="575" s="78" customFormat="1" customHeight="1"/>
    <row r="576" s="78" customFormat="1" customHeight="1"/>
    <row r="577" s="78" customFormat="1" customHeight="1"/>
    <row r="578" s="78" customFormat="1" customHeight="1"/>
    <row r="579" s="78" customFormat="1" customHeight="1"/>
    <row r="580" s="78" customFormat="1" customHeight="1"/>
    <row r="581" s="78" customFormat="1" customHeight="1"/>
    <row r="582" s="78" customFormat="1" customHeight="1"/>
    <row r="583" s="78" customFormat="1" customHeight="1"/>
    <row r="584" s="78" customFormat="1" customHeight="1"/>
    <row r="585" s="78" customFormat="1" customHeight="1"/>
    <row r="586" s="78" customFormat="1" customHeight="1"/>
    <row r="587" s="78" customFormat="1" customHeight="1"/>
    <row r="588" s="78" customFormat="1" customHeight="1"/>
    <row r="589" s="78" customFormat="1" customHeight="1"/>
    <row r="590" s="78" customFormat="1" customHeight="1"/>
    <row r="591" s="78" customFormat="1" customHeight="1"/>
    <row r="592" s="78" customFormat="1" customHeight="1"/>
    <row r="593" s="78" customFormat="1" customHeight="1"/>
    <row r="594" s="78" customFormat="1" customHeight="1"/>
    <row r="595" s="78" customFormat="1" customHeight="1"/>
    <row r="596" s="78" customFormat="1" customHeight="1"/>
    <row r="597" s="78" customFormat="1" customHeight="1"/>
    <row r="598" s="78" customFormat="1" customHeight="1"/>
    <row r="599" s="78" customFormat="1" customHeight="1"/>
    <row r="600" s="78" customFormat="1" customHeight="1"/>
    <row r="601" s="78" customFormat="1" customHeight="1"/>
    <row r="602" s="78" customFormat="1" customHeight="1"/>
    <row r="603" s="78" customFormat="1" customHeight="1"/>
    <row r="604" s="78" customFormat="1" customHeight="1"/>
    <row r="605" s="78" customFormat="1" customHeight="1"/>
    <row r="606" s="78" customFormat="1" customHeight="1"/>
    <row r="607" s="78" customFormat="1" customHeight="1"/>
    <row r="608" s="78" customFormat="1" customHeight="1"/>
    <row r="609" s="78" customFormat="1" customHeight="1"/>
    <row r="610" s="78" customFormat="1" customHeight="1"/>
    <row r="611" s="78" customFormat="1" customHeight="1"/>
    <row r="612" s="78" customFormat="1" customHeight="1"/>
    <row r="613" s="78" customFormat="1" customHeight="1"/>
    <row r="614" s="78" customFormat="1" customHeight="1"/>
    <row r="615" s="78" customFormat="1" customHeight="1"/>
    <row r="616" s="78" customFormat="1" customHeight="1"/>
    <row r="617" s="78" customFormat="1" customHeight="1"/>
    <row r="618" s="78" customFormat="1" customHeight="1"/>
    <row r="619" s="78" customFormat="1" customHeight="1"/>
    <row r="620" s="78" customFormat="1" customHeight="1"/>
    <row r="621" s="78" customFormat="1" customHeight="1"/>
    <row r="622" s="78" customFormat="1" customHeight="1"/>
    <row r="623" s="78" customFormat="1" customHeight="1"/>
    <row r="624" s="78" customFormat="1" customHeight="1"/>
    <row r="625" s="78" customFormat="1" customHeight="1"/>
    <row r="626" s="78" customFormat="1" customHeight="1"/>
    <row r="627" s="78" customFormat="1" customHeight="1"/>
    <row r="628" s="78" customFormat="1" customHeight="1"/>
    <row r="629" s="78" customFormat="1" customHeight="1"/>
    <row r="630" s="78" customFormat="1" customHeight="1"/>
    <row r="631" s="78" customFormat="1" customHeight="1"/>
    <row r="632" s="78" customFormat="1" customHeight="1"/>
    <row r="633" s="78" customFormat="1" customHeight="1"/>
    <row r="634" s="78" customFormat="1" customHeight="1"/>
    <row r="635" s="78" customFormat="1" customHeight="1"/>
    <row r="636" s="78" customFormat="1" customHeight="1"/>
    <row r="637" s="78" customFormat="1" customHeight="1"/>
    <row r="638" s="78" customFormat="1" customHeight="1"/>
    <row r="639" s="78" customFormat="1" customHeight="1"/>
    <row r="640" s="78" customFormat="1" customHeight="1"/>
    <row r="641" s="78" customFormat="1" customHeight="1"/>
    <row r="642" s="78" customFormat="1" customHeight="1"/>
    <row r="643" s="78" customFormat="1" customHeight="1"/>
    <row r="644" s="78" customFormat="1" customHeight="1"/>
    <row r="645" s="78" customFormat="1" customHeight="1"/>
    <row r="646" s="78" customFormat="1" customHeight="1"/>
    <row r="647" s="78" customFormat="1" customHeight="1"/>
    <row r="648" s="78" customFormat="1" customHeight="1"/>
    <row r="649" s="78" customFormat="1" customHeight="1"/>
    <row r="650" s="78" customFormat="1" customHeight="1"/>
    <row r="651" s="78" customFormat="1" customHeight="1"/>
    <row r="652" s="78" customFormat="1" customHeight="1"/>
    <row r="653" s="78" customFormat="1" customHeight="1"/>
    <row r="654" s="78" customFormat="1" customHeight="1"/>
    <row r="655" s="78" customFormat="1" customHeight="1"/>
    <row r="656" s="78" customFormat="1" customHeight="1"/>
    <row r="657" s="78" customFormat="1" customHeight="1"/>
    <row r="658" s="78" customFormat="1" customHeight="1"/>
    <row r="659" s="78" customFormat="1" customHeight="1"/>
    <row r="660" s="78" customFormat="1" customHeight="1"/>
    <row r="661" s="78" customFormat="1" customHeight="1"/>
    <row r="662" s="78" customFormat="1" customHeight="1"/>
    <row r="663" s="78" customFormat="1" customHeight="1"/>
    <row r="664" s="78" customFormat="1" customHeight="1"/>
    <row r="665" s="78" customFormat="1" customHeight="1"/>
    <row r="666" s="78" customFormat="1" customHeight="1"/>
    <row r="667" s="78" customFormat="1" customHeight="1"/>
    <row r="668" s="78" customFormat="1" customHeight="1"/>
    <row r="669" s="78" customFormat="1" customHeight="1"/>
    <row r="670" s="78" customFormat="1" customHeight="1"/>
    <row r="671" s="78" customFormat="1" customHeight="1"/>
    <row r="672" s="78" customFormat="1" customHeight="1"/>
    <row r="673" s="78" customFormat="1" customHeight="1"/>
    <row r="674" s="78" customFormat="1" customHeight="1"/>
    <row r="675" s="78" customFormat="1" customHeight="1"/>
    <row r="676" s="78" customFormat="1" customHeight="1"/>
    <row r="677" s="78" customFormat="1" customHeight="1"/>
    <row r="678" s="78" customFormat="1" customHeight="1"/>
    <row r="679" s="78" customFormat="1" customHeight="1"/>
    <row r="680" s="78" customFormat="1" customHeight="1"/>
    <row r="681" s="78" customFormat="1" customHeight="1"/>
    <row r="682" s="78" customFormat="1" customHeight="1"/>
    <row r="683" s="78" customFormat="1" customHeight="1"/>
    <row r="684" s="78" customFormat="1" customHeight="1"/>
    <row r="685" s="78" customFormat="1" customHeight="1"/>
    <row r="686" s="78" customFormat="1" customHeight="1"/>
    <row r="687" s="78" customFormat="1" customHeight="1"/>
    <row r="688" s="78" customFormat="1" customHeight="1"/>
    <row r="689" s="78" customFormat="1" customHeight="1"/>
    <row r="690" s="78" customFormat="1" customHeight="1"/>
    <row r="691" s="78" customFormat="1" customHeight="1"/>
    <row r="692" s="78" customFormat="1" customHeight="1"/>
    <row r="693" s="78" customFormat="1" customHeight="1"/>
    <row r="694" s="78" customFormat="1" customHeight="1"/>
    <row r="695" s="78" customFormat="1" customHeight="1"/>
    <row r="696" s="78" customFormat="1" customHeight="1"/>
    <row r="697" s="78" customFormat="1" customHeight="1"/>
    <row r="698" s="78" customFormat="1" customHeight="1"/>
    <row r="699" s="78" customFormat="1" customHeight="1"/>
    <row r="700" s="78" customFormat="1" customHeight="1"/>
    <row r="701" s="78" customFormat="1" customHeight="1"/>
    <row r="702" s="78" customFormat="1" customHeight="1"/>
    <row r="703" s="78" customFormat="1" customHeight="1"/>
    <row r="704" s="78" customFormat="1" customHeight="1"/>
    <row r="705" s="78" customFormat="1" customHeight="1"/>
    <row r="706" s="78" customFormat="1" customHeight="1"/>
    <row r="707" s="78" customFormat="1" customHeight="1"/>
    <row r="708" s="78" customFormat="1" customHeight="1"/>
    <row r="709" s="78" customFormat="1" customHeight="1"/>
    <row r="710" s="78" customFormat="1" customHeight="1"/>
    <row r="711" s="78" customFormat="1" customHeight="1"/>
    <row r="712" s="78" customFormat="1" customHeight="1"/>
    <row r="713" s="78" customFormat="1" customHeight="1"/>
    <row r="714" s="78" customFormat="1" customHeight="1"/>
    <row r="715" s="78" customFormat="1" customHeight="1"/>
    <row r="716" s="78" customFormat="1" customHeight="1"/>
    <row r="717" s="78" customFormat="1" customHeight="1"/>
    <row r="718" s="78" customFormat="1" customHeight="1"/>
    <row r="719" s="78" customFormat="1" customHeight="1"/>
    <row r="720" s="78" customFormat="1" customHeight="1"/>
    <row r="721" s="78" customFormat="1" customHeight="1"/>
    <row r="722" s="78" customFormat="1" customHeight="1"/>
    <row r="723" s="78" customFormat="1" customHeight="1"/>
    <row r="724" s="78" customFormat="1" customHeight="1"/>
    <row r="725" s="78" customFormat="1" customHeight="1"/>
    <row r="726" s="78" customFormat="1" customHeight="1"/>
    <row r="727" s="78" customFormat="1" customHeight="1"/>
    <row r="728" s="78" customFormat="1" customHeight="1"/>
    <row r="729" s="78" customFormat="1" customHeight="1"/>
    <row r="730" s="78" customFormat="1" customHeight="1"/>
    <row r="731" s="78" customFormat="1" customHeight="1"/>
    <row r="732" s="78" customFormat="1" customHeight="1"/>
    <row r="733" s="78" customFormat="1" customHeight="1"/>
    <row r="734" s="78" customFormat="1" customHeight="1"/>
    <row r="735" s="78" customFormat="1" customHeight="1"/>
    <row r="736" s="78" customFormat="1" customHeight="1"/>
    <row r="737" s="78" customFormat="1" customHeight="1"/>
    <row r="738" s="78" customFormat="1" customHeight="1"/>
    <row r="739" s="78" customFormat="1" customHeight="1"/>
    <row r="740" s="78" customFormat="1" customHeight="1"/>
    <row r="741" s="78" customFormat="1" customHeight="1"/>
    <row r="742" s="78" customFormat="1" customHeight="1"/>
    <row r="743" s="78" customFormat="1" customHeight="1"/>
    <row r="744" s="78" customFormat="1" customHeight="1"/>
    <row r="745" s="78" customFormat="1" customHeight="1"/>
    <row r="746" s="78" customFormat="1" customHeight="1"/>
    <row r="747" s="78" customFormat="1" customHeight="1"/>
    <row r="748" s="78" customFormat="1" customHeight="1"/>
    <row r="749" s="78" customFormat="1" customHeight="1"/>
    <row r="750" s="78" customFormat="1" customHeight="1"/>
    <row r="751" s="78" customFormat="1" customHeight="1"/>
    <row r="752" s="78" customFormat="1" customHeight="1"/>
    <row r="753" s="78" customFormat="1" customHeight="1"/>
    <row r="754" s="78" customFormat="1" customHeight="1"/>
    <row r="755" s="78" customFormat="1" customHeight="1"/>
    <row r="756" s="78" customFormat="1" customHeight="1"/>
    <row r="757" s="78" customFormat="1" customHeight="1"/>
    <row r="758" s="78" customFormat="1" customHeight="1"/>
    <row r="759" s="78" customFormat="1" customHeight="1"/>
    <row r="760" s="78" customFormat="1" customHeight="1"/>
    <row r="761" s="78" customFormat="1" customHeight="1"/>
    <row r="762" s="78" customFormat="1" customHeight="1"/>
    <row r="763" s="78" customFormat="1" customHeight="1"/>
    <row r="764" s="78" customFormat="1" customHeight="1"/>
    <row r="765" s="78" customFormat="1" customHeight="1"/>
    <row r="766" s="78" customFormat="1" customHeight="1"/>
    <row r="767" s="78" customFormat="1" customHeight="1"/>
    <row r="768" s="78" customFormat="1" customHeight="1"/>
    <row r="769" s="78" customFormat="1" customHeight="1"/>
    <row r="770" s="78" customFormat="1" customHeight="1"/>
    <row r="771" s="78" customFormat="1" customHeight="1"/>
    <row r="772" s="78" customFormat="1" customHeight="1"/>
    <row r="773" s="78" customFormat="1" customHeight="1"/>
    <row r="774" s="78" customFormat="1" customHeight="1"/>
    <row r="775" s="78" customFormat="1" customHeight="1"/>
    <row r="776" s="78" customFormat="1" customHeight="1"/>
    <row r="777" s="78" customFormat="1" customHeight="1"/>
    <row r="778" s="78" customFormat="1" customHeight="1"/>
    <row r="779" s="78" customFormat="1" customHeight="1"/>
    <row r="780" s="78" customFormat="1" customHeight="1"/>
    <row r="781" s="78" customFormat="1" customHeight="1"/>
    <row r="782" s="78" customFormat="1" customHeight="1"/>
    <row r="783" s="78" customFormat="1" customHeight="1"/>
    <row r="784" s="78" customFormat="1" customHeight="1"/>
    <row r="785" s="78" customFormat="1" customHeight="1"/>
    <row r="786" s="78" customFormat="1" customHeight="1"/>
    <row r="787" s="78" customFormat="1" customHeight="1"/>
    <row r="788" s="78" customFormat="1" customHeight="1"/>
    <row r="789" s="78" customFormat="1" customHeight="1"/>
    <row r="790" s="78" customFormat="1" customHeight="1"/>
    <row r="791" s="78" customFormat="1" customHeight="1"/>
    <row r="792" s="78" customFormat="1" customHeight="1"/>
    <row r="793" s="78" customFormat="1" customHeight="1"/>
    <row r="794" s="78" customFormat="1" customHeight="1"/>
    <row r="795" s="78" customFormat="1" customHeight="1"/>
    <row r="796" s="78" customFormat="1" customHeight="1"/>
    <row r="797" s="78" customFormat="1" customHeight="1"/>
    <row r="798" s="78" customFormat="1" customHeight="1"/>
    <row r="799" s="78" customFormat="1" customHeight="1"/>
    <row r="800" s="78" customFormat="1" customHeight="1"/>
    <row r="801" s="78" customFormat="1" customHeight="1"/>
    <row r="802" s="78" customFormat="1" customHeight="1"/>
    <row r="803" s="78" customFormat="1" customHeight="1"/>
    <row r="804" s="78" customFormat="1" customHeight="1"/>
    <row r="805" s="78" customFormat="1" customHeight="1"/>
    <row r="806" s="78" customFormat="1" customHeight="1"/>
    <row r="807" s="78" customFormat="1" customHeight="1"/>
    <row r="808" s="78" customFormat="1" customHeight="1"/>
    <row r="809" s="78" customFormat="1" customHeight="1"/>
    <row r="810" s="78" customFormat="1" customHeight="1"/>
    <row r="811" s="78" customFormat="1" customHeight="1"/>
    <row r="812" s="78" customFormat="1" customHeight="1"/>
    <row r="813" s="78" customFormat="1" customHeight="1"/>
    <row r="814" s="78" customFormat="1" customHeight="1"/>
    <row r="815" s="78" customFormat="1" customHeight="1"/>
    <row r="816" s="78" customFormat="1" customHeight="1"/>
    <row r="817" s="78" customFormat="1" customHeight="1"/>
    <row r="818" s="78" customFormat="1" customHeight="1"/>
    <row r="819" s="78" customFormat="1" customHeight="1"/>
    <row r="820" s="78" customFormat="1" customHeight="1"/>
    <row r="821" s="78" customFormat="1" customHeight="1"/>
    <row r="822" s="78" customFormat="1" customHeight="1"/>
    <row r="823" s="78" customFormat="1" customHeight="1"/>
    <row r="824" s="78" customFormat="1" customHeight="1"/>
    <row r="825" s="78" customFormat="1" customHeight="1"/>
    <row r="826" s="78" customFormat="1" customHeight="1"/>
    <row r="827" s="78" customFormat="1" customHeight="1"/>
    <row r="828" s="78" customFormat="1" customHeight="1"/>
    <row r="829" s="78" customFormat="1" customHeight="1"/>
    <row r="830" s="78" customFormat="1" customHeight="1"/>
    <row r="831" s="78" customFormat="1" customHeight="1"/>
    <row r="832" s="78" customFormat="1" customHeight="1"/>
    <row r="833" s="78" customFormat="1" customHeight="1"/>
    <row r="834" s="78" customFormat="1" customHeight="1"/>
    <row r="835" s="78" customFormat="1" customHeight="1"/>
    <row r="836" s="78" customFormat="1" customHeight="1"/>
    <row r="837" s="78" customFormat="1" customHeight="1"/>
    <row r="838" s="78" customFormat="1" customHeight="1"/>
    <row r="839" s="78" customFormat="1" customHeight="1"/>
    <row r="840" s="78" customFormat="1" customHeight="1"/>
    <row r="841" s="78" customFormat="1" customHeight="1"/>
    <row r="842" s="78" customFormat="1" customHeight="1"/>
    <row r="843" s="78" customFormat="1" customHeight="1"/>
    <row r="844" s="78" customFormat="1" customHeight="1"/>
    <row r="845" s="78" customFormat="1" customHeight="1"/>
    <row r="846" s="78" customFormat="1" customHeight="1"/>
    <row r="847" s="78" customFormat="1" customHeight="1"/>
    <row r="848" s="78" customFormat="1" customHeight="1"/>
    <row r="849" s="78" customFormat="1" customHeight="1"/>
    <row r="850" s="78" customFormat="1" customHeight="1"/>
    <row r="851" s="78" customFormat="1" customHeight="1"/>
    <row r="852" s="78" customFormat="1" customHeight="1"/>
    <row r="853" s="78" customFormat="1" customHeight="1"/>
    <row r="854" s="78" customFormat="1" customHeight="1"/>
    <row r="855" s="78" customFormat="1" customHeight="1"/>
    <row r="856" s="78" customFormat="1" customHeight="1"/>
    <row r="857" s="78" customFormat="1" customHeight="1"/>
    <row r="858" s="78" customFormat="1" customHeight="1"/>
    <row r="859" s="78" customFormat="1" customHeight="1"/>
    <row r="860" s="78" customFormat="1" customHeight="1"/>
    <row r="861" s="78" customFormat="1" customHeight="1"/>
    <row r="862" s="78" customFormat="1" customHeight="1"/>
    <row r="863" s="78" customFormat="1" customHeight="1"/>
    <row r="864" s="78" customFormat="1" customHeight="1"/>
    <row r="865" s="78" customFormat="1" customHeight="1"/>
    <row r="866" s="78" customFormat="1" customHeight="1"/>
    <row r="867" s="78" customFormat="1" customHeight="1"/>
    <row r="868" s="78" customFormat="1" customHeight="1"/>
    <row r="869" s="78" customFormat="1" customHeight="1"/>
    <row r="870" s="78" customFormat="1" customHeight="1"/>
    <row r="871" s="78" customFormat="1" customHeight="1"/>
    <row r="872" s="78" customFormat="1" customHeight="1"/>
    <row r="873" s="78" customFormat="1" customHeight="1"/>
    <row r="874" s="78" customFormat="1" customHeight="1"/>
    <row r="875" s="78" customFormat="1" customHeight="1"/>
    <row r="876" s="78" customFormat="1" customHeight="1"/>
    <row r="877" s="78" customFormat="1" customHeight="1"/>
    <row r="878" s="78" customFormat="1" customHeight="1"/>
    <row r="879" s="78" customFormat="1" customHeight="1"/>
    <row r="880" s="78" customFormat="1" customHeight="1"/>
    <row r="881" s="78" customFormat="1" customHeight="1"/>
    <row r="882" s="78" customFormat="1" customHeight="1"/>
    <row r="883" s="78" customFormat="1" customHeight="1"/>
    <row r="884" s="78" customFormat="1" customHeight="1"/>
    <row r="885" s="78" customFormat="1" customHeight="1"/>
    <row r="886" s="78" customFormat="1" customHeight="1"/>
    <row r="887" s="78" customFormat="1" customHeight="1"/>
    <row r="888" s="78" customFormat="1" customHeight="1"/>
    <row r="889" s="78" customFormat="1" customHeight="1"/>
    <row r="890" s="78" customFormat="1" customHeight="1"/>
    <row r="891" s="78" customFormat="1" customHeight="1"/>
    <row r="892" s="78" customFormat="1" customHeight="1"/>
    <row r="893" s="78" customFormat="1" customHeight="1"/>
    <row r="894" s="78" customFormat="1" customHeight="1"/>
    <row r="895" s="78" customFormat="1" customHeight="1"/>
    <row r="896" s="78" customFormat="1" customHeight="1"/>
    <row r="897" s="78" customFormat="1" customHeight="1"/>
    <row r="898" s="78" customFormat="1" customHeight="1"/>
    <row r="899" s="78" customFormat="1" customHeight="1"/>
    <row r="900" s="78" customFormat="1" customHeight="1"/>
    <row r="901" s="78" customFormat="1" customHeight="1"/>
    <row r="902" s="78" customFormat="1" customHeight="1"/>
    <row r="903" s="78" customFormat="1" customHeight="1"/>
    <row r="904" s="78" customFormat="1" customHeight="1"/>
    <row r="905" s="78" customFormat="1" customHeight="1"/>
    <row r="906" s="78" customFormat="1" customHeight="1"/>
    <row r="907" s="78" customFormat="1" customHeight="1"/>
    <row r="908" s="78" customFormat="1" customHeight="1"/>
    <row r="909" s="78" customFormat="1" customHeight="1"/>
    <row r="910" s="78" customFormat="1" customHeight="1"/>
    <row r="911" s="78" customFormat="1" customHeight="1"/>
    <row r="912" s="78" customFormat="1" customHeight="1"/>
    <row r="913" s="78" customFormat="1" customHeight="1"/>
    <row r="914" s="78" customFormat="1" customHeight="1"/>
    <row r="915" s="78" customFormat="1" customHeight="1"/>
    <row r="916" s="78" customFormat="1" customHeight="1"/>
    <row r="917" s="78" customFormat="1" customHeight="1"/>
    <row r="918" s="78" customFormat="1" customHeight="1"/>
    <row r="919" s="78" customFormat="1" customHeight="1"/>
    <row r="920" s="78" customFormat="1" customHeight="1"/>
    <row r="921" s="78" customFormat="1" customHeight="1"/>
    <row r="922" s="78" customFormat="1" customHeight="1"/>
    <row r="923" s="78" customFormat="1" customHeight="1"/>
    <row r="924" s="78" customFormat="1" customHeight="1"/>
    <row r="925" s="78" customFormat="1" customHeight="1"/>
    <row r="926" s="78" customFormat="1" customHeight="1"/>
    <row r="927" s="78" customFormat="1" customHeight="1"/>
    <row r="928" s="78" customFormat="1" customHeight="1"/>
    <row r="929" s="78" customFormat="1" customHeight="1"/>
    <row r="930" s="78" customFormat="1" customHeight="1"/>
    <row r="931" s="78" customFormat="1" customHeight="1"/>
    <row r="932" s="78" customFormat="1" customHeight="1"/>
    <row r="933" s="78" customFormat="1" customHeight="1"/>
    <row r="934" s="78" customFormat="1" customHeight="1"/>
    <row r="935" s="78" customFormat="1" customHeight="1"/>
    <row r="936" s="78" customFormat="1" customHeight="1"/>
    <row r="937" s="78" customFormat="1" customHeight="1"/>
    <row r="938" s="78" customFormat="1" customHeight="1"/>
    <row r="939" s="78" customFormat="1" customHeight="1"/>
    <row r="940" s="78" customFormat="1" customHeight="1"/>
    <row r="941" s="78" customFormat="1" customHeight="1"/>
    <row r="942" s="78" customFormat="1" customHeight="1"/>
    <row r="943" s="78" customFormat="1" customHeight="1"/>
    <row r="944" s="78" customFormat="1" customHeight="1"/>
    <row r="945" s="78" customFormat="1" customHeight="1"/>
    <row r="946" s="78" customFormat="1" customHeight="1"/>
    <row r="947" s="78" customFormat="1" customHeight="1"/>
    <row r="948" s="78" customFormat="1" customHeight="1"/>
    <row r="949" s="78" customFormat="1" customHeight="1"/>
    <row r="950" s="78" customFormat="1" customHeight="1"/>
    <row r="951" s="78" customFormat="1" customHeight="1"/>
    <row r="952" s="78" customFormat="1" customHeight="1"/>
    <row r="953" s="78" customFormat="1" customHeight="1"/>
    <row r="954" s="78" customFormat="1" customHeight="1"/>
    <row r="955" s="78" customFormat="1" customHeight="1"/>
    <row r="956" s="78" customFormat="1" customHeight="1"/>
    <row r="957" s="78" customFormat="1" customHeight="1"/>
    <row r="958" s="78" customFormat="1" customHeight="1"/>
    <row r="959" s="78" customFormat="1" customHeight="1"/>
    <row r="960" s="78" customFormat="1" customHeight="1"/>
    <row r="961" s="78" customFormat="1" customHeight="1"/>
    <row r="962" s="78" customFormat="1" customHeight="1"/>
    <row r="963" s="78" customFormat="1" customHeight="1"/>
    <row r="964" s="78" customFormat="1" customHeight="1"/>
    <row r="965" s="78" customFormat="1" customHeight="1"/>
    <row r="966" s="78" customFormat="1" customHeight="1"/>
    <row r="967" s="78" customFormat="1" customHeight="1"/>
    <row r="968" s="78" customFormat="1" customHeight="1"/>
    <row r="969" s="78" customFormat="1" customHeight="1"/>
    <row r="970" s="78" customFormat="1" customHeight="1"/>
    <row r="971" s="78" customFormat="1" customHeight="1"/>
    <row r="972" s="78" customFormat="1" customHeight="1"/>
    <row r="973" s="78" customFormat="1" customHeight="1"/>
    <row r="974" s="78" customFormat="1" customHeight="1"/>
    <row r="975" s="78" customFormat="1" customHeight="1"/>
    <row r="976" s="78" customFormat="1" customHeight="1"/>
    <row r="977" s="78" customFormat="1" customHeight="1"/>
    <row r="978" s="78" customFormat="1" customHeight="1"/>
    <row r="979" s="78" customFormat="1" customHeight="1"/>
    <row r="980" s="78" customFormat="1" customHeight="1"/>
    <row r="981" s="78" customFormat="1" customHeight="1"/>
    <row r="982" s="78" customFormat="1" customHeight="1"/>
    <row r="983" s="78" customFormat="1" customHeight="1"/>
    <row r="984" s="78" customFormat="1" customHeight="1"/>
    <row r="985" s="78" customFormat="1" customHeight="1"/>
    <row r="986" s="78" customFormat="1" customHeight="1"/>
    <row r="987" s="78" customFormat="1" customHeight="1"/>
    <row r="988" s="78" customFormat="1" customHeight="1"/>
    <row r="989" s="78" customFormat="1" customHeight="1"/>
    <row r="990" s="78" customFormat="1" customHeight="1"/>
  </sheetData>
  <mergeCells count="1">
    <mergeCell ref="A2:E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E182"/>
  <sheetViews>
    <sheetView showZeros="0" zoomScaleSheetLayoutView="60" workbookViewId="0">
      <selection activeCell="C14" sqref="C14"/>
    </sheetView>
  </sheetViews>
  <sheetFormatPr defaultColWidth="8.75" defaultRowHeight="21" customHeight="1" outlineLevelCol="4"/>
  <cols>
    <col min="1" max="1" width="38.25" style="332" customWidth="1"/>
    <col min="2" max="2" width="21" style="332" customWidth="1"/>
    <col min="3" max="3" width="22.25" style="332" customWidth="1"/>
    <col min="4" max="4" width="21.375" style="333" customWidth="1"/>
    <col min="5" max="5" width="12.3083333333333" style="332" hidden="1" customWidth="1"/>
    <col min="6" max="27" width="9" style="332"/>
    <col min="28" max="16384" width="8.75" style="332"/>
  </cols>
  <sheetData>
    <row r="1" s="328" customFormat="1" ht="20.45" customHeight="1" spans="1:4">
      <c r="A1" s="328" t="s">
        <v>23</v>
      </c>
      <c r="D1" s="334"/>
    </row>
    <row r="2" s="329" customFormat="1" ht="49.5" customHeight="1" spans="1:4">
      <c r="A2" s="173" t="s">
        <v>24</v>
      </c>
      <c r="B2" s="173"/>
      <c r="C2" s="173"/>
      <c r="D2" s="173"/>
    </row>
    <row r="3" s="330" customFormat="1" ht="27.75" customHeight="1" spans="1:4">
      <c r="A3" s="335"/>
      <c r="B3" s="174"/>
      <c r="C3" s="174"/>
      <c r="D3" s="336" t="s">
        <v>2</v>
      </c>
    </row>
    <row r="4" s="331" customFormat="1" ht="27.75" customHeight="1" spans="1:4">
      <c r="A4" s="99" t="s">
        <v>25</v>
      </c>
      <c r="B4" s="99" t="s">
        <v>26</v>
      </c>
      <c r="C4" s="99" t="s">
        <v>27</v>
      </c>
      <c r="D4" s="99" t="s">
        <v>28</v>
      </c>
    </row>
    <row r="5" s="330" customFormat="1" ht="27.75" customHeight="1" spans="1:5">
      <c r="A5" s="337" t="s">
        <v>29</v>
      </c>
      <c r="B5" s="175">
        <v>93709</v>
      </c>
      <c r="C5" s="99">
        <v>105000</v>
      </c>
      <c r="D5" s="338">
        <v>12</v>
      </c>
      <c r="E5" s="331">
        <f>(C5-B5)/B5</f>
        <v>0.120490027638754</v>
      </c>
    </row>
    <row r="6" s="330" customFormat="1" ht="27.75" customHeight="1" spans="1:5">
      <c r="A6" s="337" t="s">
        <v>30</v>
      </c>
      <c r="B6" s="176">
        <v>23072</v>
      </c>
      <c r="C6" s="176">
        <v>29000</v>
      </c>
      <c r="D6" s="338">
        <v>26</v>
      </c>
      <c r="E6" s="331">
        <f t="shared" ref="E6:E29" si="0">(C6-B6)/B6</f>
        <v>0.256934812760055</v>
      </c>
    </row>
    <row r="7" s="330" customFormat="1" ht="27.75" customHeight="1" spans="1:5">
      <c r="A7" s="337" t="s">
        <v>31</v>
      </c>
      <c r="B7" s="176">
        <v>9308</v>
      </c>
      <c r="C7" s="176">
        <v>10800</v>
      </c>
      <c r="D7" s="99">
        <v>16</v>
      </c>
      <c r="E7" s="331">
        <f t="shared" si="0"/>
        <v>0.160292221744736</v>
      </c>
    </row>
    <row r="8" s="330" customFormat="1" ht="27.75" customHeight="1" spans="1:5">
      <c r="A8" s="337" t="s">
        <v>32</v>
      </c>
      <c r="B8" s="176">
        <v>7169</v>
      </c>
      <c r="C8" s="176">
        <v>12000</v>
      </c>
      <c r="D8" s="99">
        <v>67</v>
      </c>
      <c r="E8" s="331">
        <f t="shared" si="0"/>
        <v>0.673873622541498</v>
      </c>
    </row>
    <row r="9" s="330" customFormat="1" ht="27.75" customHeight="1" spans="1:5">
      <c r="A9" s="337" t="s">
        <v>33</v>
      </c>
      <c r="B9" s="99">
        <v>1171</v>
      </c>
      <c r="C9" s="176">
        <v>2000</v>
      </c>
      <c r="D9" s="99">
        <v>71</v>
      </c>
      <c r="E9" s="331">
        <f t="shared" si="0"/>
        <v>0.707941929974381</v>
      </c>
    </row>
    <row r="10" s="330" customFormat="1" ht="27.75" customHeight="1" spans="1:5">
      <c r="A10" s="337" t="s">
        <v>34</v>
      </c>
      <c r="B10" s="176">
        <v>2682</v>
      </c>
      <c r="C10" s="176">
        <v>2700</v>
      </c>
      <c r="D10" s="99">
        <v>0.7</v>
      </c>
      <c r="E10" s="331">
        <f t="shared" si="0"/>
        <v>0.00671140939597315</v>
      </c>
    </row>
    <row r="11" s="330" customFormat="1" ht="27.75" customHeight="1" spans="1:5">
      <c r="A11" s="337" t="s">
        <v>35</v>
      </c>
      <c r="B11" s="176">
        <v>3547</v>
      </c>
      <c r="C11" s="176">
        <v>4000</v>
      </c>
      <c r="D11" s="99">
        <v>13</v>
      </c>
      <c r="E11" s="331">
        <f t="shared" si="0"/>
        <v>0.127713560755568</v>
      </c>
    </row>
    <row r="12" s="330" customFormat="1" ht="27.75" customHeight="1" spans="1:5">
      <c r="A12" s="337" t="s">
        <v>36</v>
      </c>
      <c r="B12" s="176">
        <v>1705</v>
      </c>
      <c r="C12" s="176">
        <v>1800</v>
      </c>
      <c r="D12" s="99">
        <v>6</v>
      </c>
      <c r="E12" s="331">
        <f t="shared" si="0"/>
        <v>0.0557184750733138</v>
      </c>
    </row>
    <row r="13" s="330" customFormat="1" ht="27.75" customHeight="1" spans="1:5">
      <c r="A13" s="337" t="s">
        <v>37</v>
      </c>
      <c r="B13" s="176">
        <v>7826</v>
      </c>
      <c r="C13" s="176">
        <v>8500</v>
      </c>
      <c r="D13" s="99">
        <v>9</v>
      </c>
      <c r="E13" s="331">
        <f t="shared" si="0"/>
        <v>0.086123179146435</v>
      </c>
    </row>
    <row r="14" s="330" customFormat="1" ht="27.75" customHeight="1" spans="1:5">
      <c r="A14" s="337" t="s">
        <v>38</v>
      </c>
      <c r="B14" s="176">
        <v>1685</v>
      </c>
      <c r="C14" s="176">
        <v>5500</v>
      </c>
      <c r="D14" s="99">
        <v>226</v>
      </c>
      <c r="E14" s="331">
        <f t="shared" si="0"/>
        <v>2.26409495548961</v>
      </c>
    </row>
    <row r="15" s="330" customFormat="1" ht="27.75" customHeight="1" spans="1:5">
      <c r="A15" s="337" t="s">
        <v>39</v>
      </c>
      <c r="B15" s="176">
        <v>1298</v>
      </c>
      <c r="C15" s="176">
        <v>3000</v>
      </c>
      <c r="D15" s="99">
        <v>131</v>
      </c>
      <c r="E15" s="331">
        <f t="shared" si="0"/>
        <v>1.31124807395994</v>
      </c>
    </row>
    <row r="16" s="330" customFormat="1" ht="27.75" customHeight="1" spans="1:5">
      <c r="A16" s="337" t="s">
        <v>40</v>
      </c>
      <c r="B16" s="176">
        <v>8542</v>
      </c>
      <c r="C16" s="176">
        <v>13100</v>
      </c>
      <c r="D16" s="99">
        <v>53</v>
      </c>
      <c r="E16" s="331">
        <f t="shared" si="0"/>
        <v>0.533598688831655</v>
      </c>
    </row>
    <row r="17" s="330" customFormat="1" ht="27.75" customHeight="1" spans="1:5">
      <c r="A17" s="337" t="s">
        <v>41</v>
      </c>
      <c r="B17" s="176">
        <v>24281</v>
      </c>
      <c r="C17" s="176">
        <v>11100</v>
      </c>
      <c r="D17" s="99">
        <v>-54</v>
      </c>
      <c r="E17" s="331">
        <f t="shared" si="0"/>
        <v>-0.542852436061118</v>
      </c>
    </row>
    <row r="18" s="330" customFormat="1" ht="27.75" customHeight="1" spans="1:5">
      <c r="A18" s="337" t="s">
        <v>42</v>
      </c>
      <c r="B18" s="99">
        <v>767</v>
      </c>
      <c r="C18" s="99">
        <v>700</v>
      </c>
      <c r="D18" s="99">
        <v>-9</v>
      </c>
      <c r="E18" s="331">
        <f t="shared" si="0"/>
        <v>-0.0873533246414602</v>
      </c>
    </row>
    <row r="19" s="330" customFormat="1" ht="27.75" customHeight="1" spans="1:5">
      <c r="A19" s="337" t="s">
        <v>43</v>
      </c>
      <c r="B19" s="99">
        <v>656</v>
      </c>
      <c r="C19" s="99">
        <v>800</v>
      </c>
      <c r="D19" s="99">
        <v>22</v>
      </c>
      <c r="E19" s="331">
        <f t="shared" si="0"/>
        <v>0.219512195121951</v>
      </c>
    </row>
    <row r="20" s="330" customFormat="1" ht="27.75" customHeight="1" spans="1:5">
      <c r="A20" s="337" t="s">
        <v>44</v>
      </c>
      <c r="B20" s="99"/>
      <c r="C20" s="99"/>
      <c r="D20" s="99"/>
      <c r="E20" s="331" t="e">
        <f t="shared" si="0"/>
        <v>#DIV/0!</v>
      </c>
    </row>
    <row r="21" s="330" customFormat="1" ht="27.75" customHeight="1" spans="1:5">
      <c r="A21" s="337" t="s">
        <v>45</v>
      </c>
      <c r="B21" s="176">
        <v>37630</v>
      </c>
      <c r="C21" s="176">
        <v>40000</v>
      </c>
      <c r="D21" s="338">
        <v>6</v>
      </c>
      <c r="E21" s="331">
        <f t="shared" si="0"/>
        <v>0.0629816635663035</v>
      </c>
    </row>
    <row r="22" s="330" customFormat="1" ht="27.75" customHeight="1" spans="1:5">
      <c r="A22" s="337" t="s">
        <v>46</v>
      </c>
      <c r="B22" s="176">
        <v>13192</v>
      </c>
      <c r="C22" s="176">
        <v>10500</v>
      </c>
      <c r="D22" s="99">
        <v>20</v>
      </c>
      <c r="E22" s="331">
        <f t="shared" si="0"/>
        <v>-0.20406306852638</v>
      </c>
    </row>
    <row r="23" s="330" customFormat="1" ht="27.75" customHeight="1" spans="1:5">
      <c r="A23" s="337" t="s">
        <v>47</v>
      </c>
      <c r="B23" s="176">
        <v>5013</v>
      </c>
      <c r="C23" s="176">
        <v>6250</v>
      </c>
      <c r="D23" s="99">
        <v>25</v>
      </c>
      <c r="E23" s="331">
        <f t="shared" si="0"/>
        <v>0.246758428086974</v>
      </c>
    </row>
    <row r="24" s="330" customFormat="1" ht="27.75" customHeight="1" spans="1:5">
      <c r="A24" s="337" t="s">
        <v>48</v>
      </c>
      <c r="B24" s="176">
        <v>3641</v>
      </c>
      <c r="C24" s="176">
        <v>5000</v>
      </c>
      <c r="D24" s="99">
        <v>37</v>
      </c>
      <c r="E24" s="331">
        <f t="shared" si="0"/>
        <v>0.37324910738808</v>
      </c>
    </row>
    <row r="25" s="330" customFormat="1" ht="27.75" customHeight="1" spans="1:5">
      <c r="A25" s="337" t="s">
        <v>49</v>
      </c>
      <c r="B25" s="176">
        <v>4970</v>
      </c>
      <c r="C25" s="176">
        <v>9500</v>
      </c>
      <c r="D25" s="99">
        <v>91</v>
      </c>
      <c r="E25" s="331">
        <f t="shared" si="0"/>
        <v>0.911468812877264</v>
      </c>
    </row>
    <row r="26" s="330" customFormat="1" ht="27.75" customHeight="1" spans="1:5">
      <c r="A26" s="337" t="s">
        <v>50</v>
      </c>
      <c r="B26" s="176">
        <v>1682</v>
      </c>
      <c r="C26" s="176">
        <v>2000</v>
      </c>
      <c r="D26" s="99">
        <v>19</v>
      </c>
      <c r="E26" s="331">
        <f t="shared" si="0"/>
        <v>0.189060642092747</v>
      </c>
    </row>
    <row r="27" s="330" customFormat="1" ht="27.75" customHeight="1" spans="1:5">
      <c r="A27" s="337" t="s">
        <v>51</v>
      </c>
      <c r="B27" s="99">
        <v>77</v>
      </c>
      <c r="C27" s="99">
        <v>80</v>
      </c>
      <c r="D27" s="99">
        <v>4</v>
      </c>
      <c r="E27" s="331">
        <f t="shared" si="0"/>
        <v>0.038961038961039</v>
      </c>
    </row>
    <row r="28" s="330" customFormat="1" ht="27.75" customHeight="1" spans="1:5">
      <c r="A28" s="337" t="s">
        <v>52</v>
      </c>
      <c r="B28" s="176">
        <v>9055</v>
      </c>
      <c r="C28" s="176">
        <v>6670</v>
      </c>
      <c r="D28" s="99">
        <v>-26</v>
      </c>
      <c r="E28" s="331">
        <f t="shared" si="0"/>
        <v>-0.263390392048592</v>
      </c>
    </row>
    <row r="29" s="330" customFormat="1" ht="27.75" customHeight="1" spans="1:5">
      <c r="A29" s="99" t="s">
        <v>53</v>
      </c>
      <c r="B29" s="176">
        <v>131339</v>
      </c>
      <c r="C29" s="176">
        <v>145000</v>
      </c>
      <c r="D29" s="338">
        <v>10.4</v>
      </c>
      <c r="E29" s="331">
        <f t="shared" si="0"/>
        <v>0.104013278614882</v>
      </c>
    </row>
    <row r="30" s="330" customFormat="1" ht="32.25" customHeight="1" spans="1:4">
      <c r="A30" s="339"/>
      <c r="B30" s="339"/>
      <c r="C30" s="339"/>
      <c r="D30" s="339"/>
    </row>
    <row r="31" s="330" customFormat="1" customHeight="1" spans="4:4">
      <c r="D31" s="340"/>
    </row>
    <row r="32" s="330" customFormat="1" customHeight="1" spans="4:4">
      <c r="D32" s="340"/>
    </row>
    <row r="33" s="330" customFormat="1" customHeight="1" spans="4:4">
      <c r="D33" s="340"/>
    </row>
    <row r="34" s="330" customFormat="1" customHeight="1" spans="4:4">
      <c r="D34" s="340"/>
    </row>
    <row r="35" s="330" customFormat="1" customHeight="1" spans="4:4">
      <c r="D35" s="340"/>
    </row>
    <row r="36" s="330" customFormat="1" customHeight="1" spans="4:4">
      <c r="D36" s="340"/>
    </row>
    <row r="37" s="330" customFormat="1" customHeight="1" spans="4:4">
      <c r="D37" s="340"/>
    </row>
    <row r="38" s="330" customFormat="1" customHeight="1" spans="4:4">
      <c r="D38" s="340"/>
    </row>
    <row r="39" s="330" customFormat="1" customHeight="1" spans="4:4">
      <c r="D39" s="340"/>
    </row>
    <row r="40" s="330" customFormat="1" customHeight="1" spans="4:4">
      <c r="D40" s="340"/>
    </row>
    <row r="41" s="330" customFormat="1" customHeight="1" spans="4:4">
      <c r="D41" s="340"/>
    </row>
    <row r="42" s="330" customFormat="1" customHeight="1" spans="4:4">
      <c r="D42" s="340"/>
    </row>
    <row r="43" s="330" customFormat="1" customHeight="1" spans="4:4">
      <c r="D43" s="340"/>
    </row>
    <row r="44" s="330" customFormat="1" customHeight="1" spans="4:4">
      <c r="D44" s="340"/>
    </row>
    <row r="45" s="330" customFormat="1" customHeight="1" spans="4:4">
      <c r="D45" s="340"/>
    </row>
    <row r="46" s="330" customFormat="1" customHeight="1" spans="4:4">
      <c r="D46" s="340"/>
    </row>
    <row r="47" s="330" customFormat="1" customHeight="1" spans="4:4">
      <c r="D47" s="340"/>
    </row>
    <row r="48" s="330" customFormat="1" customHeight="1" spans="4:4">
      <c r="D48" s="340"/>
    </row>
    <row r="49" s="330" customFormat="1" customHeight="1" spans="4:4">
      <c r="D49" s="340"/>
    </row>
    <row r="50" s="330" customFormat="1" customHeight="1" spans="4:4">
      <c r="D50" s="340"/>
    </row>
    <row r="51" s="330" customFormat="1" customHeight="1" spans="4:4">
      <c r="D51" s="340"/>
    </row>
    <row r="52" s="330" customFormat="1" customHeight="1" spans="4:4">
      <c r="D52" s="340"/>
    </row>
    <row r="53" s="330" customFormat="1" customHeight="1" spans="4:4">
      <c r="D53" s="340"/>
    </row>
    <row r="54" s="330" customFormat="1" customHeight="1" spans="4:4">
      <c r="D54" s="340"/>
    </row>
    <row r="55" s="330" customFormat="1" customHeight="1" spans="4:4">
      <c r="D55" s="340"/>
    </row>
    <row r="56" s="330" customFormat="1" customHeight="1" spans="4:4">
      <c r="D56" s="340"/>
    </row>
    <row r="57" s="330" customFormat="1" customHeight="1" spans="4:4">
      <c r="D57" s="340"/>
    </row>
    <row r="58" s="330" customFormat="1" customHeight="1" spans="4:4">
      <c r="D58" s="340"/>
    </row>
    <row r="59" s="330" customFormat="1" customHeight="1" spans="4:4">
      <c r="D59" s="340"/>
    </row>
    <row r="60" s="330" customFormat="1" customHeight="1" spans="4:4">
      <c r="D60" s="340"/>
    </row>
    <row r="61" s="330" customFormat="1" customHeight="1" spans="4:4">
      <c r="D61" s="340"/>
    </row>
    <row r="62" s="330" customFormat="1" customHeight="1" spans="4:4">
      <c r="D62" s="340"/>
    </row>
    <row r="63" s="330" customFormat="1" customHeight="1" spans="4:4">
      <c r="D63" s="340"/>
    </row>
    <row r="64" s="330" customFormat="1" customHeight="1" spans="4:4">
      <c r="D64" s="340"/>
    </row>
    <row r="65" s="330" customFormat="1" customHeight="1" spans="4:4">
      <c r="D65" s="340"/>
    </row>
    <row r="66" s="330" customFormat="1" customHeight="1" spans="4:4">
      <c r="D66" s="340"/>
    </row>
    <row r="67" s="330" customFormat="1" customHeight="1" spans="4:4">
      <c r="D67" s="340"/>
    </row>
    <row r="68" s="330" customFormat="1" customHeight="1" spans="4:4">
      <c r="D68" s="340"/>
    </row>
    <row r="69" s="330" customFormat="1" customHeight="1" spans="4:4">
      <c r="D69" s="340"/>
    </row>
    <row r="70" s="330" customFormat="1" customHeight="1" spans="4:4">
      <c r="D70" s="340"/>
    </row>
    <row r="71" s="330" customFormat="1" customHeight="1" spans="4:4">
      <c r="D71" s="340"/>
    </row>
    <row r="72" s="330" customFormat="1" customHeight="1" spans="4:4">
      <c r="D72" s="340"/>
    </row>
    <row r="73" s="330" customFormat="1" customHeight="1" spans="4:4">
      <c r="D73" s="340"/>
    </row>
    <row r="74" s="330" customFormat="1" customHeight="1" spans="4:4">
      <c r="D74" s="340"/>
    </row>
    <row r="75" s="330" customFormat="1" customHeight="1" spans="4:4">
      <c r="D75" s="340"/>
    </row>
    <row r="76" s="330" customFormat="1" customHeight="1" spans="4:4">
      <c r="D76" s="340"/>
    </row>
    <row r="77" s="330" customFormat="1" customHeight="1" spans="4:4">
      <c r="D77" s="340"/>
    </row>
    <row r="78" s="330" customFormat="1" customHeight="1" spans="4:4">
      <c r="D78" s="340"/>
    </row>
    <row r="79" s="330" customFormat="1" customHeight="1" spans="4:4">
      <c r="D79" s="340"/>
    </row>
    <row r="80" s="330" customFormat="1" customHeight="1" spans="4:4">
      <c r="D80" s="340"/>
    </row>
    <row r="81" s="330" customFormat="1" customHeight="1" spans="4:4">
      <c r="D81" s="340"/>
    </row>
    <row r="82" s="330" customFormat="1" customHeight="1" spans="4:4">
      <c r="D82" s="340"/>
    </row>
    <row r="83" s="330" customFormat="1" customHeight="1" spans="4:4">
      <c r="D83" s="340"/>
    </row>
    <row r="84" s="330" customFormat="1" customHeight="1" spans="4:4">
      <c r="D84" s="340"/>
    </row>
    <row r="85" s="330" customFormat="1" customHeight="1" spans="4:4">
      <c r="D85" s="340"/>
    </row>
    <row r="86" s="330" customFormat="1" customHeight="1" spans="4:4">
      <c r="D86" s="340"/>
    </row>
    <row r="87" s="330" customFormat="1" customHeight="1" spans="4:4">
      <c r="D87" s="340"/>
    </row>
    <row r="88" s="330" customFormat="1" customHeight="1" spans="4:4">
      <c r="D88" s="340"/>
    </row>
    <row r="89" s="330" customFormat="1" customHeight="1" spans="4:4">
      <c r="D89" s="340"/>
    </row>
    <row r="90" s="330" customFormat="1" customHeight="1" spans="4:4">
      <c r="D90" s="340"/>
    </row>
    <row r="91" s="330" customFormat="1" customHeight="1" spans="4:4">
      <c r="D91" s="340"/>
    </row>
    <row r="92" s="330" customFormat="1" customHeight="1" spans="4:4">
      <c r="D92" s="340"/>
    </row>
    <row r="93" s="330" customFormat="1" customHeight="1" spans="4:4">
      <c r="D93" s="340"/>
    </row>
    <row r="94" s="330" customFormat="1" customHeight="1" spans="4:4">
      <c r="D94" s="340"/>
    </row>
    <row r="95" s="330" customFormat="1" customHeight="1" spans="4:4">
      <c r="D95" s="340"/>
    </row>
    <row r="96" s="330" customFormat="1" customHeight="1" spans="4:4">
      <c r="D96" s="340"/>
    </row>
    <row r="97" s="330" customFormat="1" customHeight="1" spans="4:4">
      <c r="D97" s="340"/>
    </row>
    <row r="98" s="330" customFormat="1" customHeight="1" spans="4:4">
      <c r="D98" s="340"/>
    </row>
    <row r="99" s="330" customFormat="1" customHeight="1" spans="4:4">
      <c r="D99" s="340"/>
    </row>
    <row r="100" s="330" customFormat="1" customHeight="1" spans="4:4">
      <c r="D100" s="340"/>
    </row>
    <row r="101" s="330" customFormat="1" customHeight="1" spans="4:4">
      <c r="D101" s="340"/>
    </row>
    <row r="102" s="330" customFormat="1" customHeight="1" spans="4:4">
      <c r="D102" s="340"/>
    </row>
    <row r="103" s="330" customFormat="1" customHeight="1" spans="4:4">
      <c r="D103" s="340"/>
    </row>
    <row r="104" s="330" customFormat="1" customHeight="1" spans="4:4">
      <c r="D104" s="340"/>
    </row>
    <row r="105" s="330" customFormat="1" customHeight="1" spans="4:4">
      <c r="D105" s="340"/>
    </row>
    <row r="106" s="330" customFormat="1" customHeight="1" spans="4:4">
      <c r="D106" s="340"/>
    </row>
    <row r="107" s="330" customFormat="1" customHeight="1" spans="4:4">
      <c r="D107" s="340"/>
    </row>
    <row r="108" s="330" customFormat="1" customHeight="1" spans="4:4">
      <c r="D108" s="340"/>
    </row>
    <row r="109" s="330" customFormat="1" customHeight="1" spans="4:4">
      <c r="D109" s="340"/>
    </row>
    <row r="110" s="330" customFormat="1" customHeight="1" spans="4:4">
      <c r="D110" s="340"/>
    </row>
    <row r="111" s="330" customFormat="1" customHeight="1" spans="4:4">
      <c r="D111" s="340"/>
    </row>
    <row r="112" s="330" customFormat="1" customHeight="1" spans="4:4">
      <c r="D112" s="340"/>
    </row>
    <row r="113" s="330" customFormat="1" customHeight="1" spans="4:4">
      <c r="D113" s="340"/>
    </row>
    <row r="114" s="330" customFormat="1" customHeight="1" spans="4:4">
      <c r="D114" s="340"/>
    </row>
    <row r="115" s="330" customFormat="1" customHeight="1" spans="4:4">
      <c r="D115" s="340"/>
    </row>
    <row r="116" s="330" customFormat="1" customHeight="1" spans="4:4">
      <c r="D116" s="340"/>
    </row>
    <row r="117" s="330" customFormat="1" customHeight="1" spans="4:4">
      <c r="D117" s="340"/>
    </row>
    <row r="118" s="330" customFormat="1" customHeight="1" spans="4:4">
      <c r="D118" s="340"/>
    </row>
    <row r="119" s="330" customFormat="1" customHeight="1" spans="4:4">
      <c r="D119" s="340"/>
    </row>
    <row r="120" s="330" customFormat="1" customHeight="1" spans="4:4">
      <c r="D120" s="340"/>
    </row>
    <row r="121" s="330" customFormat="1" customHeight="1" spans="4:4">
      <c r="D121" s="340"/>
    </row>
    <row r="122" s="330" customFormat="1" customHeight="1" spans="4:4">
      <c r="D122" s="340"/>
    </row>
    <row r="123" s="330" customFormat="1" customHeight="1" spans="4:4">
      <c r="D123" s="340"/>
    </row>
    <row r="124" s="330" customFormat="1" customHeight="1" spans="4:4">
      <c r="D124" s="340"/>
    </row>
    <row r="125" s="330" customFormat="1" customHeight="1" spans="4:4">
      <c r="D125" s="340"/>
    </row>
    <row r="126" s="330" customFormat="1" customHeight="1" spans="4:4">
      <c r="D126" s="340"/>
    </row>
    <row r="127" s="330" customFormat="1" customHeight="1" spans="4:4">
      <c r="D127" s="340"/>
    </row>
    <row r="128" s="330" customFormat="1" customHeight="1" spans="4:4">
      <c r="D128" s="340"/>
    </row>
    <row r="129" s="330" customFormat="1" customHeight="1" spans="4:4">
      <c r="D129" s="340"/>
    </row>
    <row r="130" s="330" customFormat="1" customHeight="1" spans="4:4">
      <c r="D130" s="340"/>
    </row>
    <row r="131" s="330" customFormat="1" customHeight="1" spans="4:4">
      <c r="D131" s="340"/>
    </row>
    <row r="132" s="330" customFormat="1" customHeight="1" spans="4:4">
      <c r="D132" s="340"/>
    </row>
    <row r="133" s="330" customFormat="1" customHeight="1" spans="4:4">
      <c r="D133" s="340"/>
    </row>
    <row r="134" s="330" customFormat="1" customHeight="1" spans="4:4">
      <c r="D134" s="340"/>
    </row>
    <row r="135" s="330" customFormat="1" customHeight="1" spans="4:4">
      <c r="D135" s="340"/>
    </row>
    <row r="136" s="330" customFormat="1" customHeight="1" spans="4:4">
      <c r="D136" s="340"/>
    </row>
    <row r="137" s="330" customFormat="1" customHeight="1" spans="4:4">
      <c r="D137" s="340"/>
    </row>
    <row r="138" s="330" customFormat="1" customHeight="1" spans="4:4">
      <c r="D138" s="340"/>
    </row>
    <row r="139" s="330" customFormat="1" customHeight="1" spans="4:4">
      <c r="D139" s="340"/>
    </row>
    <row r="140" s="330" customFormat="1" customHeight="1" spans="4:4">
      <c r="D140" s="340"/>
    </row>
    <row r="141" s="330" customFormat="1" customHeight="1" spans="4:4">
      <c r="D141" s="340"/>
    </row>
    <row r="142" s="330" customFormat="1" customHeight="1" spans="4:4">
      <c r="D142" s="340"/>
    </row>
    <row r="143" s="330" customFormat="1" customHeight="1" spans="4:4">
      <c r="D143" s="340"/>
    </row>
    <row r="144" s="330" customFormat="1" customHeight="1" spans="4:4">
      <c r="D144" s="340"/>
    </row>
    <row r="145" s="330" customFormat="1" customHeight="1" spans="4:4">
      <c r="D145" s="340"/>
    </row>
    <row r="146" s="330" customFormat="1" customHeight="1" spans="4:4">
      <c r="D146" s="340"/>
    </row>
    <row r="147" s="330" customFormat="1" customHeight="1" spans="4:4">
      <c r="D147" s="340"/>
    </row>
    <row r="148" s="330" customFormat="1" customHeight="1" spans="4:4">
      <c r="D148" s="340"/>
    </row>
    <row r="149" s="330" customFormat="1" customHeight="1" spans="4:4">
      <c r="D149" s="340"/>
    </row>
    <row r="150" s="330" customFormat="1" customHeight="1" spans="4:4">
      <c r="D150" s="340"/>
    </row>
    <row r="151" s="330" customFormat="1" customHeight="1" spans="4:4">
      <c r="D151" s="340"/>
    </row>
    <row r="152" s="330" customFormat="1" customHeight="1" spans="4:4">
      <c r="D152" s="340"/>
    </row>
    <row r="153" s="330" customFormat="1" customHeight="1" spans="4:4">
      <c r="D153" s="340"/>
    </row>
    <row r="154" s="330" customFormat="1" customHeight="1" spans="4:4">
      <c r="D154" s="340"/>
    </row>
    <row r="155" s="330" customFormat="1" customHeight="1" spans="4:4">
      <c r="D155" s="340"/>
    </row>
    <row r="156" s="330" customFormat="1" customHeight="1" spans="4:4">
      <c r="D156" s="340"/>
    </row>
    <row r="157" s="330" customFormat="1" customHeight="1" spans="4:4">
      <c r="D157" s="340"/>
    </row>
    <row r="158" s="330" customFormat="1" customHeight="1" spans="4:4">
      <c r="D158" s="340"/>
    </row>
    <row r="159" s="330" customFormat="1" customHeight="1" spans="4:4">
      <c r="D159" s="340"/>
    </row>
    <row r="160" s="330" customFormat="1" customHeight="1" spans="4:4">
      <c r="D160" s="340"/>
    </row>
    <row r="161" s="330" customFormat="1" customHeight="1" spans="4:4">
      <c r="D161" s="340"/>
    </row>
    <row r="162" s="330" customFormat="1" customHeight="1" spans="4:4">
      <c r="D162" s="340"/>
    </row>
    <row r="163" s="330" customFormat="1" customHeight="1" spans="4:4">
      <c r="D163" s="340"/>
    </row>
    <row r="164" s="330" customFormat="1" customHeight="1" spans="4:4">
      <c r="D164" s="340"/>
    </row>
    <row r="165" s="330" customFormat="1" customHeight="1" spans="4:4">
      <c r="D165" s="340"/>
    </row>
    <row r="166" s="330" customFormat="1" customHeight="1" spans="4:4">
      <c r="D166" s="340"/>
    </row>
    <row r="167" s="330" customFormat="1" customHeight="1" spans="4:4">
      <c r="D167" s="340"/>
    </row>
    <row r="168" s="330" customFormat="1" customHeight="1" spans="4:4">
      <c r="D168" s="340"/>
    </row>
    <row r="169" s="330" customFormat="1" customHeight="1" spans="4:4">
      <c r="D169" s="340"/>
    </row>
    <row r="170" s="330" customFormat="1" customHeight="1" spans="4:4">
      <c r="D170" s="340"/>
    </row>
    <row r="171" s="330" customFormat="1" customHeight="1" spans="4:4">
      <c r="D171" s="340"/>
    </row>
    <row r="172" s="330" customFormat="1" customHeight="1" spans="4:4">
      <c r="D172" s="340"/>
    </row>
    <row r="173" s="330" customFormat="1" customHeight="1" spans="4:4">
      <c r="D173" s="340"/>
    </row>
    <row r="174" s="330" customFormat="1" customHeight="1" spans="4:4">
      <c r="D174" s="340"/>
    </row>
    <row r="175" s="330" customFormat="1" customHeight="1" spans="4:4">
      <c r="D175" s="340"/>
    </row>
    <row r="176" s="330" customFormat="1" customHeight="1" spans="4:4">
      <c r="D176" s="340"/>
    </row>
    <row r="177" s="330" customFormat="1" customHeight="1" spans="4:4">
      <c r="D177" s="340"/>
    </row>
    <row r="178" s="330" customFormat="1" customHeight="1" spans="4:4">
      <c r="D178" s="340"/>
    </row>
    <row r="179" s="330" customFormat="1" customHeight="1" spans="4:4">
      <c r="D179" s="340"/>
    </row>
    <row r="180" s="330" customFormat="1" customHeight="1" spans="4:4">
      <c r="D180" s="340"/>
    </row>
    <row r="181" s="330" customFormat="1" customHeight="1" spans="4:4">
      <c r="D181" s="340"/>
    </row>
    <row r="182" s="330" customFormat="1" customHeight="1" spans="4:4">
      <c r="D182" s="340"/>
    </row>
  </sheetData>
  <mergeCells count="2">
    <mergeCell ref="A2:D2"/>
    <mergeCell ref="A30:D30"/>
  </mergeCells>
  <printOptions horizontalCentered="1"/>
  <pageMargins left="1.10236220472441" right="1.10236220472441" top="1.45669291338583" bottom="1.37795275590551" header="0.511811023622047" footer="0.511811023622047"/>
  <pageSetup paperSize="9" scale="70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6"/>
  <sheetViews>
    <sheetView zoomScaleSheetLayoutView="60" topLeftCell="A2" workbookViewId="0">
      <selection activeCell="D15" sqref="D15"/>
    </sheetView>
  </sheetViews>
  <sheetFormatPr defaultColWidth="8.75" defaultRowHeight="21" customHeight="1" outlineLevelCol="3"/>
  <cols>
    <col min="1" max="1" width="26" style="60" customWidth="1"/>
    <col min="2" max="2" width="19.1" style="60" customWidth="1"/>
    <col min="3" max="3" width="26" style="60" customWidth="1"/>
    <col min="4" max="4" width="18.5" style="60" customWidth="1"/>
    <col min="5" max="32" width="9" style="60"/>
    <col min="33" max="16384" width="8.75" style="60"/>
  </cols>
  <sheetData>
    <row r="1" s="55" customFormat="1" ht="20.45" customHeight="1" spans="1:4">
      <c r="A1" s="61" t="s">
        <v>2715</v>
      </c>
      <c r="B1" s="62"/>
      <c r="C1" s="62"/>
      <c r="D1" s="62"/>
    </row>
    <row r="2" s="56" customFormat="1" ht="49.5" customHeight="1" spans="1:4">
      <c r="A2" s="63" t="s">
        <v>2716</v>
      </c>
      <c r="B2" s="63"/>
      <c r="C2" s="63"/>
      <c r="D2" s="63"/>
    </row>
    <row r="3" s="57" customFormat="1" customHeight="1" spans="1:4">
      <c r="A3" s="64"/>
      <c r="B3" s="64"/>
      <c r="C3" s="64"/>
      <c r="D3" s="65" t="s">
        <v>2</v>
      </c>
    </row>
    <row r="4" s="58" customFormat="1" ht="29.25" customHeight="1" spans="1:4">
      <c r="A4" s="66" t="s">
        <v>2717</v>
      </c>
      <c r="B4" s="66" t="s">
        <v>4</v>
      </c>
      <c r="C4" s="66" t="s">
        <v>2717</v>
      </c>
      <c r="D4" s="66" t="s">
        <v>5</v>
      </c>
    </row>
    <row r="5" s="57" customFormat="1" ht="29.25" customHeight="1" spans="1:4">
      <c r="A5" s="67" t="s">
        <v>2718</v>
      </c>
      <c r="B5" s="71"/>
      <c r="C5" s="67" t="s">
        <v>2719</v>
      </c>
      <c r="D5" s="68"/>
    </row>
    <row r="6" s="57" customFormat="1" ht="29.25" customHeight="1" spans="1:4">
      <c r="A6" s="69" t="s">
        <v>2720</v>
      </c>
      <c r="B6" s="72"/>
      <c r="C6" s="69" t="s">
        <v>2721</v>
      </c>
      <c r="D6" s="66"/>
    </row>
    <row r="7" s="57" customFormat="1" ht="29.25" customHeight="1" spans="1:4">
      <c r="A7" s="69" t="s">
        <v>2722</v>
      </c>
      <c r="B7" s="72"/>
      <c r="C7" s="69" t="s">
        <v>2723</v>
      </c>
      <c r="D7" s="66"/>
    </row>
    <row r="8" s="57" customFormat="1" ht="29.25" customHeight="1" spans="1:4">
      <c r="A8" s="69" t="s">
        <v>2724</v>
      </c>
      <c r="B8" s="72"/>
      <c r="C8" s="69" t="s">
        <v>2725</v>
      </c>
      <c r="D8" s="66"/>
    </row>
    <row r="9" s="57" customFormat="1" ht="29.25" customHeight="1" spans="1:4">
      <c r="A9" s="69" t="s">
        <v>2726</v>
      </c>
      <c r="B9" s="72"/>
      <c r="C9" s="69" t="s">
        <v>2727</v>
      </c>
      <c r="D9" s="66"/>
    </row>
    <row r="10" s="57" customFormat="1" ht="29.25" customHeight="1" spans="1:4">
      <c r="A10" s="69" t="s">
        <v>2728</v>
      </c>
      <c r="B10" s="72"/>
      <c r="C10" s="69" t="s">
        <v>2729</v>
      </c>
      <c r="D10" s="66"/>
    </row>
    <row r="11" s="57" customFormat="1" ht="29.25" customHeight="1" spans="1:4">
      <c r="A11" s="69" t="s">
        <v>2730</v>
      </c>
      <c r="B11" s="72"/>
      <c r="C11" s="69" t="s">
        <v>2731</v>
      </c>
      <c r="D11" s="66">
        <f>D18</f>
        <v>0</v>
      </c>
    </row>
    <row r="12" s="57" customFormat="1" ht="29.25" customHeight="1" spans="1:4">
      <c r="A12" s="69" t="s">
        <v>2732</v>
      </c>
      <c r="B12" s="72"/>
      <c r="C12" s="69" t="s">
        <v>2733</v>
      </c>
      <c r="D12" s="66"/>
    </row>
    <row r="13" s="57" customFormat="1" ht="29.25" customHeight="1" spans="1:4">
      <c r="A13" s="69" t="s">
        <v>2734</v>
      </c>
      <c r="B13" s="72"/>
      <c r="C13" s="69" t="s">
        <v>2735</v>
      </c>
      <c r="D13" s="66"/>
    </row>
    <row r="14" s="57" customFormat="1" ht="29.25" customHeight="1" spans="1:4">
      <c r="A14" s="69" t="s">
        <v>2736</v>
      </c>
      <c r="B14" s="72"/>
      <c r="C14" s="69" t="s">
        <v>2737</v>
      </c>
      <c r="D14" s="66"/>
    </row>
    <row r="15" s="57" customFormat="1" ht="29.25" customHeight="1" spans="1:4">
      <c r="A15" s="69" t="s">
        <v>2738</v>
      </c>
      <c r="B15" s="72"/>
      <c r="C15" s="69" t="s">
        <v>2739</v>
      </c>
      <c r="D15" s="66"/>
    </row>
    <row r="16" s="57" customFormat="1" ht="29.25" customHeight="1" spans="1:4">
      <c r="A16" s="69" t="s">
        <v>2740</v>
      </c>
      <c r="B16" s="72"/>
      <c r="C16" s="69" t="s">
        <v>2741</v>
      </c>
      <c r="D16" s="66"/>
    </row>
    <row r="17" s="57" customFormat="1" ht="29.25" customHeight="1" spans="1:4">
      <c r="A17" s="69" t="s">
        <v>2742</v>
      </c>
      <c r="B17" s="72"/>
      <c r="C17" s="69" t="s">
        <v>2743</v>
      </c>
      <c r="D17" s="66"/>
    </row>
    <row r="18" s="57" customFormat="1" ht="29.25" customHeight="1" spans="1:4">
      <c r="A18" s="69" t="s">
        <v>2744</v>
      </c>
      <c r="B18" s="72"/>
      <c r="C18" s="69" t="s">
        <v>2745</v>
      </c>
      <c r="D18" s="66">
        <v>0</v>
      </c>
    </row>
    <row r="19" s="57" customFormat="1" ht="29.25" customHeight="1" spans="1:4">
      <c r="A19" s="69" t="s">
        <v>2746</v>
      </c>
      <c r="B19" s="72"/>
      <c r="C19" s="69" t="s">
        <v>2747</v>
      </c>
      <c r="D19" s="66"/>
    </row>
    <row r="20" s="57" customFormat="1" ht="29.25" customHeight="1" spans="1:4">
      <c r="A20" s="69" t="s">
        <v>2748</v>
      </c>
      <c r="B20" s="72"/>
      <c r="C20" s="69" t="s">
        <v>2747</v>
      </c>
      <c r="D20" s="66"/>
    </row>
    <row r="21" s="57" customFormat="1" ht="29.25" customHeight="1" spans="1:4">
      <c r="A21" s="69" t="s">
        <v>2749</v>
      </c>
      <c r="B21" s="72">
        <f>SUM(B22:B24)</f>
        <v>0</v>
      </c>
      <c r="C21" s="69"/>
      <c r="D21" s="66"/>
    </row>
    <row r="22" s="57" customFormat="1" ht="29.25" customHeight="1" spans="1:4">
      <c r="A22" s="69" t="s">
        <v>2750</v>
      </c>
      <c r="B22" s="72"/>
      <c r="C22" s="69"/>
      <c r="D22" s="66"/>
    </row>
    <row r="23" s="57" customFormat="1" ht="29.25" customHeight="1" spans="1:4">
      <c r="A23" s="69" t="s">
        <v>2751</v>
      </c>
      <c r="B23" s="72"/>
      <c r="C23" s="69"/>
      <c r="D23" s="66"/>
    </row>
    <row r="24" s="57" customFormat="1" ht="29.25" customHeight="1" spans="1:4">
      <c r="A24" s="69" t="s">
        <v>2752</v>
      </c>
      <c r="B24" s="72"/>
      <c r="C24" s="69"/>
      <c r="D24" s="66"/>
    </row>
    <row r="25" s="57" customFormat="1" ht="29.25" customHeight="1" spans="1:4">
      <c r="A25" s="69" t="s">
        <v>2753</v>
      </c>
      <c r="B25" s="72"/>
      <c r="C25" s="69"/>
      <c r="D25" s="66"/>
    </row>
    <row r="26" s="57" customFormat="1" ht="29.25" customHeight="1" spans="1:4">
      <c r="A26" s="69" t="s">
        <v>2754</v>
      </c>
      <c r="B26" s="72"/>
      <c r="C26" s="69"/>
      <c r="D26" s="66"/>
    </row>
    <row r="27" s="57" customFormat="1" ht="29.25" customHeight="1" spans="1:4">
      <c r="A27" s="69" t="s">
        <v>2755</v>
      </c>
      <c r="B27" s="72">
        <f>B21</f>
        <v>0</v>
      </c>
      <c r="C27" s="69" t="s">
        <v>2756</v>
      </c>
      <c r="D27" s="66">
        <f>D11</f>
        <v>0</v>
      </c>
    </row>
    <row r="28" s="57" customFormat="1" ht="29.25" customHeight="1" spans="1:4">
      <c r="A28" s="69" t="s">
        <v>2757</v>
      </c>
      <c r="B28" s="72"/>
      <c r="C28" s="69" t="s">
        <v>20</v>
      </c>
      <c r="D28" s="66"/>
    </row>
    <row r="29" s="57" customFormat="1" ht="29.25" customHeight="1" spans="1:4">
      <c r="A29" s="70" t="s">
        <v>2758</v>
      </c>
      <c r="B29" s="66"/>
      <c r="C29" s="70"/>
      <c r="D29" s="66"/>
    </row>
    <row r="30" s="57" customFormat="1" ht="29.25" customHeight="1" spans="1:4">
      <c r="A30" s="70"/>
      <c r="B30" s="66"/>
      <c r="C30" s="70"/>
      <c r="D30" s="66"/>
    </row>
    <row r="31" s="57" customFormat="1" ht="29.25" customHeight="1" spans="1:4">
      <c r="A31" s="70" t="s">
        <v>21</v>
      </c>
      <c r="B31" s="66">
        <f>B27</f>
        <v>0</v>
      </c>
      <c r="C31" s="70" t="s">
        <v>22</v>
      </c>
      <c r="D31" s="66">
        <f>D27+D28</f>
        <v>0</v>
      </c>
    </row>
    <row r="32" s="57" customFormat="1" customHeight="1"/>
    <row r="33" s="57" customFormat="1" customHeight="1"/>
    <row r="34" s="57" customFormat="1" customHeight="1"/>
    <row r="35" s="57" customFormat="1" customHeight="1"/>
    <row r="36" s="57" customFormat="1" customHeight="1"/>
    <row r="37" s="57" customFormat="1" customHeight="1"/>
    <row r="38" s="57" customFormat="1" customHeight="1"/>
    <row r="39" s="57" customFormat="1" customHeight="1"/>
    <row r="40" s="57" customFormat="1" customHeight="1"/>
    <row r="41" s="57" customFormat="1" customHeight="1"/>
    <row r="42" s="57" customFormat="1" customHeight="1"/>
    <row r="43" s="57" customFormat="1" customHeight="1"/>
    <row r="44" s="57" customFormat="1" customHeight="1"/>
    <row r="45" s="57" customFormat="1" customHeight="1"/>
    <row r="46" s="57" customFormat="1" customHeight="1"/>
    <row r="47" s="57" customFormat="1" customHeight="1"/>
    <row r="48" s="57" customFormat="1" customHeight="1"/>
    <row r="49" s="57" customFormat="1" customHeight="1"/>
    <row r="50" s="57" customFormat="1" customHeight="1"/>
    <row r="51" s="57" customFormat="1" customHeight="1"/>
    <row r="52" s="57" customFormat="1" customHeight="1"/>
    <row r="53" s="57" customFormat="1" customHeight="1"/>
    <row r="54" s="57" customFormat="1" customHeight="1"/>
    <row r="55" s="57" customFormat="1" customHeight="1"/>
    <row r="56" s="57" customFormat="1" customHeight="1"/>
    <row r="57" s="57" customFormat="1" customHeight="1"/>
    <row r="58" s="57" customFormat="1" customHeight="1"/>
    <row r="59" s="57" customFormat="1" customHeight="1"/>
    <row r="60" s="57" customFormat="1" customHeight="1"/>
    <row r="61" s="57" customFormat="1" customHeight="1"/>
    <row r="62" s="57" customFormat="1" customHeight="1"/>
    <row r="63" s="57" customFormat="1" customHeight="1"/>
    <row r="64" s="57" customFormat="1" customHeight="1"/>
    <row r="65" s="57" customFormat="1" customHeight="1"/>
    <row r="66" s="57" customFormat="1" customHeight="1"/>
    <row r="67" s="57" customFormat="1" customHeight="1"/>
    <row r="68" s="57" customFormat="1" customHeight="1"/>
    <row r="69" s="57" customFormat="1" customHeight="1"/>
    <row r="70" s="57" customFormat="1" customHeight="1"/>
    <row r="71" s="57" customFormat="1" customHeight="1"/>
    <row r="72" s="57" customFormat="1" customHeight="1"/>
    <row r="73" s="57" customFormat="1" customHeight="1"/>
    <row r="74" s="57" customFormat="1" customHeight="1"/>
    <row r="75" s="57" customFormat="1" customHeight="1"/>
    <row r="76" s="57" customFormat="1" customHeight="1"/>
    <row r="77" s="57" customFormat="1" customHeight="1"/>
    <row r="78" s="57" customFormat="1" customHeight="1"/>
    <row r="79" s="57" customFormat="1" customHeight="1"/>
    <row r="80" s="57" customFormat="1" customHeight="1"/>
    <row r="81" s="57" customFormat="1" customHeight="1"/>
    <row r="82" s="57" customFormat="1" customHeight="1"/>
    <row r="83" s="57" customFormat="1" customHeight="1"/>
    <row r="84" s="57" customFormat="1" customHeight="1"/>
    <row r="85" s="57" customFormat="1" customHeight="1"/>
    <row r="86" s="57" customFormat="1" customHeight="1"/>
    <row r="87" s="57" customFormat="1" customHeight="1"/>
    <row r="88" s="57" customFormat="1" customHeight="1"/>
    <row r="89" s="57" customFormat="1" customHeight="1"/>
    <row r="90" s="57" customFormat="1" customHeight="1"/>
    <row r="91" s="57" customFormat="1" customHeight="1"/>
    <row r="92" s="57" customFormat="1" customHeight="1"/>
    <row r="93" s="57" customFormat="1" customHeight="1"/>
    <row r="94" s="57" customFormat="1" customHeight="1"/>
    <row r="95" s="57" customFormat="1" customHeight="1"/>
    <row r="96" s="57" customFormat="1" customHeight="1"/>
    <row r="97" s="57" customFormat="1" customHeight="1"/>
    <row r="98" s="57" customFormat="1" customHeight="1"/>
    <row r="99" s="57" customFormat="1" customHeight="1"/>
    <row r="100" s="57" customFormat="1" customHeight="1"/>
    <row r="101" s="57" customFormat="1" customHeight="1"/>
    <row r="102" s="57" customFormat="1" customHeight="1"/>
    <row r="103" s="57" customFormat="1" customHeight="1"/>
    <row r="104" s="57" customFormat="1" customHeight="1"/>
    <row r="105" s="57" customFormat="1" customHeight="1"/>
    <row r="106" s="57" customFormat="1" customHeight="1"/>
    <row r="107" s="57" customFormat="1" customHeight="1"/>
    <row r="108" s="57" customFormat="1" customHeight="1"/>
    <row r="109" s="57" customFormat="1" customHeight="1"/>
    <row r="110" s="57" customFormat="1" customHeight="1"/>
    <row r="111" s="57" customFormat="1" customHeight="1"/>
    <row r="112" s="57" customFormat="1" customHeight="1"/>
    <row r="113" s="57" customFormat="1" customHeight="1"/>
    <row r="114" s="57" customFormat="1" customHeight="1"/>
    <row r="115" s="57" customFormat="1" customHeight="1"/>
    <row r="116" s="57" customFormat="1" customHeight="1"/>
    <row r="117" s="57" customFormat="1" customHeight="1"/>
    <row r="118" s="57" customFormat="1" customHeight="1"/>
    <row r="119" s="57" customFormat="1" customHeight="1"/>
    <row r="120" s="57" customFormat="1" customHeight="1"/>
    <row r="121" s="57" customFormat="1" customHeight="1"/>
    <row r="122" s="57" customFormat="1" customHeight="1"/>
    <row r="123" s="57" customFormat="1" customHeight="1"/>
    <row r="124" s="57" customFormat="1" customHeight="1"/>
    <row r="125" s="57" customFormat="1" customHeight="1"/>
    <row r="126" s="57" customFormat="1" customHeight="1"/>
    <row r="127" s="57" customFormat="1" customHeight="1"/>
    <row r="128" s="57" customFormat="1" customHeight="1"/>
    <row r="129" s="57" customFormat="1" customHeight="1"/>
    <row r="130" s="57" customFormat="1" customHeight="1"/>
    <row r="131" s="57" customFormat="1" customHeight="1"/>
    <row r="132" s="57" customFormat="1" customHeight="1"/>
    <row r="133" s="57" customFormat="1" customHeight="1"/>
    <row r="134" s="57" customFormat="1" customHeight="1"/>
    <row r="135" s="57" customFormat="1" customHeight="1"/>
    <row r="136" s="57" customFormat="1" customHeight="1"/>
    <row r="137" s="57" customFormat="1" customHeight="1"/>
    <row r="138" s="57" customFormat="1" customHeight="1"/>
    <row r="139" s="57" customFormat="1" customHeight="1"/>
    <row r="140" s="57" customFormat="1" customHeight="1"/>
    <row r="141" s="57" customFormat="1" customHeight="1"/>
    <row r="142" s="57" customFormat="1" customHeight="1"/>
    <row r="143" s="57" customFormat="1" customHeight="1"/>
    <row r="144" s="57" customFormat="1" customHeight="1"/>
    <row r="145" s="57" customFormat="1" customHeight="1"/>
    <row r="146" s="57" customFormat="1" customHeight="1"/>
    <row r="147" s="57" customFormat="1" customHeight="1"/>
    <row r="148" s="57" customFormat="1" customHeight="1"/>
    <row r="149" s="57" customFormat="1" customHeight="1"/>
    <row r="150" s="57" customFormat="1" customHeight="1"/>
    <row r="151" s="57" customFormat="1" customHeight="1"/>
    <row r="152" s="57" customFormat="1" customHeight="1"/>
    <row r="153" s="57" customFormat="1" customHeight="1"/>
    <row r="154" s="57" customFormat="1" customHeight="1"/>
    <row r="155" s="57" customFormat="1" customHeight="1"/>
    <row r="156" s="57" customFormat="1" customHeight="1"/>
    <row r="157" s="57" customFormat="1" customHeight="1"/>
    <row r="158" s="57" customFormat="1" customHeight="1"/>
    <row r="159" s="57" customFormat="1" customHeight="1"/>
    <row r="160" s="57" customFormat="1" customHeight="1"/>
    <row r="161" s="57" customFormat="1" customHeight="1"/>
    <row r="162" s="57" customFormat="1" customHeight="1"/>
    <row r="163" s="57" customFormat="1" customHeight="1"/>
    <row r="164" s="57" customFormat="1" customHeight="1"/>
    <row r="165" s="57" customFormat="1" customHeight="1"/>
    <row r="166" s="57" customFormat="1" customHeight="1"/>
    <row r="167" s="57" customFormat="1" customHeight="1"/>
    <row r="168" s="57" customFormat="1" customHeight="1"/>
    <row r="169" s="57" customFormat="1" customHeight="1"/>
    <row r="170" s="57" customFormat="1" customHeight="1"/>
    <row r="171" s="57" customFormat="1" customHeight="1"/>
    <row r="172" s="57" customFormat="1" customHeight="1"/>
    <row r="173" s="57" customFormat="1" customHeight="1"/>
    <row r="174" s="59" customFormat="1" customHeight="1"/>
    <row r="175" s="59" customFormat="1" customHeight="1"/>
    <row r="176" s="59" customFormat="1" customHeight="1"/>
    <row r="177" s="59" customFormat="1" customHeight="1"/>
    <row r="178" s="59" customFormat="1" customHeight="1"/>
    <row r="179" s="59" customFormat="1" customHeight="1"/>
    <row r="180" s="59" customFormat="1" customHeight="1"/>
    <row r="181" s="59" customFormat="1" customHeight="1"/>
    <row r="182" s="59" customFormat="1" customHeight="1"/>
    <row r="183" s="59" customFormat="1" customHeight="1"/>
    <row r="184" s="59" customFormat="1" customHeight="1"/>
    <row r="185" s="59" customFormat="1" customHeight="1"/>
    <row r="186" s="59" customFormat="1" customHeight="1"/>
    <row r="187" s="59" customFormat="1" customHeight="1"/>
    <row r="188" s="59" customFormat="1" customHeight="1"/>
    <row r="189" s="59" customFormat="1" customHeight="1"/>
    <row r="190" s="59" customFormat="1" customHeight="1"/>
    <row r="191" s="59" customFormat="1" customHeight="1"/>
    <row r="192" s="59" customFormat="1" customHeight="1"/>
    <row r="193" s="59" customFormat="1" customHeight="1"/>
    <row r="194" s="59" customFormat="1" customHeight="1"/>
    <row r="195" s="59" customFormat="1" customHeight="1"/>
    <row r="196" s="59" customFormat="1" customHeight="1"/>
    <row r="197" s="59" customFormat="1" customHeight="1"/>
    <row r="198" s="59" customFormat="1" customHeight="1"/>
    <row r="199" s="59" customFormat="1" customHeight="1"/>
    <row r="200" s="59" customFormat="1" customHeight="1"/>
    <row r="201" s="59" customFormat="1" customHeight="1"/>
    <row r="202" s="59" customFormat="1" customHeight="1"/>
    <row r="203" s="59" customFormat="1" customHeight="1"/>
    <row r="204" s="59" customFormat="1" customHeight="1"/>
    <row r="205" s="59" customFormat="1" customHeight="1"/>
    <row r="206" s="59" customFormat="1" customHeight="1"/>
    <row r="207" s="59" customFormat="1" customHeight="1"/>
    <row r="208" s="59" customFormat="1" customHeight="1"/>
    <row r="209" s="59" customFormat="1" customHeight="1"/>
    <row r="210" s="59" customFormat="1" customHeight="1"/>
    <row r="211" s="59" customFormat="1" customHeight="1"/>
    <row r="212" s="59" customFormat="1" customHeight="1"/>
    <row r="213" s="59" customFormat="1" customHeight="1"/>
    <row r="214" s="59" customFormat="1" customHeight="1"/>
    <row r="215" s="59" customFormat="1" customHeight="1"/>
    <row r="216" s="59" customFormat="1" customHeight="1"/>
    <row r="217" s="59" customFormat="1" customHeight="1"/>
    <row r="218" s="59" customFormat="1" customHeight="1"/>
    <row r="219" s="59" customFormat="1" customHeight="1"/>
    <row r="220" s="59" customFormat="1" customHeight="1"/>
    <row r="221" s="59" customFormat="1" customHeight="1"/>
    <row r="222" s="59" customFormat="1" customHeight="1"/>
    <row r="223" s="59" customFormat="1" customHeight="1"/>
    <row r="224" s="59" customFormat="1" customHeight="1"/>
    <row r="225" s="59" customFormat="1" customHeight="1"/>
    <row r="226" s="59" customFormat="1" customHeight="1"/>
    <row r="227" s="59" customFormat="1" customHeight="1"/>
    <row r="228" s="59" customFormat="1" customHeight="1"/>
    <row r="229" s="59" customFormat="1" customHeight="1"/>
    <row r="230" s="59" customFormat="1" customHeight="1"/>
    <row r="231" s="59" customFormat="1" customHeight="1"/>
    <row r="232" s="59" customFormat="1" customHeight="1"/>
    <row r="233" s="59" customFormat="1" customHeight="1"/>
    <row r="234" s="59" customFormat="1" customHeight="1"/>
    <row r="235" s="59" customFormat="1" customHeight="1"/>
    <row r="236" s="59" customFormat="1" customHeight="1"/>
    <row r="237" s="59" customFormat="1" customHeight="1"/>
    <row r="238" s="59" customFormat="1" customHeight="1"/>
    <row r="239" s="59" customFormat="1" customHeight="1"/>
    <row r="240" s="59" customFormat="1" customHeight="1"/>
    <row r="241" s="59" customFormat="1" customHeight="1"/>
    <row r="242" s="59" customFormat="1" customHeight="1"/>
    <row r="243" s="59" customFormat="1" customHeight="1"/>
    <row r="244" s="59" customFormat="1" customHeight="1"/>
    <row r="245" s="59" customFormat="1" customHeight="1"/>
    <row r="246" s="59" customFormat="1" customHeight="1"/>
    <row r="247" s="59" customFormat="1" customHeight="1"/>
    <row r="248" s="59" customFormat="1" customHeight="1"/>
    <row r="249" s="59" customFormat="1" customHeight="1"/>
    <row r="250" s="59" customFormat="1" customHeight="1"/>
    <row r="251" s="59" customFormat="1" customHeight="1"/>
    <row r="252" s="59" customFormat="1" customHeight="1"/>
    <row r="253" s="59" customFormat="1" customHeight="1"/>
    <row r="254" s="59" customFormat="1" customHeight="1"/>
    <row r="255" s="59" customFormat="1" customHeight="1"/>
    <row r="256" s="59" customFormat="1" customHeight="1"/>
    <row r="257" s="59" customFormat="1" customHeight="1"/>
    <row r="258" s="59" customFormat="1" customHeight="1"/>
    <row r="259" s="59" customFormat="1" customHeight="1"/>
    <row r="260" s="59" customFormat="1" customHeight="1"/>
    <row r="261" s="59" customFormat="1" customHeight="1"/>
    <row r="262" s="59" customFormat="1" customHeight="1"/>
    <row r="263" s="59" customFormat="1" customHeight="1"/>
    <row r="264" s="59" customFormat="1" customHeight="1"/>
    <row r="265" s="59" customFormat="1" customHeight="1"/>
    <row r="266" s="59" customFormat="1" customHeight="1"/>
    <row r="267" s="59" customFormat="1" customHeight="1"/>
    <row r="268" s="59" customFormat="1" customHeight="1"/>
    <row r="269" s="59" customFormat="1" customHeight="1"/>
    <row r="270" s="59" customFormat="1" customHeight="1"/>
    <row r="271" s="59" customFormat="1" customHeight="1"/>
    <row r="272" s="59" customFormat="1" customHeight="1"/>
    <row r="273" s="59" customFormat="1" customHeight="1"/>
    <row r="274" s="59" customFormat="1" customHeight="1"/>
    <row r="275" s="59" customFormat="1" customHeight="1"/>
    <row r="276" s="59" customFormat="1" customHeight="1"/>
    <row r="277" s="59" customFormat="1" customHeight="1"/>
    <row r="278" s="59" customFormat="1" customHeight="1"/>
    <row r="279" s="59" customFormat="1" customHeight="1"/>
    <row r="280" s="59" customFormat="1" customHeight="1"/>
    <row r="281" s="59" customFormat="1" customHeight="1"/>
    <row r="282" s="59" customFormat="1" customHeight="1"/>
    <row r="283" s="59" customFormat="1" customHeight="1"/>
    <row r="284" s="59" customFormat="1" customHeight="1"/>
    <row r="285" s="59" customFormat="1" customHeight="1"/>
    <row r="286" s="59" customFormat="1" customHeight="1"/>
    <row r="287" s="59" customFormat="1" customHeight="1"/>
    <row r="288" s="59" customFormat="1" customHeight="1"/>
    <row r="289" s="59" customFormat="1" customHeight="1"/>
    <row r="290" s="59" customFormat="1" customHeight="1"/>
    <row r="291" s="59" customFormat="1" customHeight="1"/>
    <row r="292" s="59" customFormat="1" customHeight="1"/>
    <row r="293" s="59" customFormat="1" customHeight="1"/>
    <row r="294" s="59" customFormat="1" customHeight="1"/>
    <row r="295" s="59" customFormat="1" customHeight="1"/>
    <row r="296" s="59" customFormat="1" customHeight="1"/>
    <row r="297" s="59" customFormat="1" customHeight="1"/>
    <row r="298" s="59" customFormat="1" customHeight="1"/>
    <row r="299" s="59" customFormat="1" customHeight="1"/>
    <row r="300" s="59" customFormat="1" customHeight="1"/>
    <row r="301" s="59" customFormat="1" customHeight="1"/>
    <row r="302" s="59" customFormat="1" customHeight="1"/>
    <row r="303" s="59" customFormat="1" customHeight="1"/>
    <row r="304" s="59" customFormat="1" customHeight="1"/>
    <row r="305" s="59" customFormat="1" customHeight="1"/>
    <row r="306" s="59" customFormat="1" customHeight="1"/>
    <row r="307" s="59" customFormat="1" customHeight="1"/>
    <row r="308" s="59" customFormat="1" customHeight="1"/>
    <row r="309" s="59" customFormat="1" customHeight="1"/>
    <row r="310" s="59" customFormat="1" customHeight="1"/>
    <row r="311" s="59" customFormat="1" customHeight="1"/>
    <row r="312" s="59" customFormat="1" customHeight="1"/>
    <row r="313" s="59" customFormat="1" customHeight="1"/>
    <row r="314" s="59" customFormat="1" customHeight="1"/>
    <row r="315" s="59" customFormat="1" customHeight="1"/>
    <row r="316" s="59" customFormat="1" customHeight="1"/>
    <row r="317" s="59" customFormat="1" customHeight="1"/>
    <row r="318" s="59" customFormat="1" customHeight="1"/>
    <row r="319" s="59" customFormat="1" customHeight="1"/>
    <row r="320" s="59" customFormat="1" customHeight="1"/>
    <row r="321" s="59" customFormat="1" customHeight="1"/>
    <row r="322" s="59" customFormat="1" customHeight="1"/>
    <row r="323" s="59" customFormat="1" customHeight="1"/>
    <row r="324" s="59" customFormat="1" customHeight="1"/>
    <row r="325" s="59" customFormat="1" customHeight="1"/>
    <row r="326" s="59" customFormat="1" customHeight="1"/>
    <row r="327" s="59" customFormat="1" customHeight="1"/>
    <row r="328" s="59" customFormat="1" customHeight="1"/>
    <row r="329" s="59" customFormat="1" customHeight="1"/>
    <row r="330" s="59" customFormat="1" customHeight="1"/>
    <row r="331" s="59" customFormat="1" customHeight="1"/>
    <row r="332" s="59" customFormat="1" customHeight="1"/>
    <row r="333" s="59" customFormat="1" customHeight="1"/>
    <row r="334" s="59" customFormat="1" customHeight="1"/>
    <row r="335" s="59" customFormat="1" customHeight="1"/>
    <row r="336" s="59" customFormat="1" customHeight="1"/>
    <row r="337" s="59" customFormat="1" customHeight="1"/>
    <row r="338" s="59" customFormat="1" customHeight="1"/>
    <row r="339" s="59" customFormat="1" customHeight="1"/>
    <row r="340" s="59" customFormat="1" customHeight="1"/>
    <row r="341" s="59" customFormat="1" customHeight="1"/>
    <row r="342" s="59" customFormat="1" customHeight="1"/>
    <row r="343" s="59" customFormat="1" customHeight="1"/>
    <row r="344" s="59" customFormat="1" customHeight="1"/>
    <row r="345" s="59" customFormat="1" customHeight="1"/>
    <row r="346" s="59" customFormat="1" customHeight="1"/>
    <row r="347" s="59" customFormat="1" customHeight="1"/>
    <row r="348" s="59" customFormat="1" customHeight="1"/>
    <row r="349" s="59" customFormat="1" customHeight="1"/>
    <row r="350" s="59" customFormat="1" customHeight="1"/>
    <row r="351" s="59" customFormat="1" customHeight="1"/>
    <row r="352" s="59" customFormat="1" customHeight="1"/>
    <row r="353" s="59" customFormat="1" customHeight="1"/>
    <row r="354" s="59" customFormat="1" customHeight="1"/>
    <row r="355" s="59" customFormat="1" customHeight="1"/>
    <row r="356" s="59" customFormat="1" customHeight="1"/>
    <row r="357" s="59" customFormat="1" customHeight="1"/>
    <row r="358" s="59" customFormat="1" customHeight="1"/>
    <row r="359" s="59" customFormat="1" customHeight="1"/>
    <row r="360" s="59" customFormat="1" customHeight="1"/>
    <row r="361" s="59" customFormat="1" customHeight="1"/>
    <row r="362" s="59" customFormat="1" customHeight="1"/>
    <row r="363" s="59" customFormat="1" customHeight="1"/>
    <row r="364" s="59" customFormat="1" customHeight="1"/>
    <row r="365" s="59" customFormat="1" customHeight="1"/>
    <row r="366" s="59" customFormat="1" customHeight="1"/>
    <row r="367" s="59" customFormat="1" customHeight="1"/>
    <row r="368" s="59" customFormat="1" customHeight="1"/>
    <row r="369" s="59" customFormat="1" customHeight="1"/>
    <row r="370" s="59" customFormat="1" customHeight="1"/>
    <row r="371" s="59" customFormat="1" customHeight="1"/>
    <row r="372" s="59" customFormat="1" customHeight="1"/>
    <row r="373" s="59" customFormat="1" customHeight="1"/>
    <row r="374" s="59" customFormat="1" customHeight="1"/>
    <row r="375" s="59" customFormat="1" customHeight="1"/>
    <row r="376" s="59" customFormat="1" customHeight="1"/>
    <row r="377" s="59" customFormat="1" customHeight="1"/>
    <row r="378" s="59" customFormat="1" customHeight="1"/>
    <row r="379" s="59" customFormat="1" customHeight="1"/>
    <row r="380" s="59" customFormat="1" customHeight="1"/>
    <row r="381" s="59" customFormat="1" customHeight="1"/>
    <row r="382" s="59" customFormat="1" customHeight="1"/>
    <row r="383" s="59" customFormat="1" customHeight="1"/>
    <row r="384" s="59" customFormat="1" customHeight="1"/>
    <row r="385" s="59" customFormat="1" customHeight="1"/>
    <row r="386" s="59" customFormat="1" customHeight="1"/>
    <row r="387" s="59" customFormat="1" customHeight="1"/>
    <row r="388" s="59" customFormat="1" customHeight="1"/>
    <row r="389" s="59" customFormat="1" customHeight="1"/>
    <row r="390" s="59" customFormat="1" customHeight="1"/>
    <row r="391" s="59" customFormat="1" customHeight="1"/>
    <row r="392" s="59" customFormat="1" customHeight="1"/>
    <row r="393" s="59" customFormat="1" customHeight="1"/>
    <row r="394" s="59" customFormat="1" customHeight="1"/>
    <row r="395" s="59" customFormat="1" customHeight="1"/>
    <row r="396" s="59" customFormat="1" customHeight="1"/>
    <row r="397" s="59" customFormat="1" customHeight="1"/>
    <row r="398" s="59" customFormat="1" customHeight="1"/>
    <row r="399" s="59" customFormat="1" customHeight="1"/>
    <row r="400" s="59" customFormat="1" customHeight="1"/>
    <row r="401" s="59" customFormat="1" customHeight="1"/>
    <row r="402" s="59" customFormat="1" customHeight="1"/>
    <row r="403" s="59" customFormat="1" customHeight="1"/>
    <row r="404" s="59" customFormat="1" customHeight="1"/>
    <row r="405" s="59" customFormat="1" customHeight="1"/>
    <row r="406" s="59" customFormat="1" customHeight="1"/>
    <row r="407" s="59" customFormat="1" customHeight="1"/>
    <row r="408" s="59" customFormat="1" customHeight="1"/>
    <row r="409" s="59" customFormat="1" customHeight="1"/>
    <row r="410" s="59" customFormat="1" customHeight="1"/>
    <row r="411" s="59" customFormat="1" customHeight="1"/>
    <row r="412" s="59" customFormat="1" customHeight="1"/>
    <row r="413" s="59" customFormat="1" customHeight="1"/>
    <row r="414" s="59" customFormat="1" customHeight="1"/>
    <row r="415" s="59" customFormat="1" customHeight="1"/>
    <row r="416" s="59" customFormat="1" customHeight="1"/>
    <row r="417" s="59" customFormat="1" customHeight="1"/>
    <row r="418" s="59" customFormat="1" customHeight="1"/>
    <row r="419" s="59" customFormat="1" customHeight="1"/>
    <row r="420" s="59" customFormat="1" customHeight="1"/>
    <row r="421" s="59" customFormat="1" customHeight="1"/>
    <row r="422" s="59" customFormat="1" customHeight="1"/>
    <row r="423" s="59" customFormat="1" customHeight="1"/>
    <row r="424" s="59" customFormat="1" customHeight="1"/>
    <row r="425" s="59" customFormat="1" customHeight="1"/>
    <row r="426" s="59" customFormat="1" customHeight="1"/>
    <row r="427" s="59" customFormat="1" customHeight="1"/>
    <row r="428" s="59" customFormat="1" customHeight="1"/>
    <row r="429" s="59" customFormat="1" customHeight="1"/>
    <row r="430" s="59" customFormat="1" customHeight="1"/>
    <row r="431" s="59" customFormat="1" customHeight="1"/>
    <row r="432" s="59" customFormat="1" customHeight="1"/>
    <row r="433" s="59" customFormat="1" customHeight="1"/>
    <row r="434" s="59" customFormat="1" customHeight="1"/>
    <row r="435" s="59" customFormat="1" customHeight="1"/>
    <row r="436" s="59" customFormat="1" customHeight="1"/>
    <row r="437" s="59" customFormat="1" customHeight="1"/>
    <row r="438" s="59" customFormat="1" customHeight="1"/>
    <row r="439" s="59" customFormat="1" customHeight="1"/>
    <row r="440" s="59" customFormat="1" customHeight="1"/>
    <row r="441" s="59" customFormat="1" customHeight="1"/>
    <row r="442" s="59" customFormat="1" customHeight="1"/>
    <row r="443" s="59" customFormat="1" customHeight="1"/>
    <row r="444" s="59" customFormat="1" customHeight="1"/>
    <row r="445" s="59" customFormat="1" customHeight="1"/>
    <row r="446" s="59" customFormat="1" customHeight="1"/>
    <row r="447" s="59" customFormat="1" customHeight="1"/>
    <row r="448" s="59" customFormat="1" customHeight="1"/>
    <row r="449" s="59" customFormat="1" customHeight="1"/>
    <row r="450" s="59" customFormat="1" customHeight="1"/>
    <row r="451" s="59" customFormat="1" customHeight="1"/>
    <row r="452" s="59" customFormat="1" customHeight="1"/>
    <row r="453" s="59" customFormat="1" customHeight="1"/>
    <row r="454" s="59" customFormat="1" customHeight="1"/>
    <row r="455" s="59" customFormat="1" customHeight="1"/>
    <row r="456" s="59" customFormat="1" customHeight="1"/>
    <row r="457" s="59" customFormat="1" customHeight="1"/>
    <row r="458" s="59" customFormat="1" customHeight="1"/>
    <row r="459" s="59" customFormat="1" customHeight="1"/>
    <row r="460" s="59" customFormat="1" customHeight="1"/>
    <row r="461" s="59" customFormat="1" customHeight="1"/>
    <row r="462" s="59" customFormat="1" customHeight="1"/>
    <row r="463" s="59" customFormat="1" customHeight="1"/>
    <row r="464" s="59" customFormat="1" customHeight="1"/>
    <row r="465" s="59" customFormat="1" customHeight="1"/>
    <row r="466" s="59" customFormat="1" customHeight="1"/>
    <row r="467" s="59" customFormat="1" customHeight="1"/>
    <row r="468" s="59" customFormat="1" customHeight="1"/>
    <row r="469" s="59" customFormat="1" customHeight="1"/>
    <row r="470" s="59" customFormat="1" customHeight="1"/>
    <row r="471" s="59" customFormat="1" customHeight="1"/>
    <row r="472" s="59" customFormat="1" customHeight="1"/>
    <row r="473" s="59" customFormat="1" customHeight="1"/>
    <row r="474" s="59" customFormat="1" customHeight="1"/>
    <row r="475" s="59" customFormat="1" customHeight="1"/>
    <row r="476" s="59" customFormat="1" customHeight="1"/>
    <row r="477" s="59" customFormat="1" customHeight="1"/>
    <row r="478" s="59" customFormat="1" customHeight="1"/>
    <row r="479" s="59" customFormat="1" customHeight="1"/>
    <row r="480" s="59" customFormat="1" customHeight="1"/>
    <row r="481" s="59" customFormat="1" customHeight="1"/>
    <row r="482" s="59" customFormat="1" customHeight="1"/>
    <row r="483" s="59" customFormat="1" customHeight="1"/>
    <row r="484" s="59" customFormat="1" customHeight="1"/>
    <row r="485" s="59" customFormat="1" customHeight="1"/>
    <row r="486" s="59" customFormat="1" customHeight="1"/>
    <row r="487" s="59" customFormat="1" customHeight="1"/>
    <row r="488" s="59" customFormat="1" customHeight="1"/>
    <row r="489" s="59" customFormat="1" customHeight="1"/>
    <row r="490" s="59" customFormat="1" customHeight="1"/>
    <row r="491" s="59" customFormat="1" customHeight="1"/>
    <row r="492" s="59" customFormat="1" customHeight="1"/>
    <row r="493" s="59" customFormat="1" customHeight="1"/>
    <row r="494" s="59" customFormat="1" customHeight="1"/>
    <row r="495" s="59" customFormat="1" customHeight="1"/>
    <row r="496" s="59" customFormat="1" customHeight="1"/>
    <row r="497" s="59" customFormat="1" customHeight="1"/>
    <row r="498" s="59" customFormat="1" customHeight="1"/>
    <row r="499" s="59" customFormat="1" customHeight="1"/>
    <row r="500" s="59" customFormat="1" customHeight="1"/>
    <row r="501" s="59" customFormat="1" customHeight="1"/>
    <row r="502" s="59" customFormat="1" customHeight="1"/>
    <row r="503" s="59" customFormat="1" customHeight="1"/>
    <row r="504" s="59" customFormat="1" customHeight="1"/>
    <row r="505" s="59" customFormat="1" customHeight="1"/>
    <row r="506" s="59" customFormat="1" customHeight="1"/>
    <row r="507" s="59" customFormat="1" customHeight="1"/>
    <row r="508" s="59" customFormat="1" customHeight="1"/>
    <row r="509" s="59" customFormat="1" customHeight="1"/>
    <row r="510" s="59" customFormat="1" customHeight="1"/>
    <row r="511" s="59" customFormat="1" customHeight="1"/>
    <row r="512" s="59" customFormat="1" customHeight="1"/>
    <row r="513" s="59" customFormat="1" customHeight="1"/>
    <row r="514" s="59" customFormat="1" customHeight="1"/>
    <row r="515" s="59" customFormat="1" customHeight="1"/>
    <row r="516" s="59" customFormat="1" customHeight="1"/>
    <row r="517" s="59" customFormat="1" customHeight="1"/>
    <row r="518" s="59" customFormat="1" customHeight="1"/>
    <row r="519" s="59" customFormat="1" customHeight="1"/>
    <row r="520" s="59" customFormat="1" customHeight="1"/>
    <row r="521" s="59" customFormat="1" customHeight="1"/>
    <row r="522" s="59" customFormat="1" customHeight="1"/>
    <row r="523" s="59" customFormat="1" customHeight="1"/>
    <row r="524" s="59" customFormat="1" customHeight="1"/>
    <row r="525" s="59" customFormat="1" customHeight="1"/>
    <row r="526" s="59" customFormat="1" customHeight="1"/>
    <row r="527" s="59" customFormat="1" customHeight="1"/>
    <row r="528" s="59" customFormat="1" customHeight="1"/>
    <row r="529" s="59" customFormat="1" customHeight="1"/>
    <row r="530" s="59" customFormat="1" customHeight="1"/>
    <row r="531" s="59" customFormat="1" customHeight="1"/>
    <row r="532" s="59" customFormat="1" customHeight="1"/>
    <row r="533" s="59" customFormat="1" customHeight="1"/>
    <row r="534" s="59" customFormat="1" customHeight="1"/>
    <row r="535" s="59" customFormat="1" customHeight="1"/>
    <row r="536" s="59" customFormat="1" customHeight="1"/>
    <row r="537" s="59" customFormat="1" customHeight="1"/>
    <row r="538" s="59" customFormat="1" customHeight="1"/>
    <row r="539" s="59" customFormat="1" customHeight="1"/>
    <row r="540" s="59" customFormat="1" customHeight="1"/>
    <row r="541" s="59" customFormat="1" customHeight="1"/>
    <row r="542" s="59" customFormat="1" customHeight="1"/>
    <row r="543" s="59" customFormat="1" customHeight="1"/>
    <row r="544" s="59" customFormat="1" customHeight="1"/>
    <row r="545" s="59" customFormat="1" customHeight="1"/>
    <row r="546" s="59" customFormat="1" customHeight="1"/>
    <row r="547" s="59" customFormat="1" customHeight="1"/>
    <row r="548" s="59" customFormat="1" customHeight="1"/>
    <row r="549" s="59" customFormat="1" customHeight="1"/>
    <row r="550" s="59" customFormat="1" customHeight="1"/>
    <row r="551" s="59" customFormat="1" customHeight="1"/>
    <row r="552" s="59" customFormat="1" customHeight="1"/>
    <row r="553" s="59" customFormat="1" customHeight="1"/>
    <row r="554" s="59" customFormat="1" customHeight="1"/>
    <row r="555" s="59" customFormat="1" customHeight="1"/>
    <row r="556" s="59" customFormat="1" customHeight="1"/>
    <row r="557" s="59" customFormat="1" customHeight="1"/>
    <row r="558" s="59" customFormat="1" customHeight="1"/>
    <row r="559" s="59" customFormat="1" customHeight="1"/>
    <row r="560" s="59" customFormat="1" customHeight="1"/>
    <row r="561" s="59" customFormat="1" customHeight="1"/>
    <row r="562" s="59" customFormat="1" customHeight="1"/>
    <row r="563" s="59" customFormat="1" customHeight="1"/>
    <row r="564" s="59" customFormat="1" customHeight="1"/>
    <row r="565" s="59" customFormat="1" customHeight="1"/>
    <row r="566" s="59" customFormat="1" customHeight="1"/>
    <row r="567" s="59" customFormat="1" customHeight="1"/>
    <row r="568" s="59" customFormat="1" customHeight="1"/>
    <row r="569" s="59" customFormat="1" customHeight="1"/>
    <row r="570" s="59" customFormat="1" customHeight="1"/>
    <row r="571" s="59" customFormat="1" customHeight="1"/>
    <row r="572" s="59" customFormat="1" customHeight="1"/>
    <row r="573" s="59" customFormat="1" customHeight="1"/>
    <row r="574" s="59" customFormat="1" customHeight="1"/>
    <row r="575" s="59" customFormat="1" customHeight="1"/>
    <row r="576" s="59" customFormat="1" customHeight="1"/>
    <row r="577" s="59" customFormat="1" customHeight="1"/>
    <row r="578" s="59" customFormat="1" customHeight="1"/>
    <row r="579" s="59" customFormat="1" customHeight="1"/>
    <row r="580" s="59" customFormat="1" customHeight="1"/>
    <row r="581" s="59" customFormat="1" customHeight="1"/>
    <row r="582" s="59" customFormat="1" customHeight="1"/>
    <row r="583" s="59" customFormat="1" customHeight="1"/>
    <row r="584" s="59" customFormat="1" customHeight="1"/>
    <row r="585" s="59" customFormat="1" customHeight="1"/>
    <row r="586" s="59" customFormat="1" customHeight="1"/>
    <row r="587" s="59" customFormat="1" customHeight="1"/>
    <row r="588" s="59" customFormat="1" customHeight="1"/>
    <row r="589" s="59" customFormat="1" customHeight="1"/>
    <row r="590" s="59" customFormat="1" customHeight="1"/>
    <row r="591" s="59" customFormat="1" customHeight="1"/>
    <row r="592" s="59" customFormat="1" customHeight="1"/>
    <row r="593" s="59" customFormat="1" customHeight="1"/>
    <row r="594" s="59" customFormat="1" customHeight="1"/>
    <row r="595" s="59" customFormat="1" customHeight="1"/>
    <row r="596" s="59" customFormat="1" customHeight="1"/>
    <row r="597" s="59" customFormat="1" customHeight="1"/>
    <row r="598" s="59" customFormat="1" customHeight="1"/>
    <row r="599" s="59" customFormat="1" customHeight="1"/>
    <row r="600" s="59" customFormat="1" customHeight="1"/>
    <row r="601" s="59" customFormat="1" customHeight="1"/>
    <row r="602" s="59" customFormat="1" customHeight="1"/>
    <row r="603" s="59" customFormat="1" customHeight="1"/>
    <row r="604" s="59" customFormat="1" customHeight="1"/>
    <row r="605" s="59" customFormat="1" customHeight="1"/>
    <row r="606" s="59" customFormat="1" customHeight="1"/>
    <row r="607" s="59" customFormat="1" customHeight="1"/>
    <row r="608" s="59" customFormat="1" customHeight="1"/>
    <row r="609" s="59" customFormat="1" customHeight="1"/>
    <row r="610" s="59" customFormat="1" customHeight="1"/>
    <row r="611" s="59" customFormat="1" customHeight="1"/>
    <row r="612" s="59" customFormat="1" customHeight="1"/>
    <row r="613" s="59" customFormat="1" customHeight="1"/>
    <row r="614" s="59" customFormat="1" customHeight="1"/>
    <row r="615" s="59" customFormat="1" customHeight="1"/>
    <row r="616" s="59" customFormat="1" customHeight="1"/>
    <row r="617" s="59" customFormat="1" customHeight="1"/>
    <row r="618" s="59" customFormat="1" customHeight="1"/>
    <row r="619" s="59" customFormat="1" customHeight="1"/>
    <row r="620" s="59" customFormat="1" customHeight="1"/>
    <row r="621" s="59" customFormat="1" customHeight="1"/>
    <row r="622" s="59" customFormat="1" customHeight="1"/>
    <row r="623" s="59" customFormat="1" customHeight="1"/>
    <row r="624" s="59" customFormat="1" customHeight="1"/>
    <row r="625" s="59" customFormat="1" customHeight="1"/>
    <row r="626" s="59" customFormat="1" customHeight="1"/>
    <row r="627" s="59" customFormat="1" customHeight="1"/>
    <row r="628" s="59" customFormat="1" customHeight="1"/>
    <row r="629" s="59" customFormat="1" customHeight="1"/>
    <row r="630" s="59" customFormat="1" customHeight="1"/>
    <row r="631" s="59" customFormat="1" customHeight="1"/>
    <row r="632" s="59" customFormat="1" customHeight="1"/>
    <row r="633" s="59" customFormat="1" customHeight="1"/>
    <row r="634" s="59" customFormat="1" customHeight="1"/>
    <row r="635" s="59" customFormat="1" customHeight="1"/>
    <row r="636" s="59" customFormat="1" customHeight="1"/>
    <row r="637" s="59" customFormat="1" customHeight="1"/>
    <row r="638" s="59" customFormat="1" customHeight="1"/>
    <row r="639" s="59" customFormat="1" customHeight="1"/>
    <row r="640" s="59" customFormat="1" customHeight="1"/>
    <row r="641" s="59" customFormat="1" customHeight="1"/>
    <row r="642" s="59" customFormat="1" customHeight="1"/>
    <row r="643" s="59" customFormat="1" customHeight="1"/>
    <row r="644" s="59" customFormat="1" customHeight="1"/>
    <row r="645" s="59" customFormat="1" customHeight="1"/>
    <row r="646" s="59" customFormat="1" customHeight="1"/>
    <row r="647" s="59" customFormat="1" customHeight="1"/>
    <row r="648" s="59" customFormat="1" customHeight="1"/>
    <row r="649" s="59" customFormat="1" customHeight="1"/>
    <row r="650" s="59" customFormat="1" customHeight="1"/>
    <row r="651" s="59" customFormat="1" customHeight="1"/>
    <row r="652" s="59" customFormat="1" customHeight="1"/>
    <row r="653" s="59" customFormat="1" customHeight="1"/>
    <row r="654" s="59" customFormat="1" customHeight="1"/>
    <row r="655" s="59" customFormat="1" customHeight="1"/>
    <row r="656" s="59" customFormat="1" customHeight="1"/>
    <row r="657" s="59" customFormat="1" customHeight="1"/>
    <row r="658" s="59" customFormat="1" customHeight="1"/>
    <row r="659" s="59" customFormat="1" customHeight="1"/>
    <row r="660" s="59" customFormat="1" customHeight="1"/>
    <row r="661" s="59" customFormat="1" customHeight="1"/>
    <row r="662" s="59" customFormat="1" customHeight="1"/>
    <row r="663" s="59" customFormat="1" customHeight="1"/>
    <row r="664" s="59" customFormat="1" customHeight="1"/>
    <row r="665" s="59" customFormat="1" customHeight="1"/>
    <row r="666" s="59" customFormat="1" customHeight="1"/>
    <row r="667" s="59" customFormat="1" customHeight="1"/>
    <row r="668" s="59" customFormat="1" customHeight="1"/>
    <row r="669" s="59" customFormat="1" customHeight="1"/>
    <row r="670" s="59" customFormat="1" customHeight="1"/>
    <row r="671" s="59" customFormat="1" customHeight="1"/>
    <row r="672" s="59" customFormat="1" customHeight="1"/>
    <row r="673" s="59" customFormat="1" customHeight="1"/>
    <row r="674" s="59" customFormat="1" customHeight="1"/>
    <row r="675" s="59" customFormat="1" customHeight="1"/>
    <row r="676" s="59" customFormat="1" customHeight="1"/>
    <row r="677" s="59" customFormat="1" customHeight="1"/>
    <row r="678" s="59" customFormat="1" customHeight="1"/>
    <row r="679" s="59" customFormat="1" customHeight="1"/>
    <row r="680" s="59" customFormat="1" customHeight="1"/>
    <row r="681" s="59" customFormat="1" customHeight="1"/>
    <row r="682" s="59" customFormat="1" customHeight="1"/>
    <row r="683" s="59" customFormat="1" customHeight="1"/>
    <row r="684" s="59" customFormat="1" customHeight="1"/>
    <row r="685" s="59" customFormat="1" customHeight="1"/>
    <row r="686" s="59" customFormat="1" customHeight="1"/>
    <row r="687" s="59" customFormat="1" customHeight="1"/>
    <row r="688" s="59" customFormat="1" customHeight="1"/>
    <row r="689" s="59" customFormat="1" customHeight="1"/>
    <row r="690" s="59" customFormat="1" customHeight="1"/>
    <row r="691" s="59" customFormat="1" customHeight="1"/>
    <row r="692" s="59" customFormat="1" customHeight="1"/>
    <row r="693" s="59" customFormat="1" customHeight="1"/>
    <row r="694" s="59" customFormat="1" customHeight="1"/>
    <row r="695" s="59" customFormat="1" customHeight="1"/>
    <row r="696" s="59" customFormat="1" customHeight="1"/>
    <row r="697" s="59" customFormat="1" customHeight="1"/>
    <row r="698" s="59" customFormat="1" customHeight="1"/>
    <row r="699" s="59" customFormat="1" customHeight="1"/>
    <row r="700" s="59" customFormat="1" customHeight="1"/>
    <row r="701" s="59" customFormat="1" customHeight="1"/>
    <row r="702" s="59" customFormat="1" customHeight="1"/>
    <row r="703" s="59" customFormat="1" customHeight="1"/>
    <row r="704" s="59" customFormat="1" customHeight="1"/>
    <row r="705" s="59" customFormat="1" customHeight="1"/>
    <row r="706" s="59" customFormat="1" customHeight="1"/>
    <row r="707" s="59" customFormat="1" customHeight="1"/>
    <row r="708" s="59" customFormat="1" customHeight="1"/>
    <row r="709" s="59" customFormat="1" customHeight="1"/>
    <row r="710" s="59" customFormat="1" customHeight="1"/>
    <row r="711" s="59" customFormat="1" customHeight="1"/>
    <row r="712" s="59" customFormat="1" customHeight="1"/>
    <row r="713" s="59" customFormat="1" customHeight="1"/>
    <row r="714" s="59" customFormat="1" customHeight="1"/>
    <row r="715" s="59" customFormat="1" customHeight="1"/>
    <row r="716" s="59" customFormat="1" customHeight="1"/>
    <row r="717" s="59" customFormat="1" customHeight="1"/>
    <row r="718" s="59" customFormat="1" customHeight="1"/>
    <row r="719" s="59" customFormat="1" customHeight="1"/>
    <row r="720" s="59" customFormat="1" customHeight="1"/>
    <row r="721" s="59" customFormat="1" customHeight="1"/>
    <row r="722" s="59" customFormat="1" customHeight="1"/>
    <row r="723" s="59" customFormat="1" customHeight="1"/>
    <row r="724" s="59" customFormat="1" customHeight="1"/>
    <row r="725" s="59" customFormat="1" customHeight="1"/>
    <row r="726" s="59" customFormat="1" customHeight="1"/>
    <row r="727" s="59" customFormat="1" customHeight="1"/>
    <row r="728" s="59" customFormat="1" customHeight="1"/>
    <row r="729" s="59" customFormat="1" customHeight="1"/>
    <row r="730" s="59" customFormat="1" customHeight="1"/>
    <row r="731" s="59" customFormat="1" customHeight="1"/>
    <row r="732" s="59" customFormat="1" customHeight="1"/>
    <row r="733" s="59" customFormat="1" customHeight="1"/>
    <row r="734" s="59" customFormat="1" customHeight="1"/>
    <row r="735" s="59" customFormat="1" customHeight="1"/>
    <row r="736" s="59" customFormat="1" customHeight="1"/>
    <row r="737" s="59" customFormat="1" customHeight="1"/>
    <row r="738" s="59" customFormat="1" customHeight="1"/>
    <row r="739" s="59" customFormat="1" customHeight="1"/>
    <row r="740" s="59" customFormat="1" customHeight="1"/>
    <row r="741" s="59" customFormat="1" customHeight="1"/>
    <row r="742" s="59" customFormat="1" customHeight="1"/>
    <row r="743" s="59" customFormat="1" customHeight="1"/>
    <row r="744" s="59" customFormat="1" customHeight="1"/>
    <row r="745" s="59" customFormat="1" customHeight="1"/>
    <row r="746" s="59" customFormat="1" customHeight="1"/>
    <row r="747" s="59" customFormat="1" customHeight="1"/>
    <row r="748" s="59" customFormat="1" customHeight="1"/>
    <row r="749" s="59" customFormat="1" customHeight="1"/>
    <row r="750" s="59" customFormat="1" customHeight="1"/>
    <row r="751" s="59" customFormat="1" customHeight="1"/>
    <row r="752" s="59" customFormat="1" customHeight="1"/>
    <row r="753" s="59" customFormat="1" customHeight="1"/>
    <row r="754" s="59" customFormat="1" customHeight="1"/>
    <row r="755" s="59" customFormat="1" customHeight="1"/>
    <row r="756" s="59" customFormat="1" customHeight="1"/>
    <row r="757" s="59" customFormat="1" customHeight="1"/>
    <row r="758" s="59" customFormat="1" customHeight="1"/>
    <row r="759" s="59" customFormat="1" customHeight="1"/>
    <row r="760" s="59" customFormat="1" customHeight="1"/>
    <row r="761" s="59" customFormat="1" customHeight="1"/>
    <row r="762" s="59" customFormat="1" customHeight="1"/>
    <row r="763" s="59" customFormat="1" customHeight="1"/>
    <row r="764" s="59" customFormat="1" customHeight="1"/>
    <row r="765" s="59" customFormat="1" customHeight="1"/>
    <row r="766" s="59" customFormat="1" customHeight="1"/>
    <row r="767" s="59" customFormat="1" customHeight="1"/>
    <row r="768" s="59" customFormat="1" customHeight="1"/>
    <row r="769" s="59" customFormat="1" customHeight="1"/>
    <row r="770" s="59" customFormat="1" customHeight="1"/>
    <row r="771" s="59" customFormat="1" customHeight="1"/>
    <row r="772" s="59" customFormat="1" customHeight="1"/>
    <row r="773" s="59" customFormat="1" customHeight="1"/>
    <row r="774" s="59" customFormat="1" customHeight="1"/>
    <row r="775" s="59" customFormat="1" customHeight="1"/>
    <row r="776" s="59" customFormat="1" customHeight="1"/>
    <row r="777" s="59" customFormat="1" customHeight="1"/>
    <row r="778" s="59" customFormat="1" customHeight="1"/>
    <row r="779" s="59" customFormat="1" customHeight="1"/>
    <row r="780" s="59" customFormat="1" customHeight="1"/>
    <row r="781" s="59" customFormat="1" customHeight="1"/>
    <row r="782" s="59" customFormat="1" customHeight="1"/>
    <row r="783" s="59" customFormat="1" customHeight="1"/>
    <row r="784" s="59" customFormat="1" customHeight="1"/>
    <row r="785" s="59" customFormat="1" customHeight="1"/>
    <row r="786" s="59" customFormat="1" customHeight="1"/>
    <row r="787" s="59" customFormat="1" customHeight="1"/>
    <row r="788" s="59" customFormat="1" customHeight="1"/>
    <row r="789" s="59" customFormat="1" customHeight="1"/>
    <row r="790" s="59" customFormat="1" customHeight="1"/>
    <row r="791" s="59" customFormat="1" customHeight="1"/>
    <row r="792" s="59" customFormat="1" customHeight="1"/>
    <row r="793" s="59" customFormat="1" customHeight="1"/>
    <row r="794" s="59" customFormat="1" customHeight="1"/>
    <row r="795" s="59" customFormat="1" customHeight="1"/>
    <row r="796" s="59" customFormat="1" customHeight="1"/>
    <row r="797" s="59" customFormat="1" customHeight="1"/>
    <row r="798" s="59" customFormat="1" customHeight="1"/>
    <row r="799" s="59" customFormat="1" customHeight="1"/>
    <row r="800" s="59" customFormat="1" customHeight="1"/>
    <row r="801" s="59" customFormat="1" customHeight="1"/>
    <row r="802" s="59" customFormat="1" customHeight="1"/>
    <row r="803" s="59" customFormat="1" customHeight="1"/>
    <row r="804" s="59" customFormat="1" customHeight="1"/>
    <row r="805" s="59" customFormat="1" customHeight="1"/>
    <row r="806" s="59" customFormat="1" customHeight="1"/>
    <row r="807" s="59" customFormat="1" customHeight="1"/>
    <row r="808" s="59" customFormat="1" customHeight="1"/>
    <row r="809" s="59" customFormat="1" customHeight="1"/>
    <row r="810" s="59" customFormat="1" customHeight="1"/>
    <row r="811" s="59" customFormat="1" customHeight="1"/>
    <row r="812" s="59" customFormat="1" customHeight="1"/>
    <row r="813" s="59" customFormat="1" customHeight="1"/>
    <row r="814" s="59" customFormat="1" customHeight="1"/>
    <row r="815" s="59" customFormat="1" customHeight="1"/>
    <row r="816" s="59" customFormat="1" customHeight="1"/>
    <row r="817" s="59" customFormat="1" customHeight="1"/>
    <row r="818" s="59" customFormat="1" customHeight="1"/>
    <row r="819" s="59" customFormat="1" customHeight="1"/>
    <row r="820" s="59" customFormat="1" customHeight="1"/>
    <row r="821" s="59" customFormat="1" customHeight="1"/>
    <row r="822" s="59" customFormat="1" customHeight="1"/>
    <row r="823" s="59" customFormat="1" customHeight="1"/>
    <row r="824" s="59" customFormat="1" customHeight="1"/>
    <row r="825" s="59" customFormat="1" customHeight="1"/>
    <row r="826" s="59" customFormat="1" customHeight="1"/>
    <row r="827" s="59" customFormat="1" customHeight="1"/>
    <row r="828" s="59" customFormat="1" customHeight="1"/>
    <row r="829" s="59" customFormat="1" customHeight="1"/>
    <row r="830" s="59" customFormat="1" customHeight="1"/>
    <row r="831" s="59" customFormat="1" customHeight="1"/>
    <row r="832" s="59" customFormat="1" customHeight="1"/>
    <row r="833" s="59" customFormat="1" customHeight="1"/>
    <row r="834" s="59" customFormat="1" customHeight="1"/>
    <row r="835" s="59" customFormat="1" customHeight="1"/>
    <row r="836" s="59" customFormat="1" customHeight="1"/>
    <row r="837" s="59" customFormat="1" customHeight="1"/>
    <row r="838" s="59" customFormat="1" customHeight="1"/>
    <row r="839" s="59" customFormat="1" customHeight="1"/>
    <row r="840" s="59" customFormat="1" customHeight="1"/>
    <row r="841" s="59" customFormat="1" customHeight="1"/>
    <row r="842" s="59" customFormat="1" customHeight="1"/>
    <row r="843" s="59" customFormat="1" customHeight="1"/>
    <row r="844" s="59" customFormat="1" customHeight="1"/>
    <row r="845" s="59" customFormat="1" customHeight="1"/>
    <row r="846" s="59" customFormat="1" customHeight="1"/>
    <row r="847" s="59" customFormat="1" customHeight="1"/>
    <row r="848" s="59" customFormat="1" customHeight="1"/>
    <row r="849" s="59" customFormat="1" customHeight="1"/>
    <row r="850" s="59" customFormat="1" customHeight="1"/>
    <row r="851" s="59" customFormat="1" customHeight="1"/>
    <row r="852" s="59" customFormat="1" customHeight="1"/>
    <row r="853" s="59" customFormat="1" customHeight="1"/>
    <row r="854" s="59" customFormat="1" customHeight="1"/>
    <row r="855" s="59" customFormat="1" customHeight="1"/>
    <row r="856" s="59" customFormat="1" customHeight="1"/>
    <row r="857" s="59" customFormat="1" customHeight="1"/>
    <row r="858" s="59" customFormat="1" customHeight="1"/>
    <row r="859" s="59" customFormat="1" customHeight="1"/>
    <row r="860" s="59" customFormat="1" customHeight="1"/>
    <row r="861" s="59" customFormat="1" customHeight="1"/>
    <row r="862" s="59" customFormat="1" customHeight="1"/>
    <row r="863" s="59" customFormat="1" customHeight="1"/>
    <row r="864" s="59" customFormat="1" customHeight="1"/>
    <row r="865" s="59" customFormat="1" customHeight="1"/>
    <row r="866" s="59" customFormat="1" customHeight="1"/>
    <row r="867" s="59" customFormat="1" customHeight="1"/>
    <row r="868" s="59" customFormat="1" customHeight="1"/>
    <row r="869" s="59" customFormat="1" customHeight="1"/>
    <row r="870" s="59" customFormat="1" customHeight="1"/>
    <row r="871" s="59" customFormat="1" customHeight="1"/>
    <row r="872" s="59" customFormat="1" customHeight="1"/>
    <row r="873" s="59" customFormat="1" customHeight="1"/>
    <row r="874" s="59" customFormat="1" customHeight="1"/>
    <row r="875" s="59" customFormat="1" customHeight="1"/>
    <row r="876" s="59" customFormat="1" customHeight="1"/>
    <row r="877" s="59" customFormat="1" customHeight="1"/>
    <row r="878" s="59" customFormat="1" customHeight="1"/>
    <row r="879" s="59" customFormat="1" customHeight="1"/>
    <row r="880" s="59" customFormat="1" customHeight="1"/>
    <row r="881" s="59" customFormat="1" customHeight="1"/>
    <row r="882" s="59" customFormat="1" customHeight="1"/>
    <row r="883" s="59" customFormat="1" customHeight="1"/>
    <row r="884" s="59" customFormat="1" customHeight="1"/>
    <row r="885" s="59" customFormat="1" customHeight="1"/>
    <row r="886" s="59" customFormat="1" customHeight="1"/>
    <row r="887" s="59" customFormat="1" customHeight="1"/>
    <row r="888" s="59" customFormat="1" customHeight="1"/>
    <row r="889" s="59" customFormat="1" customHeight="1"/>
    <row r="890" s="59" customFormat="1" customHeight="1"/>
    <row r="891" s="59" customFormat="1" customHeight="1"/>
    <row r="892" s="59" customFormat="1" customHeight="1"/>
    <row r="893" s="59" customFormat="1" customHeight="1"/>
    <row r="894" s="59" customFormat="1" customHeight="1"/>
    <row r="895" s="59" customFormat="1" customHeight="1"/>
    <row r="896" s="59" customFormat="1" customHeight="1"/>
    <row r="897" s="59" customFormat="1" customHeight="1"/>
    <row r="898" s="59" customFormat="1" customHeight="1"/>
    <row r="899" s="59" customFormat="1" customHeight="1"/>
    <row r="900" s="59" customFormat="1" customHeight="1"/>
    <row r="901" s="59" customFormat="1" customHeight="1"/>
    <row r="902" s="59" customFormat="1" customHeight="1"/>
    <row r="903" s="59" customFormat="1" customHeight="1"/>
    <row r="904" s="59" customFormat="1" customHeight="1"/>
    <row r="905" s="59" customFormat="1" customHeight="1"/>
    <row r="906" s="59" customFormat="1" customHeight="1"/>
    <row r="907" s="59" customFormat="1" customHeight="1"/>
    <row r="908" s="59" customFormat="1" customHeight="1"/>
    <row r="909" s="59" customFormat="1" customHeight="1"/>
    <row r="910" s="59" customFormat="1" customHeight="1"/>
    <row r="911" s="59" customFormat="1" customHeight="1"/>
    <row r="912" s="59" customFormat="1" customHeight="1"/>
    <row r="913" s="59" customFormat="1" customHeight="1"/>
    <row r="914" s="59" customFormat="1" customHeight="1"/>
    <row r="915" s="59" customFormat="1" customHeight="1"/>
    <row r="916" s="59" customFormat="1" customHeight="1"/>
    <row r="917" s="59" customFormat="1" customHeight="1"/>
    <row r="918" s="59" customFormat="1" customHeight="1"/>
    <row r="919" s="59" customFormat="1" customHeight="1"/>
    <row r="920" s="59" customFormat="1" customHeight="1"/>
    <row r="921" s="59" customFormat="1" customHeight="1"/>
    <row r="922" s="59" customFormat="1" customHeight="1"/>
    <row r="923" s="59" customFormat="1" customHeight="1"/>
    <row r="924" s="59" customFormat="1" customHeight="1"/>
    <row r="925" s="59" customFormat="1" customHeight="1"/>
    <row r="926" s="59" customFormat="1" customHeight="1"/>
    <row r="927" s="59" customFormat="1" customHeight="1"/>
    <row r="928" s="59" customFormat="1" customHeight="1"/>
    <row r="929" s="59" customFormat="1" customHeight="1"/>
    <row r="930" s="59" customFormat="1" customHeight="1"/>
    <row r="931" s="59" customFormat="1" customHeight="1"/>
    <row r="932" s="59" customFormat="1" customHeight="1"/>
    <row r="933" s="59" customFormat="1" customHeight="1"/>
    <row r="934" s="59" customFormat="1" customHeight="1"/>
    <row r="935" s="59" customFormat="1" customHeight="1"/>
    <row r="936" s="59" customFormat="1" customHeight="1"/>
    <row r="937" s="59" customFormat="1" customHeight="1"/>
    <row r="938" s="59" customFormat="1" customHeight="1"/>
    <row r="939" s="59" customFormat="1" customHeight="1"/>
    <row r="940" s="59" customFormat="1" customHeight="1"/>
    <row r="941" s="59" customFormat="1" customHeight="1"/>
    <row r="942" s="59" customFormat="1" customHeight="1"/>
    <row r="943" s="59" customFormat="1" customHeight="1"/>
    <row r="944" s="59" customFormat="1" customHeight="1"/>
    <row r="945" s="59" customFormat="1" customHeight="1"/>
    <row r="946" s="59" customFormat="1" customHeight="1"/>
    <row r="947" s="59" customFormat="1" customHeight="1"/>
    <row r="948" s="59" customFormat="1" customHeight="1"/>
    <row r="949" s="59" customFormat="1" customHeight="1"/>
    <row r="950" s="59" customFormat="1" customHeight="1"/>
    <row r="951" s="59" customFormat="1" customHeight="1"/>
    <row r="952" s="59" customFormat="1" customHeight="1"/>
    <row r="953" s="59" customFormat="1" customHeight="1"/>
    <row r="954" s="59" customFormat="1" customHeight="1"/>
    <row r="955" s="59" customFormat="1" customHeight="1"/>
    <row r="956" s="59" customFormat="1" customHeight="1"/>
    <row r="957" s="59" customFormat="1" customHeight="1"/>
    <row r="958" s="59" customFormat="1" customHeight="1"/>
    <row r="959" s="59" customFormat="1" customHeight="1"/>
    <row r="960" s="59" customFormat="1" customHeight="1"/>
    <row r="961" s="59" customFormat="1" customHeight="1"/>
    <row r="962" s="59" customFormat="1" customHeight="1"/>
    <row r="963" s="59" customFormat="1" customHeight="1"/>
    <row r="964" s="59" customFormat="1" customHeight="1"/>
    <row r="965" s="59" customFormat="1" customHeight="1"/>
    <row r="966" s="59" customFormat="1" customHeight="1"/>
    <row r="967" s="59" customFormat="1" customHeight="1"/>
    <row r="968" s="59" customFormat="1" customHeight="1"/>
    <row r="969" s="59" customFormat="1" customHeight="1"/>
    <row r="970" s="59" customFormat="1" customHeight="1"/>
    <row r="971" s="59" customFormat="1" customHeight="1"/>
    <row r="972" s="59" customFormat="1" customHeight="1"/>
    <row r="973" s="59" customFormat="1" customHeight="1"/>
    <row r="974" s="59" customFormat="1" customHeight="1"/>
    <row r="975" s="59" customFormat="1" customHeight="1"/>
    <row r="976" s="59" customFormat="1" customHeight="1"/>
    <row r="977" s="59" customFormat="1" customHeight="1"/>
    <row r="978" s="59" customFormat="1" customHeight="1"/>
    <row r="979" s="59" customFormat="1" customHeight="1"/>
    <row r="980" s="59" customFormat="1" customHeight="1"/>
    <row r="981" s="59" customFormat="1" customHeight="1"/>
    <row r="982" s="59" customFormat="1" customHeight="1"/>
    <row r="983" s="59" customFormat="1" customHeight="1"/>
    <row r="984" s="59" customFormat="1" customHeight="1"/>
    <row r="985" s="59" customFormat="1" customHeight="1"/>
    <row r="986" s="59" customFormat="1" customHeight="1"/>
    <row r="987" s="59" customFormat="1" customHeight="1"/>
    <row r="988" s="59" customFormat="1" customHeight="1"/>
    <row r="989" s="59" customFormat="1" customHeight="1"/>
    <row r="990" s="59" customFormat="1" customHeight="1"/>
    <row r="991" s="59" customFormat="1" customHeight="1"/>
    <row r="992" s="59" customFormat="1" customHeight="1"/>
    <row r="993" s="59" customFormat="1" customHeight="1"/>
    <row r="994" s="59" customFormat="1" customHeight="1"/>
    <row r="995" s="59" customFormat="1" customHeight="1"/>
    <row r="996" s="59" customFormat="1" customHeight="1"/>
    <row r="997" s="59" customFormat="1" customHeight="1"/>
    <row r="998" s="59" customFormat="1" customHeight="1"/>
    <row r="999" s="59" customFormat="1" customHeight="1"/>
    <row r="1000" s="59" customFormat="1" customHeight="1"/>
    <row r="1001" s="59" customFormat="1" customHeight="1"/>
    <row r="1002" s="59" customFormat="1" customHeight="1"/>
    <row r="1003" s="59" customFormat="1" customHeight="1"/>
    <row r="1004" s="59" customFormat="1" customHeight="1"/>
    <row r="1005" s="59" customFormat="1" customHeight="1"/>
    <row r="1006" s="59" customFormat="1" customHeight="1"/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6"/>
  <sheetViews>
    <sheetView zoomScaleSheetLayoutView="60" workbookViewId="0">
      <selection activeCell="A1" sqref="A1"/>
    </sheetView>
  </sheetViews>
  <sheetFormatPr defaultColWidth="8.75" defaultRowHeight="21" customHeight="1" outlineLevelCol="1"/>
  <cols>
    <col min="1" max="1" width="40.875" style="60" customWidth="1"/>
    <col min="2" max="2" width="26" style="60" customWidth="1"/>
    <col min="3" max="32" width="9" style="60"/>
    <col min="33" max="16384" width="8.75" style="60"/>
  </cols>
  <sheetData>
    <row r="1" s="55" customFormat="1" ht="20.45" customHeight="1" spans="1:2">
      <c r="A1" s="61" t="s">
        <v>2759</v>
      </c>
      <c r="B1" s="62"/>
    </row>
    <row r="2" s="56" customFormat="1" ht="49.5" customHeight="1" spans="1:2">
      <c r="A2" s="63" t="s">
        <v>2760</v>
      </c>
      <c r="B2" s="63"/>
    </row>
    <row r="3" s="57" customFormat="1" customHeight="1" spans="1:2">
      <c r="A3" s="64"/>
      <c r="B3" s="65" t="s">
        <v>2</v>
      </c>
    </row>
    <row r="4" s="58" customFormat="1" ht="29.25" customHeight="1" spans="1:2">
      <c r="A4" s="66" t="s">
        <v>2717</v>
      </c>
      <c r="B4" s="66" t="s">
        <v>4</v>
      </c>
    </row>
    <row r="5" s="57" customFormat="1" ht="29.25" customHeight="1" spans="1:2">
      <c r="A5" s="67" t="s">
        <v>2718</v>
      </c>
      <c r="B5" s="71"/>
    </row>
    <row r="6" s="57" customFormat="1" ht="29.25" customHeight="1" spans="1:2">
      <c r="A6" s="69" t="s">
        <v>2720</v>
      </c>
      <c r="B6" s="72"/>
    </row>
    <row r="7" s="57" customFormat="1" ht="29.25" customHeight="1" spans="1:2">
      <c r="A7" s="69" t="s">
        <v>2722</v>
      </c>
      <c r="B7" s="72"/>
    </row>
    <row r="8" s="57" customFormat="1" ht="29.25" customHeight="1" spans="1:2">
      <c r="A8" s="69" t="s">
        <v>2724</v>
      </c>
      <c r="B8" s="72"/>
    </row>
    <row r="9" s="57" customFormat="1" ht="29.25" customHeight="1" spans="1:2">
      <c r="A9" s="69" t="s">
        <v>2726</v>
      </c>
      <c r="B9" s="72"/>
    </row>
    <row r="10" s="57" customFormat="1" ht="29.25" customHeight="1" spans="1:2">
      <c r="A10" s="69" t="s">
        <v>2728</v>
      </c>
      <c r="B10" s="72"/>
    </row>
    <row r="11" s="57" customFormat="1" ht="29.25" customHeight="1" spans="1:2">
      <c r="A11" s="69" t="s">
        <v>2730</v>
      </c>
      <c r="B11" s="72"/>
    </row>
    <row r="12" s="57" customFormat="1" ht="29.25" customHeight="1" spans="1:2">
      <c r="A12" s="69" t="s">
        <v>2732</v>
      </c>
      <c r="B12" s="72"/>
    </row>
    <row r="13" s="57" customFormat="1" ht="29.25" customHeight="1" spans="1:2">
      <c r="A13" s="69" t="s">
        <v>2734</v>
      </c>
      <c r="B13" s="72"/>
    </row>
    <row r="14" s="57" customFormat="1" ht="29.25" customHeight="1" spans="1:2">
      <c r="A14" s="69" t="s">
        <v>2736</v>
      </c>
      <c r="B14" s="72"/>
    </row>
    <row r="15" s="57" customFormat="1" ht="29.25" customHeight="1" spans="1:2">
      <c r="A15" s="69" t="s">
        <v>2738</v>
      </c>
      <c r="B15" s="72"/>
    </row>
    <row r="16" s="57" customFormat="1" ht="29.25" customHeight="1" spans="1:2">
      <c r="A16" s="69" t="s">
        <v>2740</v>
      </c>
      <c r="B16" s="72"/>
    </row>
    <row r="17" s="57" customFormat="1" ht="29.25" customHeight="1" spans="1:2">
      <c r="A17" s="69" t="s">
        <v>2742</v>
      </c>
      <c r="B17" s="72"/>
    </row>
    <row r="18" s="57" customFormat="1" ht="29.25" customHeight="1" spans="1:2">
      <c r="A18" s="69" t="s">
        <v>2744</v>
      </c>
      <c r="B18" s="72"/>
    </row>
    <row r="19" s="57" customFormat="1" ht="29.25" customHeight="1" spans="1:2">
      <c r="A19" s="69" t="s">
        <v>2746</v>
      </c>
      <c r="B19" s="72"/>
    </row>
    <row r="20" s="57" customFormat="1" ht="29.25" customHeight="1" spans="1:2">
      <c r="A20" s="69" t="s">
        <v>2748</v>
      </c>
      <c r="B20" s="72"/>
    </row>
    <row r="21" s="57" customFormat="1" ht="29.25" customHeight="1" spans="1:2">
      <c r="A21" s="69" t="s">
        <v>2749</v>
      </c>
      <c r="B21" s="72">
        <f>SUM(B22:B24)</f>
        <v>0</v>
      </c>
    </row>
    <row r="22" s="57" customFormat="1" ht="29.25" customHeight="1" spans="1:2">
      <c r="A22" s="69" t="s">
        <v>2750</v>
      </c>
      <c r="B22" s="72"/>
    </row>
    <row r="23" s="57" customFormat="1" ht="29.25" customHeight="1" spans="1:2">
      <c r="A23" s="69" t="s">
        <v>2751</v>
      </c>
      <c r="B23" s="72"/>
    </row>
    <row r="24" s="57" customFormat="1" ht="29.25" customHeight="1" spans="1:2">
      <c r="A24" s="69" t="s">
        <v>2752</v>
      </c>
      <c r="B24" s="72"/>
    </row>
    <row r="25" s="57" customFormat="1" ht="29.25" customHeight="1" spans="1:2">
      <c r="A25" s="69" t="s">
        <v>2753</v>
      </c>
      <c r="B25" s="72"/>
    </row>
    <row r="26" s="57" customFormat="1" ht="29.25" customHeight="1" spans="1:2">
      <c r="A26" s="69" t="s">
        <v>2754</v>
      </c>
      <c r="B26" s="72"/>
    </row>
    <row r="27" s="57" customFormat="1" ht="29.25" customHeight="1" spans="1:2">
      <c r="A27" s="69" t="s">
        <v>2755</v>
      </c>
      <c r="B27" s="72">
        <f>B21</f>
        <v>0</v>
      </c>
    </row>
    <row r="28" s="57" customFormat="1" ht="29.25" customHeight="1" spans="1:2">
      <c r="A28" s="69" t="s">
        <v>2757</v>
      </c>
      <c r="B28" s="72"/>
    </row>
    <row r="29" s="57" customFormat="1" ht="29.25" customHeight="1" spans="1:2">
      <c r="A29" s="70" t="s">
        <v>2758</v>
      </c>
      <c r="B29" s="66"/>
    </row>
    <row r="30" s="57" customFormat="1" ht="29.25" customHeight="1" spans="1:2">
      <c r="A30" s="70"/>
      <c r="B30" s="66"/>
    </row>
    <row r="31" s="57" customFormat="1" ht="29.25" customHeight="1" spans="1:2">
      <c r="A31" s="70" t="s">
        <v>21</v>
      </c>
      <c r="B31" s="66">
        <f>B27</f>
        <v>0</v>
      </c>
    </row>
    <row r="32" s="57" customFormat="1" customHeight="1"/>
    <row r="33" s="57" customFormat="1" customHeight="1"/>
    <row r="34" s="57" customFormat="1" customHeight="1"/>
    <row r="35" s="57" customFormat="1" customHeight="1"/>
    <row r="36" s="57" customFormat="1" customHeight="1"/>
    <row r="37" s="57" customFormat="1" customHeight="1"/>
    <row r="38" s="57" customFormat="1" customHeight="1"/>
    <row r="39" s="57" customFormat="1" customHeight="1"/>
    <row r="40" s="57" customFormat="1" customHeight="1"/>
    <row r="41" s="57" customFormat="1" customHeight="1"/>
    <row r="42" s="57" customFormat="1" customHeight="1"/>
    <row r="43" s="57" customFormat="1" customHeight="1"/>
    <row r="44" s="57" customFormat="1" customHeight="1"/>
    <row r="45" s="57" customFormat="1" customHeight="1"/>
    <row r="46" s="57" customFormat="1" customHeight="1"/>
    <row r="47" s="57" customFormat="1" customHeight="1"/>
    <row r="48" s="57" customFormat="1" customHeight="1"/>
    <row r="49" s="57" customFormat="1" customHeight="1"/>
    <row r="50" s="57" customFormat="1" customHeight="1"/>
    <row r="51" s="57" customFormat="1" customHeight="1"/>
    <row r="52" s="57" customFormat="1" customHeight="1"/>
    <row r="53" s="57" customFormat="1" customHeight="1"/>
    <row r="54" s="57" customFormat="1" customHeight="1"/>
    <row r="55" s="57" customFormat="1" customHeight="1"/>
    <row r="56" s="57" customFormat="1" customHeight="1"/>
    <row r="57" s="57" customFormat="1" customHeight="1"/>
    <row r="58" s="57" customFormat="1" customHeight="1"/>
    <row r="59" s="57" customFormat="1" customHeight="1"/>
    <row r="60" s="57" customFormat="1" customHeight="1"/>
    <row r="61" s="57" customFormat="1" customHeight="1"/>
    <row r="62" s="57" customFormat="1" customHeight="1"/>
    <row r="63" s="57" customFormat="1" customHeight="1"/>
    <row r="64" s="57" customFormat="1" customHeight="1"/>
    <row r="65" s="57" customFormat="1" customHeight="1"/>
    <row r="66" s="57" customFormat="1" customHeight="1"/>
    <row r="67" s="57" customFormat="1" customHeight="1"/>
    <row r="68" s="57" customFormat="1" customHeight="1"/>
    <row r="69" s="57" customFormat="1" customHeight="1"/>
    <row r="70" s="57" customFormat="1" customHeight="1"/>
    <row r="71" s="57" customFormat="1" customHeight="1"/>
    <row r="72" s="57" customFormat="1" customHeight="1"/>
    <row r="73" s="57" customFormat="1" customHeight="1"/>
    <row r="74" s="57" customFormat="1" customHeight="1"/>
    <row r="75" s="57" customFormat="1" customHeight="1"/>
    <row r="76" s="57" customFormat="1" customHeight="1"/>
    <row r="77" s="57" customFormat="1" customHeight="1"/>
    <row r="78" s="57" customFormat="1" customHeight="1"/>
    <row r="79" s="57" customFormat="1" customHeight="1"/>
    <row r="80" s="57" customFormat="1" customHeight="1"/>
    <row r="81" s="57" customFormat="1" customHeight="1"/>
    <row r="82" s="57" customFormat="1" customHeight="1"/>
    <row r="83" s="57" customFormat="1" customHeight="1"/>
    <row r="84" s="57" customFormat="1" customHeight="1"/>
    <row r="85" s="57" customFormat="1" customHeight="1"/>
    <row r="86" s="57" customFormat="1" customHeight="1"/>
    <row r="87" s="57" customFormat="1" customHeight="1"/>
    <row r="88" s="57" customFormat="1" customHeight="1"/>
    <row r="89" s="57" customFormat="1" customHeight="1"/>
    <row r="90" s="57" customFormat="1" customHeight="1"/>
    <row r="91" s="57" customFormat="1" customHeight="1"/>
    <row r="92" s="57" customFormat="1" customHeight="1"/>
    <row r="93" s="57" customFormat="1" customHeight="1"/>
    <row r="94" s="57" customFormat="1" customHeight="1"/>
    <row r="95" s="57" customFormat="1" customHeight="1"/>
    <row r="96" s="57" customFormat="1" customHeight="1"/>
    <row r="97" s="57" customFormat="1" customHeight="1"/>
    <row r="98" s="57" customFormat="1" customHeight="1"/>
    <row r="99" s="57" customFormat="1" customHeight="1"/>
    <row r="100" s="57" customFormat="1" customHeight="1"/>
    <row r="101" s="57" customFormat="1" customHeight="1"/>
    <row r="102" s="57" customFormat="1" customHeight="1"/>
    <row r="103" s="57" customFormat="1" customHeight="1"/>
    <row r="104" s="57" customFormat="1" customHeight="1"/>
    <row r="105" s="57" customFormat="1" customHeight="1"/>
    <row r="106" s="57" customFormat="1" customHeight="1"/>
    <row r="107" s="57" customFormat="1" customHeight="1"/>
    <row r="108" s="57" customFormat="1" customHeight="1"/>
    <row r="109" s="57" customFormat="1" customHeight="1"/>
    <row r="110" s="57" customFormat="1" customHeight="1"/>
    <row r="111" s="57" customFormat="1" customHeight="1"/>
    <row r="112" s="57" customFormat="1" customHeight="1"/>
    <row r="113" s="57" customFormat="1" customHeight="1"/>
    <row r="114" s="57" customFormat="1" customHeight="1"/>
    <row r="115" s="57" customFormat="1" customHeight="1"/>
    <row r="116" s="57" customFormat="1" customHeight="1"/>
    <row r="117" s="57" customFormat="1" customHeight="1"/>
    <row r="118" s="57" customFormat="1" customHeight="1"/>
    <row r="119" s="57" customFormat="1" customHeight="1"/>
    <row r="120" s="57" customFormat="1" customHeight="1"/>
    <row r="121" s="57" customFormat="1" customHeight="1"/>
    <row r="122" s="57" customFormat="1" customHeight="1"/>
    <row r="123" s="57" customFormat="1" customHeight="1"/>
    <row r="124" s="57" customFormat="1" customHeight="1"/>
    <row r="125" s="57" customFormat="1" customHeight="1"/>
    <row r="126" s="57" customFormat="1" customHeight="1"/>
    <row r="127" s="57" customFormat="1" customHeight="1"/>
    <row r="128" s="57" customFormat="1" customHeight="1"/>
    <row r="129" s="57" customFormat="1" customHeight="1"/>
    <row r="130" s="57" customFormat="1" customHeight="1"/>
    <row r="131" s="57" customFormat="1" customHeight="1"/>
    <row r="132" s="57" customFormat="1" customHeight="1"/>
    <row r="133" s="57" customFormat="1" customHeight="1"/>
    <row r="134" s="57" customFormat="1" customHeight="1"/>
    <row r="135" s="57" customFormat="1" customHeight="1"/>
    <row r="136" s="57" customFormat="1" customHeight="1"/>
    <row r="137" s="57" customFormat="1" customHeight="1"/>
    <row r="138" s="57" customFormat="1" customHeight="1"/>
    <row r="139" s="57" customFormat="1" customHeight="1"/>
    <row r="140" s="57" customFormat="1" customHeight="1"/>
    <row r="141" s="57" customFormat="1" customHeight="1"/>
    <row r="142" s="57" customFormat="1" customHeight="1"/>
    <row r="143" s="57" customFormat="1" customHeight="1"/>
    <row r="144" s="57" customFormat="1" customHeight="1"/>
    <row r="145" s="57" customFormat="1" customHeight="1"/>
    <row r="146" s="57" customFormat="1" customHeight="1"/>
    <row r="147" s="57" customFormat="1" customHeight="1"/>
    <row r="148" s="57" customFormat="1" customHeight="1"/>
    <row r="149" s="57" customFormat="1" customHeight="1"/>
    <row r="150" s="57" customFormat="1" customHeight="1"/>
    <row r="151" s="57" customFormat="1" customHeight="1"/>
    <row r="152" s="57" customFormat="1" customHeight="1"/>
    <row r="153" s="57" customFormat="1" customHeight="1"/>
    <row r="154" s="57" customFormat="1" customHeight="1"/>
    <row r="155" s="57" customFormat="1" customHeight="1"/>
    <row r="156" s="57" customFormat="1" customHeight="1"/>
    <row r="157" s="57" customFormat="1" customHeight="1"/>
    <row r="158" s="57" customFormat="1" customHeight="1"/>
    <row r="159" s="57" customFormat="1" customHeight="1"/>
    <row r="160" s="57" customFormat="1" customHeight="1"/>
    <row r="161" s="57" customFormat="1" customHeight="1"/>
    <row r="162" s="57" customFormat="1" customHeight="1"/>
    <row r="163" s="57" customFormat="1" customHeight="1"/>
    <row r="164" s="57" customFormat="1" customHeight="1"/>
    <row r="165" s="57" customFormat="1" customHeight="1"/>
    <row r="166" s="57" customFormat="1" customHeight="1"/>
    <row r="167" s="57" customFormat="1" customHeight="1"/>
    <row r="168" s="57" customFormat="1" customHeight="1"/>
    <row r="169" s="57" customFormat="1" customHeight="1"/>
    <row r="170" s="57" customFormat="1" customHeight="1"/>
    <row r="171" s="57" customFormat="1" customHeight="1"/>
    <row r="172" s="57" customFormat="1" customHeight="1"/>
    <row r="173" s="57" customFormat="1" customHeight="1"/>
    <row r="174" s="59" customFormat="1" customHeight="1"/>
    <row r="175" s="59" customFormat="1" customHeight="1"/>
    <row r="176" s="59" customFormat="1" customHeight="1"/>
    <row r="177" s="59" customFormat="1" customHeight="1"/>
    <row r="178" s="59" customFormat="1" customHeight="1"/>
    <row r="179" s="59" customFormat="1" customHeight="1"/>
    <row r="180" s="59" customFormat="1" customHeight="1"/>
    <row r="181" s="59" customFormat="1" customHeight="1"/>
    <row r="182" s="59" customFormat="1" customHeight="1"/>
    <row r="183" s="59" customFormat="1" customHeight="1"/>
    <row r="184" s="59" customFormat="1" customHeight="1"/>
    <row r="185" s="59" customFormat="1" customHeight="1"/>
    <row r="186" s="59" customFormat="1" customHeight="1"/>
    <row r="187" s="59" customFormat="1" customHeight="1"/>
    <row r="188" s="59" customFormat="1" customHeight="1"/>
    <row r="189" s="59" customFormat="1" customHeight="1"/>
    <row r="190" s="59" customFormat="1" customHeight="1"/>
    <row r="191" s="59" customFormat="1" customHeight="1"/>
    <row r="192" s="59" customFormat="1" customHeight="1"/>
    <row r="193" s="59" customFormat="1" customHeight="1"/>
    <row r="194" s="59" customFormat="1" customHeight="1"/>
    <row r="195" s="59" customFormat="1" customHeight="1"/>
    <row r="196" s="59" customFormat="1" customHeight="1"/>
    <row r="197" s="59" customFormat="1" customHeight="1"/>
    <row r="198" s="59" customFormat="1" customHeight="1"/>
    <row r="199" s="59" customFormat="1" customHeight="1"/>
    <row r="200" s="59" customFormat="1" customHeight="1"/>
    <row r="201" s="59" customFormat="1" customHeight="1"/>
    <row r="202" s="59" customFormat="1" customHeight="1"/>
    <row r="203" s="59" customFormat="1" customHeight="1"/>
    <row r="204" s="59" customFormat="1" customHeight="1"/>
    <row r="205" s="59" customFormat="1" customHeight="1"/>
    <row r="206" s="59" customFormat="1" customHeight="1"/>
    <row r="207" s="59" customFormat="1" customHeight="1"/>
    <row r="208" s="59" customFormat="1" customHeight="1"/>
    <row r="209" s="59" customFormat="1" customHeight="1"/>
    <row r="210" s="59" customFormat="1" customHeight="1"/>
    <row r="211" s="59" customFormat="1" customHeight="1"/>
    <row r="212" s="59" customFormat="1" customHeight="1"/>
    <row r="213" s="59" customFormat="1" customHeight="1"/>
    <row r="214" s="59" customFormat="1" customHeight="1"/>
    <row r="215" s="59" customFormat="1" customHeight="1"/>
    <row r="216" s="59" customFormat="1" customHeight="1"/>
    <row r="217" s="59" customFormat="1" customHeight="1"/>
    <row r="218" s="59" customFormat="1" customHeight="1"/>
    <row r="219" s="59" customFormat="1" customHeight="1"/>
    <row r="220" s="59" customFormat="1" customHeight="1"/>
    <row r="221" s="59" customFormat="1" customHeight="1"/>
    <row r="222" s="59" customFormat="1" customHeight="1"/>
    <row r="223" s="59" customFormat="1" customHeight="1"/>
    <row r="224" s="59" customFormat="1" customHeight="1"/>
    <row r="225" s="59" customFormat="1" customHeight="1"/>
    <row r="226" s="59" customFormat="1" customHeight="1"/>
    <row r="227" s="59" customFormat="1" customHeight="1"/>
    <row r="228" s="59" customFormat="1" customHeight="1"/>
    <row r="229" s="59" customFormat="1" customHeight="1"/>
    <row r="230" s="59" customFormat="1" customHeight="1"/>
    <row r="231" s="59" customFormat="1" customHeight="1"/>
    <row r="232" s="59" customFormat="1" customHeight="1"/>
    <row r="233" s="59" customFormat="1" customHeight="1"/>
    <row r="234" s="59" customFormat="1" customHeight="1"/>
    <row r="235" s="59" customFormat="1" customHeight="1"/>
    <row r="236" s="59" customFormat="1" customHeight="1"/>
    <row r="237" s="59" customFormat="1" customHeight="1"/>
    <row r="238" s="59" customFormat="1" customHeight="1"/>
    <row r="239" s="59" customFormat="1" customHeight="1"/>
    <row r="240" s="59" customFormat="1" customHeight="1"/>
    <row r="241" s="59" customFormat="1" customHeight="1"/>
    <row r="242" s="59" customFormat="1" customHeight="1"/>
    <row r="243" s="59" customFormat="1" customHeight="1"/>
    <row r="244" s="59" customFormat="1" customHeight="1"/>
    <row r="245" s="59" customFormat="1" customHeight="1"/>
    <row r="246" s="59" customFormat="1" customHeight="1"/>
    <row r="247" s="59" customFormat="1" customHeight="1"/>
    <row r="248" s="59" customFormat="1" customHeight="1"/>
    <row r="249" s="59" customFormat="1" customHeight="1"/>
    <row r="250" s="59" customFormat="1" customHeight="1"/>
    <row r="251" s="59" customFormat="1" customHeight="1"/>
    <row r="252" s="59" customFormat="1" customHeight="1"/>
    <row r="253" s="59" customFormat="1" customHeight="1"/>
    <row r="254" s="59" customFormat="1" customHeight="1"/>
    <row r="255" s="59" customFormat="1" customHeight="1"/>
    <row r="256" s="59" customFormat="1" customHeight="1"/>
    <row r="257" s="59" customFormat="1" customHeight="1"/>
    <row r="258" s="59" customFormat="1" customHeight="1"/>
    <row r="259" s="59" customFormat="1" customHeight="1"/>
    <row r="260" s="59" customFormat="1" customHeight="1"/>
    <row r="261" s="59" customFormat="1" customHeight="1"/>
    <row r="262" s="59" customFormat="1" customHeight="1"/>
    <row r="263" s="59" customFormat="1" customHeight="1"/>
    <row r="264" s="59" customFormat="1" customHeight="1"/>
    <row r="265" s="59" customFormat="1" customHeight="1"/>
    <row r="266" s="59" customFormat="1" customHeight="1"/>
    <row r="267" s="59" customFormat="1" customHeight="1"/>
    <row r="268" s="59" customFormat="1" customHeight="1"/>
    <row r="269" s="59" customFormat="1" customHeight="1"/>
    <row r="270" s="59" customFormat="1" customHeight="1"/>
    <row r="271" s="59" customFormat="1" customHeight="1"/>
    <row r="272" s="59" customFormat="1" customHeight="1"/>
    <row r="273" s="59" customFormat="1" customHeight="1"/>
    <row r="274" s="59" customFormat="1" customHeight="1"/>
    <row r="275" s="59" customFormat="1" customHeight="1"/>
    <row r="276" s="59" customFormat="1" customHeight="1"/>
    <row r="277" s="59" customFormat="1" customHeight="1"/>
    <row r="278" s="59" customFormat="1" customHeight="1"/>
    <row r="279" s="59" customFormat="1" customHeight="1"/>
    <row r="280" s="59" customFormat="1" customHeight="1"/>
    <row r="281" s="59" customFormat="1" customHeight="1"/>
    <row r="282" s="59" customFormat="1" customHeight="1"/>
    <row r="283" s="59" customFormat="1" customHeight="1"/>
    <row r="284" s="59" customFormat="1" customHeight="1"/>
    <row r="285" s="59" customFormat="1" customHeight="1"/>
    <row r="286" s="59" customFormat="1" customHeight="1"/>
    <row r="287" s="59" customFormat="1" customHeight="1"/>
    <row r="288" s="59" customFormat="1" customHeight="1"/>
    <row r="289" s="59" customFormat="1" customHeight="1"/>
    <row r="290" s="59" customFormat="1" customHeight="1"/>
    <row r="291" s="59" customFormat="1" customHeight="1"/>
    <row r="292" s="59" customFormat="1" customHeight="1"/>
    <row r="293" s="59" customFormat="1" customHeight="1"/>
    <row r="294" s="59" customFormat="1" customHeight="1"/>
    <row r="295" s="59" customFormat="1" customHeight="1"/>
    <row r="296" s="59" customFormat="1" customHeight="1"/>
    <row r="297" s="59" customFormat="1" customHeight="1"/>
    <row r="298" s="59" customFormat="1" customHeight="1"/>
    <row r="299" s="59" customFormat="1" customHeight="1"/>
    <row r="300" s="59" customFormat="1" customHeight="1"/>
    <row r="301" s="59" customFormat="1" customHeight="1"/>
    <row r="302" s="59" customFormat="1" customHeight="1"/>
    <row r="303" s="59" customFormat="1" customHeight="1"/>
    <row r="304" s="59" customFormat="1" customHeight="1"/>
    <row r="305" s="59" customFormat="1" customHeight="1"/>
    <row r="306" s="59" customFormat="1" customHeight="1"/>
    <row r="307" s="59" customFormat="1" customHeight="1"/>
    <row r="308" s="59" customFormat="1" customHeight="1"/>
    <row r="309" s="59" customFormat="1" customHeight="1"/>
    <row r="310" s="59" customFormat="1" customHeight="1"/>
    <row r="311" s="59" customFormat="1" customHeight="1"/>
    <row r="312" s="59" customFormat="1" customHeight="1"/>
    <row r="313" s="59" customFormat="1" customHeight="1"/>
    <row r="314" s="59" customFormat="1" customHeight="1"/>
    <row r="315" s="59" customFormat="1" customHeight="1"/>
    <row r="316" s="59" customFormat="1" customHeight="1"/>
    <row r="317" s="59" customFormat="1" customHeight="1"/>
    <row r="318" s="59" customFormat="1" customHeight="1"/>
    <row r="319" s="59" customFormat="1" customHeight="1"/>
    <row r="320" s="59" customFormat="1" customHeight="1"/>
    <row r="321" s="59" customFormat="1" customHeight="1"/>
    <row r="322" s="59" customFormat="1" customHeight="1"/>
    <row r="323" s="59" customFormat="1" customHeight="1"/>
    <row r="324" s="59" customFormat="1" customHeight="1"/>
    <row r="325" s="59" customFormat="1" customHeight="1"/>
    <row r="326" s="59" customFormat="1" customHeight="1"/>
    <row r="327" s="59" customFormat="1" customHeight="1"/>
    <row r="328" s="59" customFormat="1" customHeight="1"/>
    <row r="329" s="59" customFormat="1" customHeight="1"/>
    <row r="330" s="59" customFormat="1" customHeight="1"/>
    <row r="331" s="59" customFormat="1" customHeight="1"/>
    <row r="332" s="59" customFormat="1" customHeight="1"/>
    <row r="333" s="59" customFormat="1" customHeight="1"/>
    <row r="334" s="59" customFormat="1" customHeight="1"/>
    <row r="335" s="59" customFormat="1" customHeight="1"/>
    <row r="336" s="59" customFormat="1" customHeight="1"/>
    <row r="337" s="59" customFormat="1" customHeight="1"/>
    <row r="338" s="59" customFormat="1" customHeight="1"/>
    <row r="339" s="59" customFormat="1" customHeight="1"/>
    <row r="340" s="59" customFormat="1" customHeight="1"/>
    <row r="341" s="59" customFormat="1" customHeight="1"/>
    <row r="342" s="59" customFormat="1" customHeight="1"/>
    <row r="343" s="59" customFormat="1" customHeight="1"/>
    <row r="344" s="59" customFormat="1" customHeight="1"/>
    <row r="345" s="59" customFormat="1" customHeight="1"/>
    <row r="346" s="59" customFormat="1" customHeight="1"/>
    <row r="347" s="59" customFormat="1" customHeight="1"/>
    <row r="348" s="59" customFormat="1" customHeight="1"/>
    <row r="349" s="59" customFormat="1" customHeight="1"/>
    <row r="350" s="59" customFormat="1" customHeight="1"/>
    <row r="351" s="59" customFormat="1" customHeight="1"/>
    <row r="352" s="59" customFormat="1" customHeight="1"/>
    <row r="353" s="59" customFormat="1" customHeight="1"/>
    <row r="354" s="59" customFormat="1" customHeight="1"/>
    <row r="355" s="59" customFormat="1" customHeight="1"/>
    <row r="356" s="59" customFormat="1" customHeight="1"/>
    <row r="357" s="59" customFormat="1" customHeight="1"/>
    <row r="358" s="59" customFormat="1" customHeight="1"/>
    <row r="359" s="59" customFormat="1" customHeight="1"/>
    <row r="360" s="59" customFormat="1" customHeight="1"/>
    <row r="361" s="59" customFormat="1" customHeight="1"/>
    <row r="362" s="59" customFormat="1" customHeight="1"/>
    <row r="363" s="59" customFormat="1" customHeight="1"/>
    <row r="364" s="59" customFormat="1" customHeight="1"/>
    <row r="365" s="59" customFormat="1" customHeight="1"/>
    <row r="366" s="59" customFormat="1" customHeight="1"/>
    <row r="367" s="59" customFormat="1" customHeight="1"/>
    <row r="368" s="59" customFormat="1" customHeight="1"/>
    <row r="369" s="59" customFormat="1" customHeight="1"/>
    <row r="370" s="59" customFormat="1" customHeight="1"/>
    <row r="371" s="59" customFormat="1" customHeight="1"/>
    <row r="372" s="59" customFormat="1" customHeight="1"/>
    <row r="373" s="59" customFormat="1" customHeight="1"/>
    <row r="374" s="59" customFormat="1" customHeight="1"/>
    <row r="375" s="59" customFormat="1" customHeight="1"/>
    <row r="376" s="59" customFormat="1" customHeight="1"/>
    <row r="377" s="59" customFormat="1" customHeight="1"/>
    <row r="378" s="59" customFormat="1" customHeight="1"/>
    <row r="379" s="59" customFormat="1" customHeight="1"/>
    <row r="380" s="59" customFormat="1" customHeight="1"/>
    <row r="381" s="59" customFormat="1" customHeight="1"/>
    <row r="382" s="59" customFormat="1" customHeight="1"/>
    <row r="383" s="59" customFormat="1" customHeight="1"/>
    <row r="384" s="59" customFormat="1" customHeight="1"/>
    <row r="385" s="59" customFormat="1" customHeight="1"/>
    <row r="386" s="59" customFormat="1" customHeight="1"/>
    <row r="387" s="59" customFormat="1" customHeight="1"/>
    <row r="388" s="59" customFormat="1" customHeight="1"/>
    <row r="389" s="59" customFormat="1" customHeight="1"/>
    <row r="390" s="59" customFormat="1" customHeight="1"/>
    <row r="391" s="59" customFormat="1" customHeight="1"/>
    <row r="392" s="59" customFormat="1" customHeight="1"/>
    <row r="393" s="59" customFormat="1" customHeight="1"/>
    <row r="394" s="59" customFormat="1" customHeight="1"/>
    <row r="395" s="59" customFormat="1" customHeight="1"/>
    <row r="396" s="59" customFormat="1" customHeight="1"/>
    <row r="397" s="59" customFormat="1" customHeight="1"/>
    <row r="398" s="59" customFormat="1" customHeight="1"/>
    <row r="399" s="59" customFormat="1" customHeight="1"/>
    <row r="400" s="59" customFormat="1" customHeight="1"/>
    <row r="401" s="59" customFormat="1" customHeight="1"/>
    <row r="402" s="59" customFormat="1" customHeight="1"/>
    <row r="403" s="59" customFormat="1" customHeight="1"/>
    <row r="404" s="59" customFormat="1" customHeight="1"/>
    <row r="405" s="59" customFormat="1" customHeight="1"/>
    <row r="406" s="59" customFormat="1" customHeight="1"/>
    <row r="407" s="59" customFormat="1" customHeight="1"/>
    <row r="408" s="59" customFormat="1" customHeight="1"/>
    <row r="409" s="59" customFormat="1" customHeight="1"/>
    <row r="410" s="59" customFormat="1" customHeight="1"/>
    <row r="411" s="59" customFormat="1" customHeight="1"/>
    <row r="412" s="59" customFormat="1" customHeight="1"/>
    <row r="413" s="59" customFormat="1" customHeight="1"/>
    <row r="414" s="59" customFormat="1" customHeight="1"/>
    <row r="415" s="59" customFormat="1" customHeight="1"/>
    <row r="416" s="59" customFormat="1" customHeight="1"/>
    <row r="417" s="59" customFormat="1" customHeight="1"/>
    <row r="418" s="59" customFormat="1" customHeight="1"/>
    <row r="419" s="59" customFormat="1" customHeight="1"/>
    <row r="420" s="59" customFormat="1" customHeight="1"/>
    <row r="421" s="59" customFormat="1" customHeight="1"/>
    <row r="422" s="59" customFormat="1" customHeight="1"/>
    <row r="423" s="59" customFormat="1" customHeight="1"/>
    <row r="424" s="59" customFormat="1" customHeight="1"/>
    <row r="425" s="59" customFormat="1" customHeight="1"/>
    <row r="426" s="59" customFormat="1" customHeight="1"/>
    <row r="427" s="59" customFormat="1" customHeight="1"/>
    <row r="428" s="59" customFormat="1" customHeight="1"/>
    <row r="429" s="59" customFormat="1" customHeight="1"/>
    <row r="430" s="59" customFormat="1" customHeight="1"/>
    <row r="431" s="59" customFormat="1" customHeight="1"/>
    <row r="432" s="59" customFormat="1" customHeight="1"/>
    <row r="433" s="59" customFormat="1" customHeight="1"/>
    <row r="434" s="59" customFormat="1" customHeight="1"/>
    <row r="435" s="59" customFormat="1" customHeight="1"/>
    <row r="436" s="59" customFormat="1" customHeight="1"/>
    <row r="437" s="59" customFormat="1" customHeight="1"/>
    <row r="438" s="59" customFormat="1" customHeight="1"/>
    <row r="439" s="59" customFormat="1" customHeight="1"/>
    <row r="440" s="59" customFormat="1" customHeight="1"/>
    <row r="441" s="59" customFormat="1" customHeight="1"/>
    <row r="442" s="59" customFormat="1" customHeight="1"/>
    <row r="443" s="59" customFormat="1" customHeight="1"/>
    <row r="444" s="59" customFormat="1" customHeight="1"/>
    <row r="445" s="59" customFormat="1" customHeight="1"/>
    <row r="446" s="59" customFormat="1" customHeight="1"/>
    <row r="447" s="59" customFormat="1" customHeight="1"/>
    <row r="448" s="59" customFormat="1" customHeight="1"/>
    <row r="449" s="59" customFormat="1" customHeight="1"/>
    <row r="450" s="59" customFormat="1" customHeight="1"/>
    <row r="451" s="59" customFormat="1" customHeight="1"/>
    <row r="452" s="59" customFormat="1" customHeight="1"/>
    <row r="453" s="59" customFormat="1" customHeight="1"/>
    <row r="454" s="59" customFormat="1" customHeight="1"/>
    <row r="455" s="59" customFormat="1" customHeight="1"/>
    <row r="456" s="59" customFormat="1" customHeight="1"/>
    <row r="457" s="59" customFormat="1" customHeight="1"/>
    <row r="458" s="59" customFormat="1" customHeight="1"/>
    <row r="459" s="59" customFormat="1" customHeight="1"/>
    <row r="460" s="59" customFormat="1" customHeight="1"/>
    <row r="461" s="59" customFormat="1" customHeight="1"/>
    <row r="462" s="59" customFormat="1" customHeight="1"/>
    <row r="463" s="59" customFormat="1" customHeight="1"/>
    <row r="464" s="59" customFormat="1" customHeight="1"/>
    <row r="465" s="59" customFormat="1" customHeight="1"/>
    <row r="466" s="59" customFormat="1" customHeight="1"/>
    <row r="467" s="59" customFormat="1" customHeight="1"/>
    <row r="468" s="59" customFormat="1" customHeight="1"/>
    <row r="469" s="59" customFormat="1" customHeight="1"/>
    <row r="470" s="59" customFormat="1" customHeight="1"/>
    <row r="471" s="59" customFormat="1" customHeight="1"/>
    <row r="472" s="59" customFormat="1" customHeight="1"/>
    <row r="473" s="59" customFormat="1" customHeight="1"/>
    <row r="474" s="59" customFormat="1" customHeight="1"/>
    <row r="475" s="59" customFormat="1" customHeight="1"/>
    <row r="476" s="59" customFormat="1" customHeight="1"/>
    <row r="477" s="59" customFormat="1" customHeight="1"/>
    <row r="478" s="59" customFormat="1" customHeight="1"/>
    <row r="479" s="59" customFormat="1" customHeight="1"/>
    <row r="480" s="59" customFormat="1" customHeight="1"/>
    <row r="481" s="59" customFormat="1" customHeight="1"/>
    <row r="482" s="59" customFormat="1" customHeight="1"/>
    <row r="483" s="59" customFormat="1" customHeight="1"/>
    <row r="484" s="59" customFormat="1" customHeight="1"/>
    <row r="485" s="59" customFormat="1" customHeight="1"/>
    <row r="486" s="59" customFormat="1" customHeight="1"/>
    <row r="487" s="59" customFormat="1" customHeight="1"/>
    <row r="488" s="59" customFormat="1" customHeight="1"/>
    <row r="489" s="59" customFormat="1" customHeight="1"/>
    <row r="490" s="59" customFormat="1" customHeight="1"/>
    <row r="491" s="59" customFormat="1" customHeight="1"/>
    <row r="492" s="59" customFormat="1" customHeight="1"/>
    <row r="493" s="59" customFormat="1" customHeight="1"/>
    <row r="494" s="59" customFormat="1" customHeight="1"/>
    <row r="495" s="59" customFormat="1" customHeight="1"/>
    <row r="496" s="59" customFormat="1" customHeight="1"/>
    <row r="497" s="59" customFormat="1" customHeight="1"/>
    <row r="498" s="59" customFormat="1" customHeight="1"/>
    <row r="499" s="59" customFormat="1" customHeight="1"/>
    <row r="500" s="59" customFormat="1" customHeight="1"/>
    <row r="501" s="59" customFormat="1" customHeight="1"/>
    <row r="502" s="59" customFormat="1" customHeight="1"/>
    <row r="503" s="59" customFormat="1" customHeight="1"/>
    <row r="504" s="59" customFormat="1" customHeight="1"/>
    <row r="505" s="59" customFormat="1" customHeight="1"/>
    <row r="506" s="59" customFormat="1" customHeight="1"/>
    <row r="507" s="59" customFormat="1" customHeight="1"/>
    <row r="508" s="59" customFormat="1" customHeight="1"/>
    <row r="509" s="59" customFormat="1" customHeight="1"/>
    <row r="510" s="59" customFormat="1" customHeight="1"/>
    <row r="511" s="59" customFormat="1" customHeight="1"/>
    <row r="512" s="59" customFormat="1" customHeight="1"/>
    <row r="513" s="59" customFormat="1" customHeight="1"/>
    <row r="514" s="59" customFormat="1" customHeight="1"/>
    <row r="515" s="59" customFormat="1" customHeight="1"/>
    <row r="516" s="59" customFormat="1" customHeight="1"/>
    <row r="517" s="59" customFormat="1" customHeight="1"/>
    <row r="518" s="59" customFormat="1" customHeight="1"/>
    <row r="519" s="59" customFormat="1" customHeight="1"/>
    <row r="520" s="59" customFormat="1" customHeight="1"/>
    <row r="521" s="59" customFormat="1" customHeight="1"/>
    <row r="522" s="59" customFormat="1" customHeight="1"/>
    <row r="523" s="59" customFormat="1" customHeight="1"/>
    <row r="524" s="59" customFormat="1" customHeight="1"/>
    <row r="525" s="59" customFormat="1" customHeight="1"/>
    <row r="526" s="59" customFormat="1" customHeight="1"/>
    <row r="527" s="59" customFormat="1" customHeight="1"/>
    <row r="528" s="59" customFormat="1" customHeight="1"/>
    <row r="529" s="59" customFormat="1" customHeight="1"/>
    <row r="530" s="59" customFormat="1" customHeight="1"/>
    <row r="531" s="59" customFormat="1" customHeight="1"/>
    <row r="532" s="59" customFormat="1" customHeight="1"/>
    <row r="533" s="59" customFormat="1" customHeight="1"/>
    <row r="534" s="59" customFormat="1" customHeight="1"/>
    <row r="535" s="59" customFormat="1" customHeight="1"/>
    <row r="536" s="59" customFormat="1" customHeight="1"/>
    <row r="537" s="59" customFormat="1" customHeight="1"/>
    <row r="538" s="59" customFormat="1" customHeight="1"/>
    <row r="539" s="59" customFormat="1" customHeight="1"/>
    <row r="540" s="59" customFormat="1" customHeight="1"/>
    <row r="541" s="59" customFormat="1" customHeight="1"/>
    <row r="542" s="59" customFormat="1" customHeight="1"/>
    <row r="543" s="59" customFormat="1" customHeight="1"/>
    <row r="544" s="59" customFormat="1" customHeight="1"/>
    <row r="545" s="59" customFormat="1" customHeight="1"/>
    <row r="546" s="59" customFormat="1" customHeight="1"/>
    <row r="547" s="59" customFormat="1" customHeight="1"/>
    <row r="548" s="59" customFormat="1" customHeight="1"/>
    <row r="549" s="59" customFormat="1" customHeight="1"/>
    <row r="550" s="59" customFormat="1" customHeight="1"/>
    <row r="551" s="59" customFormat="1" customHeight="1"/>
    <row r="552" s="59" customFormat="1" customHeight="1"/>
    <row r="553" s="59" customFormat="1" customHeight="1"/>
    <row r="554" s="59" customFormat="1" customHeight="1"/>
    <row r="555" s="59" customFormat="1" customHeight="1"/>
    <row r="556" s="59" customFormat="1" customHeight="1"/>
    <row r="557" s="59" customFormat="1" customHeight="1"/>
    <row r="558" s="59" customFormat="1" customHeight="1"/>
    <row r="559" s="59" customFormat="1" customHeight="1"/>
    <row r="560" s="59" customFormat="1" customHeight="1"/>
    <row r="561" s="59" customFormat="1" customHeight="1"/>
    <row r="562" s="59" customFormat="1" customHeight="1"/>
    <row r="563" s="59" customFormat="1" customHeight="1"/>
    <row r="564" s="59" customFormat="1" customHeight="1"/>
    <row r="565" s="59" customFormat="1" customHeight="1"/>
    <row r="566" s="59" customFormat="1" customHeight="1"/>
    <row r="567" s="59" customFormat="1" customHeight="1"/>
    <row r="568" s="59" customFormat="1" customHeight="1"/>
    <row r="569" s="59" customFormat="1" customHeight="1"/>
    <row r="570" s="59" customFormat="1" customHeight="1"/>
    <row r="571" s="59" customFormat="1" customHeight="1"/>
    <row r="572" s="59" customFormat="1" customHeight="1"/>
    <row r="573" s="59" customFormat="1" customHeight="1"/>
    <row r="574" s="59" customFormat="1" customHeight="1"/>
    <row r="575" s="59" customFormat="1" customHeight="1"/>
    <row r="576" s="59" customFormat="1" customHeight="1"/>
    <row r="577" s="59" customFormat="1" customHeight="1"/>
    <row r="578" s="59" customFormat="1" customHeight="1"/>
    <row r="579" s="59" customFormat="1" customHeight="1"/>
    <row r="580" s="59" customFormat="1" customHeight="1"/>
    <row r="581" s="59" customFormat="1" customHeight="1"/>
    <row r="582" s="59" customFormat="1" customHeight="1"/>
    <row r="583" s="59" customFormat="1" customHeight="1"/>
    <row r="584" s="59" customFormat="1" customHeight="1"/>
    <row r="585" s="59" customFormat="1" customHeight="1"/>
    <row r="586" s="59" customFormat="1" customHeight="1"/>
    <row r="587" s="59" customFormat="1" customHeight="1"/>
    <row r="588" s="59" customFormat="1" customHeight="1"/>
    <row r="589" s="59" customFormat="1" customHeight="1"/>
    <row r="590" s="59" customFormat="1" customHeight="1"/>
    <row r="591" s="59" customFormat="1" customHeight="1"/>
    <row r="592" s="59" customFormat="1" customHeight="1"/>
    <row r="593" s="59" customFormat="1" customHeight="1"/>
    <row r="594" s="59" customFormat="1" customHeight="1"/>
    <row r="595" s="59" customFormat="1" customHeight="1"/>
    <row r="596" s="59" customFormat="1" customHeight="1"/>
    <row r="597" s="59" customFormat="1" customHeight="1"/>
    <row r="598" s="59" customFormat="1" customHeight="1"/>
    <row r="599" s="59" customFormat="1" customHeight="1"/>
    <row r="600" s="59" customFormat="1" customHeight="1"/>
    <row r="601" s="59" customFormat="1" customHeight="1"/>
    <row r="602" s="59" customFormat="1" customHeight="1"/>
    <row r="603" s="59" customFormat="1" customHeight="1"/>
    <row r="604" s="59" customFormat="1" customHeight="1"/>
    <row r="605" s="59" customFormat="1" customHeight="1"/>
    <row r="606" s="59" customFormat="1" customHeight="1"/>
    <row r="607" s="59" customFormat="1" customHeight="1"/>
    <row r="608" s="59" customFormat="1" customHeight="1"/>
    <row r="609" s="59" customFormat="1" customHeight="1"/>
    <row r="610" s="59" customFormat="1" customHeight="1"/>
    <row r="611" s="59" customFormat="1" customHeight="1"/>
    <row r="612" s="59" customFormat="1" customHeight="1"/>
    <row r="613" s="59" customFormat="1" customHeight="1"/>
    <row r="614" s="59" customFormat="1" customHeight="1"/>
    <row r="615" s="59" customFormat="1" customHeight="1"/>
    <row r="616" s="59" customFormat="1" customHeight="1"/>
    <row r="617" s="59" customFormat="1" customHeight="1"/>
    <row r="618" s="59" customFormat="1" customHeight="1"/>
    <row r="619" s="59" customFormat="1" customHeight="1"/>
    <row r="620" s="59" customFormat="1" customHeight="1"/>
    <row r="621" s="59" customFormat="1" customHeight="1"/>
    <row r="622" s="59" customFormat="1" customHeight="1"/>
    <row r="623" s="59" customFormat="1" customHeight="1"/>
    <row r="624" s="59" customFormat="1" customHeight="1"/>
    <row r="625" s="59" customFormat="1" customHeight="1"/>
    <row r="626" s="59" customFormat="1" customHeight="1"/>
    <row r="627" s="59" customFormat="1" customHeight="1"/>
    <row r="628" s="59" customFormat="1" customHeight="1"/>
    <row r="629" s="59" customFormat="1" customHeight="1"/>
    <row r="630" s="59" customFormat="1" customHeight="1"/>
    <row r="631" s="59" customFormat="1" customHeight="1"/>
    <row r="632" s="59" customFormat="1" customHeight="1"/>
    <row r="633" s="59" customFormat="1" customHeight="1"/>
    <row r="634" s="59" customFormat="1" customHeight="1"/>
    <row r="635" s="59" customFormat="1" customHeight="1"/>
    <row r="636" s="59" customFormat="1" customHeight="1"/>
    <row r="637" s="59" customFormat="1" customHeight="1"/>
    <row r="638" s="59" customFormat="1" customHeight="1"/>
    <row r="639" s="59" customFormat="1" customHeight="1"/>
    <row r="640" s="59" customFormat="1" customHeight="1"/>
    <row r="641" s="59" customFormat="1" customHeight="1"/>
    <row r="642" s="59" customFormat="1" customHeight="1"/>
    <row r="643" s="59" customFormat="1" customHeight="1"/>
    <row r="644" s="59" customFormat="1" customHeight="1"/>
    <row r="645" s="59" customFormat="1" customHeight="1"/>
    <row r="646" s="59" customFormat="1" customHeight="1"/>
    <row r="647" s="59" customFormat="1" customHeight="1"/>
    <row r="648" s="59" customFormat="1" customHeight="1"/>
    <row r="649" s="59" customFormat="1" customHeight="1"/>
    <row r="650" s="59" customFormat="1" customHeight="1"/>
    <row r="651" s="59" customFormat="1" customHeight="1"/>
    <row r="652" s="59" customFormat="1" customHeight="1"/>
    <row r="653" s="59" customFormat="1" customHeight="1"/>
    <row r="654" s="59" customFormat="1" customHeight="1"/>
    <row r="655" s="59" customFormat="1" customHeight="1"/>
    <row r="656" s="59" customFormat="1" customHeight="1"/>
    <row r="657" s="59" customFormat="1" customHeight="1"/>
    <row r="658" s="59" customFormat="1" customHeight="1"/>
    <row r="659" s="59" customFormat="1" customHeight="1"/>
    <row r="660" s="59" customFormat="1" customHeight="1"/>
    <row r="661" s="59" customFormat="1" customHeight="1"/>
    <row r="662" s="59" customFormat="1" customHeight="1"/>
    <row r="663" s="59" customFormat="1" customHeight="1"/>
    <row r="664" s="59" customFormat="1" customHeight="1"/>
    <row r="665" s="59" customFormat="1" customHeight="1"/>
    <row r="666" s="59" customFormat="1" customHeight="1"/>
    <row r="667" s="59" customFormat="1" customHeight="1"/>
    <row r="668" s="59" customFormat="1" customHeight="1"/>
    <row r="669" s="59" customFormat="1" customHeight="1"/>
    <row r="670" s="59" customFormat="1" customHeight="1"/>
    <row r="671" s="59" customFormat="1" customHeight="1"/>
    <row r="672" s="59" customFormat="1" customHeight="1"/>
    <row r="673" s="59" customFormat="1" customHeight="1"/>
    <row r="674" s="59" customFormat="1" customHeight="1"/>
    <row r="675" s="59" customFormat="1" customHeight="1"/>
    <row r="676" s="59" customFormat="1" customHeight="1"/>
    <row r="677" s="59" customFormat="1" customHeight="1"/>
    <row r="678" s="59" customFormat="1" customHeight="1"/>
    <row r="679" s="59" customFormat="1" customHeight="1"/>
    <row r="680" s="59" customFormat="1" customHeight="1"/>
    <row r="681" s="59" customFormat="1" customHeight="1"/>
    <row r="682" s="59" customFormat="1" customHeight="1"/>
    <row r="683" s="59" customFormat="1" customHeight="1"/>
    <row r="684" s="59" customFormat="1" customHeight="1"/>
    <row r="685" s="59" customFormat="1" customHeight="1"/>
    <row r="686" s="59" customFormat="1" customHeight="1"/>
    <row r="687" s="59" customFormat="1" customHeight="1"/>
    <row r="688" s="59" customFormat="1" customHeight="1"/>
    <row r="689" s="59" customFormat="1" customHeight="1"/>
    <row r="690" s="59" customFormat="1" customHeight="1"/>
    <row r="691" s="59" customFormat="1" customHeight="1"/>
    <row r="692" s="59" customFormat="1" customHeight="1"/>
    <row r="693" s="59" customFormat="1" customHeight="1"/>
    <row r="694" s="59" customFormat="1" customHeight="1"/>
    <row r="695" s="59" customFormat="1" customHeight="1"/>
    <row r="696" s="59" customFormat="1" customHeight="1"/>
    <row r="697" s="59" customFormat="1" customHeight="1"/>
    <row r="698" s="59" customFormat="1" customHeight="1"/>
    <row r="699" s="59" customFormat="1" customHeight="1"/>
    <row r="700" s="59" customFormat="1" customHeight="1"/>
    <row r="701" s="59" customFormat="1" customHeight="1"/>
    <row r="702" s="59" customFormat="1" customHeight="1"/>
    <row r="703" s="59" customFormat="1" customHeight="1"/>
    <row r="704" s="59" customFormat="1" customHeight="1"/>
    <row r="705" s="59" customFormat="1" customHeight="1"/>
    <row r="706" s="59" customFormat="1" customHeight="1"/>
    <row r="707" s="59" customFormat="1" customHeight="1"/>
    <row r="708" s="59" customFormat="1" customHeight="1"/>
    <row r="709" s="59" customFormat="1" customHeight="1"/>
    <row r="710" s="59" customFormat="1" customHeight="1"/>
    <row r="711" s="59" customFormat="1" customHeight="1"/>
    <row r="712" s="59" customFormat="1" customHeight="1"/>
    <row r="713" s="59" customFormat="1" customHeight="1"/>
    <row r="714" s="59" customFormat="1" customHeight="1"/>
    <row r="715" s="59" customFormat="1" customHeight="1"/>
    <row r="716" s="59" customFormat="1" customHeight="1"/>
    <row r="717" s="59" customFormat="1" customHeight="1"/>
    <row r="718" s="59" customFormat="1" customHeight="1"/>
    <row r="719" s="59" customFormat="1" customHeight="1"/>
    <row r="720" s="59" customFormat="1" customHeight="1"/>
    <row r="721" s="59" customFormat="1" customHeight="1"/>
    <row r="722" s="59" customFormat="1" customHeight="1"/>
    <row r="723" s="59" customFormat="1" customHeight="1"/>
    <row r="724" s="59" customFormat="1" customHeight="1"/>
    <row r="725" s="59" customFormat="1" customHeight="1"/>
    <row r="726" s="59" customFormat="1" customHeight="1"/>
    <row r="727" s="59" customFormat="1" customHeight="1"/>
    <row r="728" s="59" customFormat="1" customHeight="1"/>
    <row r="729" s="59" customFormat="1" customHeight="1"/>
    <row r="730" s="59" customFormat="1" customHeight="1"/>
    <row r="731" s="59" customFormat="1" customHeight="1"/>
    <row r="732" s="59" customFormat="1" customHeight="1"/>
    <row r="733" s="59" customFormat="1" customHeight="1"/>
    <row r="734" s="59" customFormat="1" customHeight="1"/>
    <row r="735" s="59" customFormat="1" customHeight="1"/>
    <row r="736" s="59" customFormat="1" customHeight="1"/>
    <row r="737" s="59" customFormat="1" customHeight="1"/>
    <row r="738" s="59" customFormat="1" customHeight="1"/>
    <row r="739" s="59" customFormat="1" customHeight="1"/>
    <row r="740" s="59" customFormat="1" customHeight="1"/>
    <row r="741" s="59" customFormat="1" customHeight="1"/>
    <row r="742" s="59" customFormat="1" customHeight="1"/>
    <row r="743" s="59" customFormat="1" customHeight="1"/>
    <row r="744" s="59" customFormat="1" customHeight="1"/>
    <row r="745" s="59" customFormat="1" customHeight="1"/>
    <row r="746" s="59" customFormat="1" customHeight="1"/>
    <row r="747" s="59" customFormat="1" customHeight="1"/>
    <row r="748" s="59" customFormat="1" customHeight="1"/>
    <row r="749" s="59" customFormat="1" customHeight="1"/>
    <row r="750" s="59" customFormat="1" customHeight="1"/>
    <row r="751" s="59" customFormat="1" customHeight="1"/>
    <row r="752" s="59" customFormat="1" customHeight="1"/>
    <row r="753" s="59" customFormat="1" customHeight="1"/>
    <row r="754" s="59" customFormat="1" customHeight="1"/>
    <row r="755" s="59" customFormat="1" customHeight="1"/>
    <row r="756" s="59" customFormat="1" customHeight="1"/>
    <row r="757" s="59" customFormat="1" customHeight="1"/>
    <row r="758" s="59" customFormat="1" customHeight="1"/>
    <row r="759" s="59" customFormat="1" customHeight="1"/>
    <row r="760" s="59" customFormat="1" customHeight="1"/>
    <row r="761" s="59" customFormat="1" customHeight="1"/>
    <row r="762" s="59" customFormat="1" customHeight="1"/>
    <row r="763" s="59" customFormat="1" customHeight="1"/>
    <row r="764" s="59" customFormat="1" customHeight="1"/>
    <row r="765" s="59" customFormat="1" customHeight="1"/>
    <row r="766" s="59" customFormat="1" customHeight="1"/>
    <row r="767" s="59" customFormat="1" customHeight="1"/>
    <row r="768" s="59" customFormat="1" customHeight="1"/>
    <row r="769" s="59" customFormat="1" customHeight="1"/>
    <row r="770" s="59" customFormat="1" customHeight="1"/>
    <row r="771" s="59" customFormat="1" customHeight="1"/>
    <row r="772" s="59" customFormat="1" customHeight="1"/>
    <row r="773" s="59" customFormat="1" customHeight="1"/>
    <row r="774" s="59" customFormat="1" customHeight="1"/>
    <row r="775" s="59" customFormat="1" customHeight="1"/>
    <row r="776" s="59" customFormat="1" customHeight="1"/>
    <row r="777" s="59" customFormat="1" customHeight="1"/>
    <row r="778" s="59" customFormat="1" customHeight="1"/>
    <row r="779" s="59" customFormat="1" customHeight="1"/>
    <row r="780" s="59" customFormat="1" customHeight="1"/>
    <row r="781" s="59" customFormat="1" customHeight="1"/>
    <row r="782" s="59" customFormat="1" customHeight="1"/>
    <row r="783" s="59" customFormat="1" customHeight="1"/>
    <row r="784" s="59" customFormat="1" customHeight="1"/>
    <row r="785" s="59" customFormat="1" customHeight="1"/>
    <row r="786" s="59" customFormat="1" customHeight="1"/>
    <row r="787" s="59" customFormat="1" customHeight="1"/>
    <row r="788" s="59" customFormat="1" customHeight="1"/>
    <row r="789" s="59" customFormat="1" customHeight="1"/>
    <row r="790" s="59" customFormat="1" customHeight="1"/>
    <row r="791" s="59" customFormat="1" customHeight="1"/>
    <row r="792" s="59" customFormat="1" customHeight="1"/>
    <row r="793" s="59" customFormat="1" customHeight="1"/>
    <row r="794" s="59" customFormat="1" customHeight="1"/>
    <row r="795" s="59" customFormat="1" customHeight="1"/>
    <row r="796" s="59" customFormat="1" customHeight="1"/>
    <row r="797" s="59" customFormat="1" customHeight="1"/>
    <row r="798" s="59" customFormat="1" customHeight="1"/>
    <row r="799" s="59" customFormat="1" customHeight="1"/>
    <row r="800" s="59" customFormat="1" customHeight="1"/>
    <row r="801" s="59" customFormat="1" customHeight="1"/>
    <row r="802" s="59" customFormat="1" customHeight="1"/>
    <row r="803" s="59" customFormat="1" customHeight="1"/>
    <row r="804" s="59" customFormat="1" customHeight="1"/>
    <row r="805" s="59" customFormat="1" customHeight="1"/>
    <row r="806" s="59" customFormat="1" customHeight="1"/>
    <row r="807" s="59" customFormat="1" customHeight="1"/>
    <row r="808" s="59" customFormat="1" customHeight="1"/>
    <row r="809" s="59" customFormat="1" customHeight="1"/>
    <row r="810" s="59" customFormat="1" customHeight="1"/>
    <row r="811" s="59" customFormat="1" customHeight="1"/>
    <row r="812" s="59" customFormat="1" customHeight="1"/>
    <row r="813" s="59" customFormat="1" customHeight="1"/>
    <row r="814" s="59" customFormat="1" customHeight="1"/>
    <row r="815" s="59" customFormat="1" customHeight="1"/>
    <row r="816" s="59" customFormat="1" customHeight="1"/>
    <row r="817" s="59" customFormat="1" customHeight="1"/>
    <row r="818" s="59" customFormat="1" customHeight="1"/>
    <row r="819" s="59" customFormat="1" customHeight="1"/>
    <row r="820" s="59" customFormat="1" customHeight="1"/>
    <row r="821" s="59" customFormat="1" customHeight="1"/>
    <row r="822" s="59" customFormat="1" customHeight="1"/>
    <row r="823" s="59" customFormat="1" customHeight="1"/>
    <row r="824" s="59" customFormat="1" customHeight="1"/>
    <row r="825" s="59" customFormat="1" customHeight="1"/>
    <row r="826" s="59" customFormat="1" customHeight="1"/>
    <row r="827" s="59" customFormat="1" customHeight="1"/>
    <row r="828" s="59" customFormat="1" customHeight="1"/>
    <row r="829" s="59" customFormat="1" customHeight="1"/>
    <row r="830" s="59" customFormat="1" customHeight="1"/>
    <row r="831" s="59" customFormat="1" customHeight="1"/>
    <row r="832" s="59" customFormat="1" customHeight="1"/>
    <row r="833" s="59" customFormat="1" customHeight="1"/>
    <row r="834" s="59" customFormat="1" customHeight="1"/>
    <row r="835" s="59" customFormat="1" customHeight="1"/>
    <row r="836" s="59" customFormat="1" customHeight="1"/>
    <row r="837" s="59" customFormat="1" customHeight="1"/>
    <row r="838" s="59" customFormat="1" customHeight="1"/>
    <row r="839" s="59" customFormat="1" customHeight="1"/>
    <row r="840" s="59" customFormat="1" customHeight="1"/>
    <row r="841" s="59" customFormat="1" customHeight="1"/>
    <row r="842" s="59" customFormat="1" customHeight="1"/>
    <row r="843" s="59" customFormat="1" customHeight="1"/>
    <row r="844" s="59" customFormat="1" customHeight="1"/>
    <row r="845" s="59" customFormat="1" customHeight="1"/>
    <row r="846" s="59" customFormat="1" customHeight="1"/>
    <row r="847" s="59" customFormat="1" customHeight="1"/>
    <row r="848" s="59" customFormat="1" customHeight="1"/>
    <row r="849" s="59" customFormat="1" customHeight="1"/>
    <row r="850" s="59" customFormat="1" customHeight="1"/>
    <row r="851" s="59" customFormat="1" customHeight="1"/>
    <row r="852" s="59" customFormat="1" customHeight="1"/>
    <row r="853" s="59" customFormat="1" customHeight="1"/>
    <row r="854" s="59" customFormat="1" customHeight="1"/>
    <row r="855" s="59" customFormat="1" customHeight="1"/>
    <row r="856" s="59" customFormat="1" customHeight="1"/>
    <row r="857" s="59" customFormat="1" customHeight="1"/>
    <row r="858" s="59" customFormat="1" customHeight="1"/>
    <row r="859" s="59" customFormat="1" customHeight="1"/>
    <row r="860" s="59" customFormat="1" customHeight="1"/>
    <row r="861" s="59" customFormat="1" customHeight="1"/>
    <row r="862" s="59" customFormat="1" customHeight="1"/>
    <row r="863" s="59" customFormat="1" customHeight="1"/>
    <row r="864" s="59" customFormat="1" customHeight="1"/>
    <row r="865" s="59" customFormat="1" customHeight="1"/>
    <row r="866" s="59" customFormat="1" customHeight="1"/>
    <row r="867" s="59" customFormat="1" customHeight="1"/>
    <row r="868" s="59" customFormat="1" customHeight="1"/>
    <row r="869" s="59" customFormat="1" customHeight="1"/>
    <row r="870" s="59" customFormat="1" customHeight="1"/>
    <row r="871" s="59" customFormat="1" customHeight="1"/>
    <row r="872" s="59" customFormat="1" customHeight="1"/>
    <row r="873" s="59" customFormat="1" customHeight="1"/>
    <row r="874" s="59" customFormat="1" customHeight="1"/>
    <row r="875" s="59" customFormat="1" customHeight="1"/>
    <row r="876" s="59" customFormat="1" customHeight="1"/>
    <row r="877" s="59" customFormat="1" customHeight="1"/>
    <row r="878" s="59" customFormat="1" customHeight="1"/>
    <row r="879" s="59" customFormat="1" customHeight="1"/>
    <row r="880" s="59" customFormat="1" customHeight="1"/>
    <row r="881" s="59" customFormat="1" customHeight="1"/>
    <row r="882" s="59" customFormat="1" customHeight="1"/>
    <row r="883" s="59" customFormat="1" customHeight="1"/>
    <row r="884" s="59" customFormat="1" customHeight="1"/>
    <row r="885" s="59" customFormat="1" customHeight="1"/>
    <row r="886" s="59" customFormat="1" customHeight="1"/>
    <row r="887" s="59" customFormat="1" customHeight="1"/>
    <row r="888" s="59" customFormat="1" customHeight="1"/>
    <row r="889" s="59" customFormat="1" customHeight="1"/>
    <row r="890" s="59" customFormat="1" customHeight="1"/>
    <row r="891" s="59" customFormat="1" customHeight="1"/>
    <row r="892" s="59" customFormat="1" customHeight="1"/>
    <row r="893" s="59" customFormat="1" customHeight="1"/>
    <row r="894" s="59" customFormat="1" customHeight="1"/>
    <row r="895" s="59" customFormat="1" customHeight="1"/>
    <row r="896" s="59" customFormat="1" customHeight="1"/>
    <row r="897" s="59" customFormat="1" customHeight="1"/>
    <row r="898" s="59" customFormat="1" customHeight="1"/>
    <row r="899" s="59" customFormat="1" customHeight="1"/>
    <row r="900" s="59" customFormat="1" customHeight="1"/>
    <row r="901" s="59" customFormat="1" customHeight="1"/>
    <row r="902" s="59" customFormat="1" customHeight="1"/>
    <row r="903" s="59" customFormat="1" customHeight="1"/>
    <row r="904" s="59" customFormat="1" customHeight="1"/>
    <row r="905" s="59" customFormat="1" customHeight="1"/>
    <row r="906" s="59" customFormat="1" customHeight="1"/>
    <row r="907" s="59" customFormat="1" customHeight="1"/>
    <row r="908" s="59" customFormat="1" customHeight="1"/>
    <row r="909" s="59" customFormat="1" customHeight="1"/>
    <row r="910" s="59" customFormat="1" customHeight="1"/>
    <row r="911" s="59" customFormat="1" customHeight="1"/>
    <row r="912" s="59" customFormat="1" customHeight="1"/>
    <row r="913" s="59" customFormat="1" customHeight="1"/>
    <row r="914" s="59" customFormat="1" customHeight="1"/>
    <row r="915" s="59" customFormat="1" customHeight="1"/>
    <row r="916" s="59" customFormat="1" customHeight="1"/>
    <row r="917" s="59" customFormat="1" customHeight="1"/>
    <row r="918" s="59" customFormat="1" customHeight="1"/>
    <row r="919" s="59" customFormat="1" customHeight="1"/>
    <row r="920" s="59" customFormat="1" customHeight="1"/>
    <row r="921" s="59" customFormat="1" customHeight="1"/>
    <row r="922" s="59" customFormat="1" customHeight="1"/>
    <row r="923" s="59" customFormat="1" customHeight="1"/>
    <row r="924" s="59" customFormat="1" customHeight="1"/>
    <row r="925" s="59" customFormat="1" customHeight="1"/>
    <row r="926" s="59" customFormat="1" customHeight="1"/>
    <row r="927" s="59" customFormat="1" customHeight="1"/>
    <row r="928" s="59" customFormat="1" customHeight="1"/>
    <row r="929" s="59" customFormat="1" customHeight="1"/>
    <row r="930" s="59" customFormat="1" customHeight="1"/>
    <row r="931" s="59" customFormat="1" customHeight="1"/>
    <row r="932" s="59" customFormat="1" customHeight="1"/>
    <row r="933" s="59" customFormat="1" customHeight="1"/>
    <row r="934" s="59" customFormat="1" customHeight="1"/>
    <row r="935" s="59" customFormat="1" customHeight="1"/>
    <row r="936" s="59" customFormat="1" customHeight="1"/>
    <row r="937" s="59" customFormat="1" customHeight="1"/>
    <row r="938" s="59" customFormat="1" customHeight="1"/>
    <row r="939" s="59" customFormat="1" customHeight="1"/>
    <row r="940" s="59" customFormat="1" customHeight="1"/>
    <row r="941" s="59" customFormat="1" customHeight="1"/>
    <row r="942" s="59" customFormat="1" customHeight="1"/>
    <row r="943" s="59" customFormat="1" customHeight="1"/>
    <row r="944" s="59" customFormat="1" customHeight="1"/>
    <row r="945" s="59" customFormat="1" customHeight="1"/>
    <row r="946" s="59" customFormat="1" customHeight="1"/>
    <row r="947" s="59" customFormat="1" customHeight="1"/>
    <row r="948" s="59" customFormat="1" customHeight="1"/>
    <row r="949" s="59" customFormat="1" customHeight="1"/>
    <row r="950" s="59" customFormat="1" customHeight="1"/>
    <row r="951" s="59" customFormat="1" customHeight="1"/>
    <row r="952" s="59" customFormat="1" customHeight="1"/>
    <row r="953" s="59" customFormat="1" customHeight="1"/>
    <row r="954" s="59" customFormat="1" customHeight="1"/>
    <row r="955" s="59" customFormat="1" customHeight="1"/>
    <row r="956" s="59" customFormat="1" customHeight="1"/>
    <row r="957" s="59" customFormat="1" customHeight="1"/>
    <row r="958" s="59" customFormat="1" customHeight="1"/>
    <row r="959" s="59" customFormat="1" customHeight="1"/>
    <row r="960" s="59" customFormat="1" customHeight="1"/>
    <row r="961" s="59" customFormat="1" customHeight="1"/>
    <row r="962" s="59" customFormat="1" customHeight="1"/>
    <row r="963" s="59" customFormat="1" customHeight="1"/>
    <row r="964" s="59" customFormat="1" customHeight="1"/>
    <row r="965" s="59" customFormat="1" customHeight="1"/>
    <row r="966" s="59" customFormat="1" customHeight="1"/>
    <row r="967" s="59" customFormat="1" customHeight="1"/>
    <row r="968" s="59" customFormat="1" customHeight="1"/>
    <row r="969" s="59" customFormat="1" customHeight="1"/>
    <row r="970" s="59" customFormat="1" customHeight="1"/>
    <row r="971" s="59" customFormat="1" customHeight="1"/>
    <row r="972" s="59" customFormat="1" customHeight="1"/>
    <row r="973" s="59" customFormat="1" customHeight="1"/>
    <row r="974" s="59" customFormat="1" customHeight="1"/>
    <row r="975" s="59" customFormat="1" customHeight="1"/>
    <row r="976" s="59" customFormat="1" customHeight="1"/>
    <row r="977" s="59" customFormat="1" customHeight="1"/>
    <row r="978" s="59" customFormat="1" customHeight="1"/>
    <row r="979" s="59" customFormat="1" customHeight="1"/>
    <row r="980" s="59" customFormat="1" customHeight="1"/>
    <row r="981" s="59" customFormat="1" customHeight="1"/>
    <row r="982" s="59" customFormat="1" customHeight="1"/>
    <row r="983" s="59" customFormat="1" customHeight="1"/>
    <row r="984" s="59" customFormat="1" customHeight="1"/>
    <row r="985" s="59" customFormat="1" customHeight="1"/>
    <row r="986" s="59" customFormat="1" customHeight="1"/>
    <row r="987" s="59" customFormat="1" customHeight="1"/>
    <row r="988" s="59" customFormat="1" customHeight="1"/>
    <row r="989" s="59" customFormat="1" customHeight="1"/>
    <row r="990" s="59" customFormat="1" customHeight="1"/>
    <row r="991" s="59" customFormat="1" customHeight="1"/>
    <row r="992" s="59" customFormat="1" customHeight="1"/>
    <row r="993" s="59" customFormat="1" customHeight="1"/>
    <row r="994" s="59" customFormat="1" customHeight="1"/>
    <row r="995" s="59" customFormat="1" customHeight="1"/>
    <row r="996" s="59" customFormat="1" customHeight="1"/>
    <row r="997" s="59" customFormat="1" customHeight="1"/>
    <row r="998" s="59" customFormat="1" customHeight="1"/>
    <row r="999" s="59" customFormat="1" customHeight="1"/>
    <row r="1000" s="59" customFormat="1" customHeight="1"/>
    <row r="1001" s="59" customFormat="1" customHeight="1"/>
    <row r="1002" s="59" customFormat="1" customHeight="1"/>
    <row r="1003" s="59" customFormat="1" customHeight="1"/>
    <row r="1004" s="59" customFormat="1" customHeight="1"/>
    <row r="1005" s="59" customFormat="1" customHeight="1"/>
    <row r="1006" s="59" customFormat="1" customHeight="1"/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98"/>
  <sheetViews>
    <sheetView zoomScaleSheetLayoutView="60" workbookViewId="0">
      <selection activeCell="A1" sqref="A1"/>
    </sheetView>
  </sheetViews>
  <sheetFormatPr defaultColWidth="8.75" defaultRowHeight="21" customHeight="1" outlineLevelCol="1"/>
  <cols>
    <col min="1" max="1" width="37.75" style="60" customWidth="1"/>
    <col min="2" max="2" width="26.625" style="60" customWidth="1"/>
    <col min="3" max="32" width="9" style="60"/>
    <col min="33" max="16384" width="8.75" style="60"/>
  </cols>
  <sheetData>
    <row r="1" s="55" customFormat="1" ht="20.45" customHeight="1" spans="1:2">
      <c r="A1" s="61" t="s">
        <v>2761</v>
      </c>
      <c r="B1" s="62"/>
    </row>
    <row r="2" s="56" customFormat="1" ht="25.8" spans="1:2">
      <c r="A2" s="63" t="s">
        <v>2762</v>
      </c>
      <c r="B2" s="63"/>
    </row>
    <row r="3" s="57" customFormat="1" customHeight="1" spans="1:2">
      <c r="A3" s="64"/>
      <c r="B3" s="65" t="s">
        <v>2</v>
      </c>
    </row>
    <row r="4" s="58" customFormat="1" ht="29.25" customHeight="1" spans="1:2">
      <c r="A4" s="66" t="s">
        <v>2717</v>
      </c>
      <c r="B4" s="66" t="s">
        <v>5</v>
      </c>
    </row>
    <row r="5" s="57" customFormat="1" ht="29.25" customHeight="1" spans="1:2">
      <c r="A5" s="67" t="s">
        <v>2719</v>
      </c>
      <c r="B5" s="68"/>
    </row>
    <row r="6" s="57" customFormat="1" ht="29.25" customHeight="1" spans="1:2">
      <c r="A6" s="69" t="s">
        <v>2721</v>
      </c>
      <c r="B6" s="66"/>
    </row>
    <row r="7" s="57" customFormat="1" ht="29.25" customHeight="1" spans="1:2">
      <c r="A7" s="69" t="s">
        <v>2723</v>
      </c>
      <c r="B7" s="66"/>
    </row>
    <row r="8" s="57" customFormat="1" ht="29.25" customHeight="1" spans="1:2">
      <c r="A8" s="69" t="s">
        <v>2725</v>
      </c>
      <c r="B8" s="66"/>
    </row>
    <row r="9" s="57" customFormat="1" ht="29.25" customHeight="1" spans="1:2">
      <c r="A9" s="69" t="s">
        <v>2727</v>
      </c>
      <c r="B9" s="66"/>
    </row>
    <row r="10" s="57" customFormat="1" ht="29.25" customHeight="1" spans="1:2">
      <c r="A10" s="69" t="s">
        <v>2729</v>
      </c>
      <c r="B10" s="66"/>
    </row>
    <row r="11" s="57" customFormat="1" ht="29.25" customHeight="1" spans="1:2">
      <c r="A11" s="69" t="s">
        <v>2731</v>
      </c>
      <c r="B11" s="66">
        <f>B18</f>
        <v>0</v>
      </c>
    </row>
    <row r="12" s="57" customFormat="1" ht="29.25" customHeight="1" spans="1:2">
      <c r="A12" s="69" t="s">
        <v>2733</v>
      </c>
      <c r="B12" s="66"/>
    </row>
    <row r="13" s="57" customFormat="1" ht="29.25" customHeight="1" spans="1:2">
      <c r="A13" s="69" t="s">
        <v>2735</v>
      </c>
      <c r="B13" s="66"/>
    </row>
    <row r="14" s="57" customFormat="1" ht="29.25" customHeight="1" spans="1:2">
      <c r="A14" s="69" t="s">
        <v>2737</v>
      </c>
      <c r="B14" s="66"/>
    </row>
    <row r="15" s="57" customFormat="1" ht="29.25" customHeight="1" spans="1:2">
      <c r="A15" s="69" t="s">
        <v>2739</v>
      </c>
      <c r="B15" s="66"/>
    </row>
    <row r="16" s="57" customFormat="1" ht="29.25" customHeight="1" spans="1:2">
      <c r="A16" s="69" t="s">
        <v>2741</v>
      </c>
      <c r="B16" s="66"/>
    </row>
    <row r="17" s="57" customFormat="1" ht="29.25" customHeight="1" spans="1:2">
      <c r="A17" s="69" t="s">
        <v>2743</v>
      </c>
      <c r="B17" s="66"/>
    </row>
    <row r="18" s="57" customFormat="1" ht="29.25" customHeight="1" spans="1:2">
      <c r="A18" s="69" t="s">
        <v>2745</v>
      </c>
      <c r="B18" s="66">
        <v>0</v>
      </c>
    </row>
    <row r="19" s="57" customFormat="1" ht="29.25" customHeight="1" spans="1:2">
      <c r="A19" s="69" t="s">
        <v>2747</v>
      </c>
      <c r="B19" s="66"/>
    </row>
    <row r="20" s="57" customFormat="1" ht="29.25" customHeight="1" spans="1:2">
      <c r="A20" s="69" t="s">
        <v>2747</v>
      </c>
      <c r="B20" s="66"/>
    </row>
    <row r="21" s="57" customFormat="1" ht="29.25" customHeight="1" spans="1:2">
      <c r="A21" s="69" t="s">
        <v>2756</v>
      </c>
      <c r="B21" s="66">
        <f>B11</f>
        <v>0</v>
      </c>
    </row>
    <row r="22" s="57" customFormat="1" ht="29.25" customHeight="1" spans="1:2">
      <c r="A22" s="69" t="s">
        <v>20</v>
      </c>
      <c r="B22" s="66"/>
    </row>
    <row r="23" s="57" customFormat="1" ht="29.25" customHeight="1" spans="1:2">
      <c r="A23" s="70" t="s">
        <v>22</v>
      </c>
      <c r="B23" s="66">
        <f>B21+B22</f>
        <v>0</v>
      </c>
    </row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/>
    <row r="34" s="57" customFormat="1" customHeight="1"/>
    <row r="35" s="57" customFormat="1" customHeight="1"/>
    <row r="36" s="57" customFormat="1" customHeight="1"/>
    <row r="37" s="57" customFormat="1" customHeight="1"/>
    <row r="38" s="57" customFormat="1" customHeight="1"/>
    <row r="39" s="57" customFormat="1" customHeight="1"/>
    <row r="40" s="57" customFormat="1" customHeight="1"/>
    <row r="41" s="57" customFormat="1" customHeight="1"/>
    <row r="42" s="57" customFormat="1" customHeight="1"/>
    <row r="43" s="57" customFormat="1" customHeight="1"/>
    <row r="44" s="57" customFormat="1" customHeight="1"/>
    <row r="45" s="57" customFormat="1" customHeight="1"/>
    <row r="46" s="57" customFormat="1" customHeight="1"/>
    <row r="47" s="57" customFormat="1" customHeight="1"/>
    <row r="48" s="57" customFormat="1" customHeight="1"/>
    <row r="49" s="57" customFormat="1" customHeight="1"/>
    <row r="50" s="57" customFormat="1" customHeight="1"/>
    <row r="51" s="57" customFormat="1" customHeight="1"/>
    <row r="52" s="57" customFormat="1" customHeight="1"/>
    <row r="53" s="57" customFormat="1" customHeight="1"/>
    <row r="54" s="57" customFormat="1" customHeight="1"/>
    <row r="55" s="57" customFormat="1" customHeight="1"/>
    <row r="56" s="57" customFormat="1" customHeight="1"/>
    <row r="57" s="57" customFormat="1" customHeight="1"/>
    <row r="58" s="57" customFormat="1" customHeight="1"/>
    <row r="59" s="57" customFormat="1" customHeight="1"/>
    <row r="60" s="57" customFormat="1" customHeight="1"/>
    <row r="61" s="57" customFormat="1" customHeight="1"/>
    <row r="62" s="57" customFormat="1" customHeight="1"/>
    <row r="63" s="57" customFormat="1" customHeight="1"/>
    <row r="64" s="57" customFormat="1" customHeight="1"/>
    <row r="65" s="57" customFormat="1" customHeight="1"/>
    <row r="66" s="57" customFormat="1" customHeight="1"/>
    <row r="67" s="57" customFormat="1" customHeight="1"/>
    <row r="68" s="57" customFormat="1" customHeight="1"/>
    <row r="69" s="57" customFormat="1" customHeight="1"/>
    <row r="70" s="57" customFormat="1" customHeight="1"/>
    <row r="71" s="57" customFormat="1" customHeight="1"/>
    <row r="72" s="57" customFormat="1" customHeight="1"/>
    <row r="73" s="57" customFormat="1" customHeight="1"/>
    <row r="74" s="57" customFormat="1" customHeight="1"/>
    <row r="75" s="57" customFormat="1" customHeight="1"/>
    <row r="76" s="57" customFormat="1" customHeight="1"/>
    <row r="77" s="57" customFormat="1" customHeight="1"/>
    <row r="78" s="57" customFormat="1" customHeight="1"/>
    <row r="79" s="57" customFormat="1" customHeight="1"/>
    <row r="80" s="57" customFormat="1" customHeight="1"/>
    <row r="81" s="57" customFormat="1" customHeight="1"/>
    <row r="82" s="57" customFormat="1" customHeight="1"/>
    <row r="83" s="57" customFormat="1" customHeight="1"/>
    <row r="84" s="57" customFormat="1" customHeight="1"/>
    <row r="85" s="57" customFormat="1" customHeight="1"/>
    <row r="86" s="57" customFormat="1" customHeight="1"/>
    <row r="87" s="57" customFormat="1" customHeight="1"/>
    <row r="88" s="57" customFormat="1" customHeight="1"/>
    <row r="89" s="57" customFormat="1" customHeight="1"/>
    <row r="90" s="57" customFormat="1" customHeight="1"/>
    <row r="91" s="57" customFormat="1" customHeight="1"/>
    <row r="92" s="57" customFormat="1" customHeight="1"/>
    <row r="93" s="57" customFormat="1" customHeight="1"/>
    <row r="94" s="57" customFormat="1" customHeight="1"/>
    <row r="95" s="57" customFormat="1" customHeight="1"/>
    <row r="96" s="57" customFormat="1" customHeight="1"/>
    <row r="97" s="57" customFormat="1" customHeight="1"/>
    <row r="98" s="57" customFormat="1" customHeight="1"/>
    <row r="99" s="57" customFormat="1" customHeight="1"/>
    <row r="100" s="57" customFormat="1" customHeight="1"/>
    <row r="101" s="57" customFormat="1" customHeight="1"/>
    <row r="102" s="57" customFormat="1" customHeight="1"/>
    <row r="103" s="57" customFormat="1" customHeight="1"/>
    <row r="104" s="57" customFormat="1" customHeight="1"/>
    <row r="105" s="57" customFormat="1" customHeight="1"/>
    <row r="106" s="57" customFormat="1" customHeight="1"/>
    <row r="107" s="57" customFormat="1" customHeight="1"/>
    <row r="108" s="57" customFormat="1" customHeight="1"/>
    <row r="109" s="57" customFormat="1" customHeight="1"/>
    <row r="110" s="57" customFormat="1" customHeight="1"/>
    <row r="111" s="57" customFormat="1" customHeight="1"/>
    <row r="112" s="57" customFormat="1" customHeight="1"/>
    <row r="113" s="57" customFormat="1" customHeight="1"/>
    <row r="114" s="57" customFormat="1" customHeight="1"/>
    <row r="115" s="57" customFormat="1" customHeight="1"/>
    <row r="116" s="57" customFormat="1" customHeight="1"/>
    <row r="117" s="57" customFormat="1" customHeight="1"/>
    <row r="118" s="57" customFormat="1" customHeight="1"/>
    <row r="119" s="57" customFormat="1" customHeight="1"/>
    <row r="120" s="57" customFormat="1" customHeight="1"/>
    <row r="121" s="57" customFormat="1" customHeight="1"/>
    <row r="122" s="57" customFormat="1" customHeight="1"/>
    <row r="123" s="57" customFormat="1" customHeight="1"/>
    <row r="124" s="57" customFormat="1" customHeight="1"/>
    <row r="125" s="57" customFormat="1" customHeight="1"/>
    <row r="126" s="57" customFormat="1" customHeight="1"/>
    <row r="127" s="57" customFormat="1" customHeight="1"/>
    <row r="128" s="57" customFormat="1" customHeight="1"/>
    <row r="129" s="57" customFormat="1" customHeight="1"/>
    <row r="130" s="57" customFormat="1" customHeight="1"/>
    <row r="131" s="57" customFormat="1" customHeight="1"/>
    <row r="132" s="57" customFormat="1" customHeight="1"/>
    <row r="133" s="57" customFormat="1" customHeight="1"/>
    <row r="134" s="57" customFormat="1" customHeight="1"/>
    <row r="135" s="57" customFormat="1" customHeight="1"/>
    <row r="136" s="57" customFormat="1" customHeight="1"/>
    <row r="137" s="57" customFormat="1" customHeight="1"/>
    <row r="138" s="57" customFormat="1" customHeight="1"/>
    <row r="139" s="57" customFormat="1" customHeight="1"/>
    <row r="140" s="57" customFormat="1" customHeight="1"/>
    <row r="141" s="57" customFormat="1" customHeight="1"/>
    <row r="142" s="57" customFormat="1" customHeight="1"/>
    <row r="143" s="57" customFormat="1" customHeight="1"/>
    <row r="144" s="57" customFormat="1" customHeight="1"/>
    <row r="145" s="57" customFormat="1" customHeight="1"/>
    <row r="146" s="57" customFormat="1" customHeight="1"/>
    <row r="147" s="57" customFormat="1" customHeight="1"/>
    <row r="148" s="57" customFormat="1" customHeight="1"/>
    <row r="149" s="57" customFormat="1" customHeight="1"/>
    <row r="150" s="57" customFormat="1" customHeight="1"/>
    <row r="151" s="57" customFormat="1" customHeight="1"/>
    <row r="152" s="57" customFormat="1" customHeight="1"/>
    <row r="153" s="57" customFormat="1" customHeight="1"/>
    <row r="154" s="57" customFormat="1" customHeight="1"/>
    <row r="155" s="57" customFormat="1" customHeight="1"/>
    <row r="156" s="57" customFormat="1" customHeight="1"/>
    <row r="157" s="57" customFormat="1" customHeight="1"/>
    <row r="158" s="57" customFormat="1" customHeight="1"/>
    <row r="159" s="57" customFormat="1" customHeight="1"/>
    <row r="160" s="57" customFormat="1" customHeight="1"/>
    <row r="161" s="57" customFormat="1" customHeight="1"/>
    <row r="162" s="57" customFormat="1" customHeight="1"/>
    <row r="163" s="57" customFormat="1" customHeight="1"/>
    <row r="164" s="57" customFormat="1" customHeight="1"/>
    <row r="165" s="57" customFormat="1" customHeight="1"/>
    <row r="166" s="59" customFormat="1" customHeight="1"/>
    <row r="167" s="59" customFormat="1" customHeight="1"/>
    <row r="168" s="59" customFormat="1" customHeight="1"/>
    <row r="169" s="59" customFormat="1" customHeight="1"/>
    <row r="170" s="59" customFormat="1" customHeight="1"/>
    <row r="171" s="59" customFormat="1" customHeight="1"/>
    <row r="172" s="59" customFormat="1" customHeight="1"/>
    <row r="173" s="59" customFormat="1" customHeight="1"/>
    <row r="174" s="59" customFormat="1" customHeight="1"/>
    <row r="175" s="59" customFormat="1" customHeight="1"/>
    <row r="176" s="59" customFormat="1" customHeight="1"/>
    <row r="177" s="59" customFormat="1" customHeight="1"/>
    <row r="178" s="59" customFormat="1" customHeight="1"/>
    <row r="179" s="59" customFormat="1" customHeight="1"/>
    <row r="180" s="59" customFormat="1" customHeight="1"/>
    <row r="181" s="59" customFormat="1" customHeight="1"/>
    <row r="182" s="59" customFormat="1" customHeight="1"/>
    <row r="183" s="59" customFormat="1" customHeight="1"/>
    <row r="184" s="59" customFormat="1" customHeight="1"/>
    <row r="185" s="59" customFormat="1" customHeight="1"/>
    <row r="186" s="59" customFormat="1" customHeight="1"/>
    <row r="187" s="59" customFormat="1" customHeight="1"/>
    <row r="188" s="59" customFormat="1" customHeight="1"/>
    <row r="189" s="59" customFormat="1" customHeight="1"/>
    <row r="190" s="59" customFormat="1" customHeight="1"/>
    <row r="191" s="59" customFormat="1" customHeight="1"/>
    <row r="192" s="59" customFormat="1" customHeight="1"/>
    <row r="193" s="59" customFormat="1" customHeight="1"/>
    <row r="194" s="59" customFormat="1" customHeight="1"/>
    <row r="195" s="59" customFormat="1" customHeight="1"/>
    <row r="196" s="59" customFormat="1" customHeight="1"/>
    <row r="197" s="59" customFormat="1" customHeight="1"/>
    <row r="198" s="59" customFormat="1" customHeight="1"/>
    <row r="199" s="59" customFormat="1" customHeight="1"/>
    <row r="200" s="59" customFormat="1" customHeight="1"/>
    <row r="201" s="59" customFormat="1" customHeight="1"/>
    <row r="202" s="59" customFormat="1" customHeight="1"/>
    <row r="203" s="59" customFormat="1" customHeight="1"/>
    <row r="204" s="59" customFormat="1" customHeight="1"/>
    <row r="205" s="59" customFormat="1" customHeight="1"/>
    <row r="206" s="59" customFormat="1" customHeight="1"/>
    <row r="207" s="59" customFormat="1" customHeight="1"/>
    <row r="208" s="59" customFormat="1" customHeight="1"/>
    <row r="209" s="59" customFormat="1" customHeight="1"/>
    <row r="210" s="59" customFormat="1" customHeight="1"/>
    <row r="211" s="59" customFormat="1" customHeight="1"/>
    <row r="212" s="59" customFormat="1" customHeight="1"/>
    <row r="213" s="59" customFormat="1" customHeight="1"/>
    <row r="214" s="59" customFormat="1" customHeight="1"/>
    <row r="215" s="59" customFormat="1" customHeight="1"/>
    <row r="216" s="59" customFormat="1" customHeight="1"/>
    <row r="217" s="59" customFormat="1" customHeight="1"/>
    <row r="218" s="59" customFormat="1" customHeight="1"/>
    <row r="219" s="59" customFormat="1" customHeight="1"/>
    <row r="220" s="59" customFormat="1" customHeight="1"/>
    <row r="221" s="59" customFormat="1" customHeight="1"/>
    <row r="222" s="59" customFormat="1" customHeight="1"/>
    <row r="223" s="59" customFormat="1" customHeight="1"/>
    <row r="224" s="59" customFormat="1" customHeight="1"/>
    <row r="225" s="59" customFormat="1" customHeight="1"/>
    <row r="226" s="59" customFormat="1" customHeight="1"/>
    <row r="227" s="59" customFormat="1" customHeight="1"/>
    <row r="228" s="59" customFormat="1" customHeight="1"/>
    <row r="229" s="59" customFormat="1" customHeight="1"/>
    <row r="230" s="59" customFormat="1" customHeight="1"/>
    <row r="231" s="59" customFormat="1" customHeight="1"/>
    <row r="232" s="59" customFormat="1" customHeight="1"/>
    <row r="233" s="59" customFormat="1" customHeight="1"/>
    <row r="234" s="59" customFormat="1" customHeight="1"/>
    <row r="235" s="59" customFormat="1" customHeight="1"/>
    <row r="236" s="59" customFormat="1" customHeight="1"/>
    <row r="237" s="59" customFormat="1" customHeight="1"/>
    <row r="238" s="59" customFormat="1" customHeight="1"/>
    <row r="239" s="59" customFormat="1" customHeight="1"/>
    <row r="240" s="59" customFormat="1" customHeight="1"/>
    <row r="241" s="59" customFormat="1" customHeight="1"/>
    <row r="242" s="59" customFormat="1" customHeight="1"/>
    <row r="243" s="59" customFormat="1" customHeight="1"/>
    <row r="244" s="59" customFormat="1" customHeight="1"/>
    <row r="245" s="59" customFormat="1" customHeight="1"/>
    <row r="246" s="59" customFormat="1" customHeight="1"/>
    <row r="247" s="59" customFormat="1" customHeight="1"/>
    <row r="248" s="59" customFormat="1" customHeight="1"/>
    <row r="249" s="59" customFormat="1" customHeight="1"/>
    <row r="250" s="59" customFormat="1" customHeight="1"/>
    <row r="251" s="59" customFormat="1" customHeight="1"/>
    <row r="252" s="59" customFormat="1" customHeight="1"/>
    <row r="253" s="59" customFormat="1" customHeight="1"/>
    <row r="254" s="59" customFormat="1" customHeight="1"/>
    <row r="255" s="59" customFormat="1" customHeight="1"/>
    <row r="256" s="59" customFormat="1" customHeight="1"/>
    <row r="257" s="59" customFormat="1" customHeight="1"/>
    <row r="258" s="59" customFormat="1" customHeight="1"/>
    <row r="259" s="59" customFormat="1" customHeight="1"/>
    <row r="260" s="59" customFormat="1" customHeight="1"/>
    <row r="261" s="59" customFormat="1" customHeight="1"/>
    <row r="262" s="59" customFormat="1" customHeight="1"/>
    <row r="263" s="59" customFormat="1" customHeight="1"/>
    <row r="264" s="59" customFormat="1" customHeight="1"/>
    <row r="265" s="59" customFormat="1" customHeight="1"/>
    <row r="266" s="59" customFormat="1" customHeight="1"/>
    <row r="267" s="59" customFormat="1" customHeight="1"/>
    <row r="268" s="59" customFormat="1" customHeight="1"/>
    <row r="269" s="59" customFormat="1" customHeight="1"/>
    <row r="270" s="59" customFormat="1" customHeight="1"/>
    <row r="271" s="59" customFormat="1" customHeight="1"/>
    <row r="272" s="59" customFormat="1" customHeight="1"/>
    <row r="273" s="59" customFormat="1" customHeight="1"/>
    <row r="274" s="59" customFormat="1" customHeight="1"/>
    <row r="275" s="59" customFormat="1" customHeight="1"/>
    <row r="276" s="59" customFormat="1" customHeight="1"/>
    <row r="277" s="59" customFormat="1" customHeight="1"/>
    <row r="278" s="59" customFormat="1" customHeight="1"/>
    <row r="279" s="59" customFormat="1" customHeight="1"/>
    <row r="280" s="59" customFormat="1" customHeight="1"/>
    <row r="281" s="59" customFormat="1" customHeight="1"/>
    <row r="282" s="59" customFormat="1" customHeight="1"/>
    <row r="283" s="59" customFormat="1" customHeight="1"/>
    <row r="284" s="59" customFormat="1" customHeight="1"/>
    <row r="285" s="59" customFormat="1" customHeight="1"/>
    <row r="286" s="59" customFormat="1" customHeight="1"/>
    <row r="287" s="59" customFormat="1" customHeight="1"/>
    <row r="288" s="59" customFormat="1" customHeight="1"/>
    <row r="289" s="59" customFormat="1" customHeight="1"/>
    <row r="290" s="59" customFormat="1" customHeight="1"/>
    <row r="291" s="59" customFormat="1" customHeight="1"/>
    <row r="292" s="59" customFormat="1" customHeight="1"/>
    <row r="293" s="59" customFormat="1" customHeight="1"/>
    <row r="294" s="59" customFormat="1" customHeight="1"/>
    <row r="295" s="59" customFormat="1" customHeight="1"/>
    <row r="296" s="59" customFormat="1" customHeight="1"/>
    <row r="297" s="59" customFormat="1" customHeight="1"/>
    <row r="298" s="59" customFormat="1" customHeight="1"/>
    <row r="299" s="59" customFormat="1" customHeight="1"/>
    <row r="300" s="59" customFormat="1" customHeight="1"/>
    <row r="301" s="59" customFormat="1" customHeight="1"/>
    <row r="302" s="59" customFormat="1" customHeight="1"/>
    <row r="303" s="59" customFormat="1" customHeight="1"/>
    <row r="304" s="59" customFormat="1" customHeight="1"/>
    <row r="305" s="59" customFormat="1" customHeight="1"/>
    <row r="306" s="59" customFormat="1" customHeight="1"/>
    <row r="307" s="59" customFormat="1" customHeight="1"/>
    <row r="308" s="59" customFormat="1" customHeight="1"/>
    <row r="309" s="59" customFormat="1" customHeight="1"/>
    <row r="310" s="59" customFormat="1" customHeight="1"/>
    <row r="311" s="59" customFormat="1" customHeight="1"/>
    <row r="312" s="59" customFormat="1" customHeight="1"/>
    <row r="313" s="59" customFormat="1" customHeight="1"/>
    <row r="314" s="59" customFormat="1" customHeight="1"/>
    <row r="315" s="59" customFormat="1" customHeight="1"/>
    <row r="316" s="59" customFormat="1" customHeight="1"/>
    <row r="317" s="59" customFormat="1" customHeight="1"/>
    <row r="318" s="59" customFormat="1" customHeight="1"/>
    <row r="319" s="59" customFormat="1" customHeight="1"/>
    <row r="320" s="59" customFormat="1" customHeight="1"/>
    <row r="321" s="59" customFormat="1" customHeight="1"/>
    <row r="322" s="59" customFormat="1" customHeight="1"/>
    <row r="323" s="59" customFormat="1" customHeight="1"/>
    <row r="324" s="59" customFormat="1" customHeight="1"/>
    <row r="325" s="59" customFormat="1" customHeight="1"/>
    <row r="326" s="59" customFormat="1" customHeight="1"/>
    <row r="327" s="59" customFormat="1" customHeight="1"/>
    <row r="328" s="59" customFormat="1" customHeight="1"/>
    <row r="329" s="59" customFormat="1" customHeight="1"/>
    <row r="330" s="59" customFormat="1" customHeight="1"/>
    <row r="331" s="59" customFormat="1" customHeight="1"/>
    <row r="332" s="59" customFormat="1" customHeight="1"/>
    <row r="333" s="59" customFormat="1" customHeight="1"/>
    <row r="334" s="59" customFormat="1" customHeight="1"/>
    <row r="335" s="59" customFormat="1" customHeight="1"/>
    <row r="336" s="59" customFormat="1" customHeight="1"/>
    <row r="337" s="59" customFormat="1" customHeight="1"/>
    <row r="338" s="59" customFormat="1" customHeight="1"/>
    <row r="339" s="59" customFormat="1" customHeight="1"/>
    <row r="340" s="59" customFormat="1" customHeight="1"/>
    <row r="341" s="59" customFormat="1" customHeight="1"/>
    <row r="342" s="59" customFormat="1" customHeight="1"/>
    <row r="343" s="59" customFormat="1" customHeight="1"/>
    <row r="344" s="59" customFormat="1" customHeight="1"/>
    <row r="345" s="59" customFormat="1" customHeight="1"/>
    <row r="346" s="59" customFormat="1" customHeight="1"/>
    <row r="347" s="59" customFormat="1" customHeight="1"/>
    <row r="348" s="59" customFormat="1" customHeight="1"/>
    <row r="349" s="59" customFormat="1" customHeight="1"/>
    <row r="350" s="59" customFormat="1" customHeight="1"/>
    <row r="351" s="59" customFormat="1" customHeight="1"/>
    <row r="352" s="59" customFormat="1" customHeight="1"/>
    <row r="353" s="59" customFormat="1" customHeight="1"/>
    <row r="354" s="59" customFormat="1" customHeight="1"/>
    <row r="355" s="59" customFormat="1" customHeight="1"/>
    <row r="356" s="59" customFormat="1" customHeight="1"/>
    <row r="357" s="59" customFormat="1" customHeight="1"/>
    <row r="358" s="59" customFormat="1" customHeight="1"/>
    <row r="359" s="59" customFormat="1" customHeight="1"/>
    <row r="360" s="59" customFormat="1" customHeight="1"/>
    <row r="361" s="59" customFormat="1" customHeight="1"/>
    <row r="362" s="59" customFormat="1" customHeight="1"/>
    <row r="363" s="59" customFormat="1" customHeight="1"/>
    <row r="364" s="59" customFormat="1" customHeight="1"/>
    <row r="365" s="59" customFormat="1" customHeight="1"/>
    <row r="366" s="59" customFormat="1" customHeight="1"/>
    <row r="367" s="59" customFormat="1" customHeight="1"/>
    <row r="368" s="59" customFormat="1" customHeight="1"/>
    <row r="369" s="59" customFormat="1" customHeight="1"/>
    <row r="370" s="59" customFormat="1" customHeight="1"/>
    <row r="371" s="59" customFormat="1" customHeight="1"/>
    <row r="372" s="59" customFormat="1" customHeight="1"/>
    <row r="373" s="59" customFormat="1" customHeight="1"/>
    <row r="374" s="59" customFormat="1" customHeight="1"/>
    <row r="375" s="59" customFormat="1" customHeight="1"/>
    <row r="376" s="59" customFormat="1" customHeight="1"/>
    <row r="377" s="59" customFormat="1" customHeight="1"/>
    <row r="378" s="59" customFormat="1" customHeight="1"/>
    <row r="379" s="59" customFormat="1" customHeight="1"/>
    <row r="380" s="59" customFormat="1" customHeight="1"/>
    <row r="381" s="59" customFormat="1" customHeight="1"/>
    <row r="382" s="59" customFormat="1" customHeight="1"/>
    <row r="383" s="59" customFormat="1" customHeight="1"/>
    <row r="384" s="59" customFormat="1" customHeight="1"/>
    <row r="385" s="59" customFormat="1" customHeight="1"/>
    <row r="386" s="59" customFormat="1" customHeight="1"/>
    <row r="387" s="59" customFormat="1" customHeight="1"/>
    <row r="388" s="59" customFormat="1" customHeight="1"/>
    <row r="389" s="59" customFormat="1" customHeight="1"/>
    <row r="390" s="59" customFormat="1" customHeight="1"/>
    <row r="391" s="59" customFormat="1" customHeight="1"/>
    <row r="392" s="59" customFormat="1" customHeight="1"/>
    <row r="393" s="59" customFormat="1" customHeight="1"/>
    <row r="394" s="59" customFormat="1" customHeight="1"/>
    <row r="395" s="59" customFormat="1" customHeight="1"/>
    <row r="396" s="59" customFormat="1" customHeight="1"/>
    <row r="397" s="59" customFormat="1" customHeight="1"/>
    <row r="398" s="59" customFormat="1" customHeight="1"/>
    <row r="399" s="59" customFormat="1" customHeight="1"/>
    <row r="400" s="59" customFormat="1" customHeight="1"/>
    <row r="401" s="59" customFormat="1" customHeight="1"/>
    <row r="402" s="59" customFormat="1" customHeight="1"/>
    <row r="403" s="59" customFormat="1" customHeight="1"/>
    <row r="404" s="59" customFormat="1" customHeight="1"/>
    <row r="405" s="59" customFormat="1" customHeight="1"/>
    <row r="406" s="59" customFormat="1" customHeight="1"/>
    <row r="407" s="59" customFormat="1" customHeight="1"/>
    <row r="408" s="59" customFormat="1" customHeight="1"/>
    <row r="409" s="59" customFormat="1" customHeight="1"/>
    <row r="410" s="59" customFormat="1" customHeight="1"/>
    <row r="411" s="59" customFormat="1" customHeight="1"/>
    <row r="412" s="59" customFormat="1" customHeight="1"/>
    <row r="413" s="59" customFormat="1" customHeight="1"/>
    <row r="414" s="59" customFormat="1" customHeight="1"/>
    <row r="415" s="59" customFormat="1" customHeight="1"/>
    <row r="416" s="59" customFormat="1" customHeight="1"/>
    <row r="417" s="59" customFormat="1" customHeight="1"/>
    <row r="418" s="59" customFormat="1" customHeight="1"/>
    <row r="419" s="59" customFormat="1" customHeight="1"/>
    <row r="420" s="59" customFormat="1" customHeight="1"/>
    <row r="421" s="59" customFormat="1" customHeight="1"/>
    <row r="422" s="59" customFormat="1" customHeight="1"/>
    <row r="423" s="59" customFormat="1" customHeight="1"/>
    <row r="424" s="59" customFormat="1" customHeight="1"/>
    <row r="425" s="59" customFormat="1" customHeight="1"/>
    <row r="426" s="59" customFormat="1" customHeight="1"/>
    <row r="427" s="59" customFormat="1" customHeight="1"/>
    <row r="428" s="59" customFormat="1" customHeight="1"/>
    <row r="429" s="59" customFormat="1" customHeight="1"/>
    <row r="430" s="59" customFormat="1" customHeight="1"/>
    <row r="431" s="59" customFormat="1" customHeight="1"/>
    <row r="432" s="59" customFormat="1" customHeight="1"/>
    <row r="433" s="59" customFormat="1" customHeight="1"/>
    <row r="434" s="59" customFormat="1" customHeight="1"/>
    <row r="435" s="59" customFormat="1" customHeight="1"/>
    <row r="436" s="59" customFormat="1" customHeight="1"/>
    <row r="437" s="59" customFormat="1" customHeight="1"/>
    <row r="438" s="59" customFormat="1" customHeight="1"/>
    <row r="439" s="59" customFormat="1" customHeight="1"/>
    <row r="440" s="59" customFormat="1" customHeight="1"/>
    <row r="441" s="59" customFormat="1" customHeight="1"/>
    <row r="442" s="59" customFormat="1" customHeight="1"/>
    <row r="443" s="59" customFormat="1" customHeight="1"/>
    <row r="444" s="59" customFormat="1" customHeight="1"/>
    <row r="445" s="59" customFormat="1" customHeight="1"/>
    <row r="446" s="59" customFormat="1" customHeight="1"/>
    <row r="447" s="59" customFormat="1" customHeight="1"/>
    <row r="448" s="59" customFormat="1" customHeight="1"/>
    <row r="449" s="59" customFormat="1" customHeight="1"/>
    <row r="450" s="59" customFormat="1" customHeight="1"/>
    <row r="451" s="59" customFormat="1" customHeight="1"/>
    <row r="452" s="59" customFormat="1" customHeight="1"/>
    <row r="453" s="59" customFormat="1" customHeight="1"/>
    <row r="454" s="59" customFormat="1" customHeight="1"/>
    <row r="455" s="59" customFormat="1" customHeight="1"/>
    <row r="456" s="59" customFormat="1" customHeight="1"/>
    <row r="457" s="59" customFormat="1" customHeight="1"/>
    <row r="458" s="59" customFormat="1" customHeight="1"/>
    <row r="459" s="59" customFormat="1" customHeight="1"/>
    <row r="460" s="59" customFormat="1" customHeight="1"/>
    <row r="461" s="59" customFormat="1" customHeight="1"/>
    <row r="462" s="59" customFormat="1" customHeight="1"/>
    <row r="463" s="59" customFormat="1" customHeight="1"/>
    <row r="464" s="59" customFormat="1" customHeight="1"/>
    <row r="465" s="59" customFormat="1" customHeight="1"/>
    <row r="466" s="59" customFormat="1" customHeight="1"/>
    <row r="467" s="59" customFormat="1" customHeight="1"/>
    <row r="468" s="59" customFormat="1" customHeight="1"/>
    <row r="469" s="59" customFormat="1" customHeight="1"/>
    <row r="470" s="59" customFormat="1" customHeight="1"/>
    <row r="471" s="59" customFormat="1" customHeight="1"/>
    <row r="472" s="59" customFormat="1" customHeight="1"/>
    <row r="473" s="59" customFormat="1" customHeight="1"/>
    <row r="474" s="59" customFormat="1" customHeight="1"/>
    <row r="475" s="59" customFormat="1" customHeight="1"/>
    <row r="476" s="59" customFormat="1" customHeight="1"/>
    <row r="477" s="59" customFormat="1" customHeight="1"/>
    <row r="478" s="59" customFormat="1" customHeight="1"/>
    <row r="479" s="59" customFormat="1" customHeight="1"/>
    <row r="480" s="59" customFormat="1" customHeight="1"/>
    <row r="481" s="59" customFormat="1" customHeight="1"/>
    <row r="482" s="59" customFormat="1" customHeight="1"/>
    <row r="483" s="59" customFormat="1" customHeight="1"/>
    <row r="484" s="59" customFormat="1" customHeight="1"/>
    <row r="485" s="59" customFormat="1" customHeight="1"/>
    <row r="486" s="59" customFormat="1" customHeight="1"/>
    <row r="487" s="59" customFormat="1" customHeight="1"/>
    <row r="488" s="59" customFormat="1" customHeight="1"/>
    <row r="489" s="59" customFormat="1" customHeight="1"/>
    <row r="490" s="59" customFormat="1" customHeight="1"/>
    <row r="491" s="59" customFormat="1" customHeight="1"/>
    <row r="492" s="59" customFormat="1" customHeight="1"/>
    <row r="493" s="59" customFormat="1" customHeight="1"/>
    <row r="494" s="59" customFormat="1" customHeight="1"/>
    <row r="495" s="59" customFormat="1" customHeight="1"/>
    <row r="496" s="59" customFormat="1" customHeight="1"/>
    <row r="497" s="59" customFormat="1" customHeight="1"/>
    <row r="498" s="59" customFormat="1" customHeight="1"/>
    <row r="499" s="59" customFormat="1" customHeight="1"/>
    <row r="500" s="59" customFormat="1" customHeight="1"/>
    <row r="501" s="59" customFormat="1" customHeight="1"/>
    <row r="502" s="59" customFormat="1" customHeight="1"/>
    <row r="503" s="59" customFormat="1" customHeight="1"/>
    <row r="504" s="59" customFormat="1" customHeight="1"/>
    <row r="505" s="59" customFormat="1" customHeight="1"/>
    <row r="506" s="59" customFormat="1" customHeight="1"/>
    <row r="507" s="59" customFormat="1" customHeight="1"/>
    <row r="508" s="59" customFormat="1" customHeight="1"/>
    <row r="509" s="59" customFormat="1" customHeight="1"/>
    <row r="510" s="59" customFormat="1" customHeight="1"/>
    <row r="511" s="59" customFormat="1" customHeight="1"/>
    <row r="512" s="59" customFormat="1" customHeight="1"/>
    <row r="513" s="59" customFormat="1" customHeight="1"/>
    <row r="514" s="59" customFormat="1" customHeight="1"/>
    <row r="515" s="59" customFormat="1" customHeight="1"/>
    <row r="516" s="59" customFormat="1" customHeight="1"/>
    <row r="517" s="59" customFormat="1" customHeight="1"/>
    <row r="518" s="59" customFormat="1" customHeight="1"/>
    <row r="519" s="59" customFormat="1" customHeight="1"/>
    <row r="520" s="59" customFormat="1" customHeight="1"/>
    <row r="521" s="59" customFormat="1" customHeight="1"/>
    <row r="522" s="59" customFormat="1" customHeight="1"/>
    <row r="523" s="59" customFormat="1" customHeight="1"/>
    <row r="524" s="59" customFormat="1" customHeight="1"/>
    <row r="525" s="59" customFormat="1" customHeight="1"/>
    <row r="526" s="59" customFormat="1" customHeight="1"/>
    <row r="527" s="59" customFormat="1" customHeight="1"/>
    <row r="528" s="59" customFormat="1" customHeight="1"/>
    <row r="529" s="59" customFormat="1" customHeight="1"/>
    <row r="530" s="59" customFormat="1" customHeight="1"/>
    <row r="531" s="59" customFormat="1" customHeight="1"/>
    <row r="532" s="59" customFormat="1" customHeight="1"/>
    <row r="533" s="59" customFormat="1" customHeight="1"/>
    <row r="534" s="59" customFormat="1" customHeight="1"/>
    <row r="535" s="59" customFormat="1" customHeight="1"/>
    <row r="536" s="59" customFormat="1" customHeight="1"/>
    <row r="537" s="59" customFormat="1" customHeight="1"/>
    <row r="538" s="59" customFormat="1" customHeight="1"/>
    <row r="539" s="59" customFormat="1" customHeight="1"/>
    <row r="540" s="59" customFormat="1" customHeight="1"/>
    <row r="541" s="59" customFormat="1" customHeight="1"/>
    <row r="542" s="59" customFormat="1" customHeight="1"/>
    <row r="543" s="59" customFormat="1" customHeight="1"/>
    <row r="544" s="59" customFormat="1" customHeight="1"/>
    <row r="545" s="59" customFormat="1" customHeight="1"/>
    <row r="546" s="59" customFormat="1" customHeight="1"/>
    <row r="547" s="59" customFormat="1" customHeight="1"/>
    <row r="548" s="59" customFormat="1" customHeight="1"/>
    <row r="549" s="59" customFormat="1" customHeight="1"/>
    <row r="550" s="59" customFormat="1" customHeight="1"/>
    <row r="551" s="59" customFormat="1" customHeight="1"/>
    <row r="552" s="59" customFormat="1" customHeight="1"/>
    <row r="553" s="59" customFormat="1" customHeight="1"/>
    <row r="554" s="59" customFormat="1" customHeight="1"/>
    <row r="555" s="59" customFormat="1" customHeight="1"/>
    <row r="556" s="59" customFormat="1" customHeight="1"/>
    <row r="557" s="59" customFormat="1" customHeight="1"/>
    <row r="558" s="59" customFormat="1" customHeight="1"/>
    <row r="559" s="59" customFormat="1" customHeight="1"/>
    <row r="560" s="59" customFormat="1" customHeight="1"/>
    <row r="561" s="59" customFormat="1" customHeight="1"/>
    <row r="562" s="59" customFormat="1" customHeight="1"/>
    <row r="563" s="59" customFormat="1" customHeight="1"/>
    <row r="564" s="59" customFormat="1" customHeight="1"/>
    <row r="565" s="59" customFormat="1" customHeight="1"/>
    <row r="566" s="59" customFormat="1" customHeight="1"/>
    <row r="567" s="59" customFormat="1" customHeight="1"/>
    <row r="568" s="59" customFormat="1" customHeight="1"/>
    <row r="569" s="59" customFormat="1" customHeight="1"/>
    <row r="570" s="59" customFormat="1" customHeight="1"/>
    <row r="571" s="59" customFormat="1" customHeight="1"/>
    <row r="572" s="59" customFormat="1" customHeight="1"/>
    <row r="573" s="59" customFormat="1" customHeight="1"/>
    <row r="574" s="59" customFormat="1" customHeight="1"/>
    <row r="575" s="59" customFormat="1" customHeight="1"/>
    <row r="576" s="59" customFormat="1" customHeight="1"/>
    <row r="577" s="59" customFormat="1" customHeight="1"/>
    <row r="578" s="59" customFormat="1" customHeight="1"/>
    <row r="579" s="59" customFormat="1" customHeight="1"/>
    <row r="580" s="59" customFormat="1" customHeight="1"/>
    <row r="581" s="59" customFormat="1" customHeight="1"/>
    <row r="582" s="59" customFormat="1" customHeight="1"/>
    <row r="583" s="59" customFormat="1" customHeight="1"/>
    <row r="584" s="59" customFormat="1" customHeight="1"/>
    <row r="585" s="59" customFormat="1" customHeight="1"/>
    <row r="586" s="59" customFormat="1" customHeight="1"/>
    <row r="587" s="59" customFormat="1" customHeight="1"/>
    <row r="588" s="59" customFormat="1" customHeight="1"/>
    <row r="589" s="59" customFormat="1" customHeight="1"/>
    <row r="590" s="59" customFormat="1" customHeight="1"/>
    <row r="591" s="59" customFormat="1" customHeight="1"/>
    <row r="592" s="59" customFormat="1" customHeight="1"/>
    <row r="593" s="59" customFormat="1" customHeight="1"/>
    <row r="594" s="59" customFormat="1" customHeight="1"/>
    <row r="595" s="59" customFormat="1" customHeight="1"/>
    <row r="596" s="59" customFormat="1" customHeight="1"/>
    <row r="597" s="59" customFormat="1" customHeight="1"/>
    <row r="598" s="59" customFormat="1" customHeight="1"/>
    <row r="599" s="59" customFormat="1" customHeight="1"/>
    <row r="600" s="59" customFormat="1" customHeight="1"/>
    <row r="601" s="59" customFormat="1" customHeight="1"/>
    <row r="602" s="59" customFormat="1" customHeight="1"/>
    <row r="603" s="59" customFormat="1" customHeight="1"/>
    <row r="604" s="59" customFormat="1" customHeight="1"/>
    <row r="605" s="59" customFormat="1" customHeight="1"/>
    <row r="606" s="59" customFormat="1" customHeight="1"/>
    <row r="607" s="59" customFormat="1" customHeight="1"/>
    <row r="608" s="59" customFormat="1" customHeight="1"/>
    <row r="609" s="59" customFormat="1" customHeight="1"/>
    <row r="610" s="59" customFormat="1" customHeight="1"/>
    <row r="611" s="59" customFormat="1" customHeight="1"/>
    <row r="612" s="59" customFormat="1" customHeight="1"/>
    <row r="613" s="59" customFormat="1" customHeight="1"/>
    <row r="614" s="59" customFormat="1" customHeight="1"/>
    <row r="615" s="59" customFormat="1" customHeight="1"/>
    <row r="616" s="59" customFormat="1" customHeight="1"/>
    <row r="617" s="59" customFormat="1" customHeight="1"/>
    <row r="618" s="59" customFormat="1" customHeight="1"/>
    <row r="619" s="59" customFormat="1" customHeight="1"/>
    <row r="620" s="59" customFormat="1" customHeight="1"/>
    <row r="621" s="59" customFormat="1" customHeight="1"/>
    <row r="622" s="59" customFormat="1" customHeight="1"/>
    <row r="623" s="59" customFormat="1" customHeight="1"/>
    <row r="624" s="59" customFormat="1" customHeight="1"/>
    <row r="625" s="59" customFormat="1" customHeight="1"/>
    <row r="626" s="59" customFormat="1" customHeight="1"/>
    <row r="627" s="59" customFormat="1" customHeight="1"/>
    <row r="628" s="59" customFormat="1" customHeight="1"/>
    <row r="629" s="59" customFormat="1" customHeight="1"/>
    <row r="630" s="59" customFormat="1" customHeight="1"/>
    <row r="631" s="59" customFormat="1" customHeight="1"/>
    <row r="632" s="59" customFormat="1" customHeight="1"/>
    <row r="633" s="59" customFormat="1" customHeight="1"/>
    <row r="634" s="59" customFormat="1" customHeight="1"/>
    <row r="635" s="59" customFormat="1" customHeight="1"/>
    <row r="636" s="59" customFormat="1" customHeight="1"/>
    <row r="637" s="59" customFormat="1" customHeight="1"/>
    <row r="638" s="59" customFormat="1" customHeight="1"/>
    <row r="639" s="59" customFormat="1" customHeight="1"/>
    <row r="640" s="59" customFormat="1" customHeight="1"/>
    <row r="641" s="59" customFormat="1" customHeight="1"/>
    <row r="642" s="59" customFormat="1" customHeight="1"/>
    <row r="643" s="59" customFormat="1" customHeight="1"/>
    <row r="644" s="59" customFormat="1" customHeight="1"/>
    <row r="645" s="59" customFormat="1" customHeight="1"/>
    <row r="646" s="59" customFormat="1" customHeight="1"/>
    <row r="647" s="59" customFormat="1" customHeight="1"/>
    <row r="648" s="59" customFormat="1" customHeight="1"/>
    <row r="649" s="59" customFormat="1" customHeight="1"/>
    <row r="650" s="59" customFormat="1" customHeight="1"/>
    <row r="651" s="59" customFormat="1" customHeight="1"/>
    <row r="652" s="59" customFormat="1" customHeight="1"/>
    <row r="653" s="59" customFormat="1" customHeight="1"/>
    <row r="654" s="59" customFormat="1" customHeight="1"/>
    <row r="655" s="59" customFormat="1" customHeight="1"/>
    <row r="656" s="59" customFormat="1" customHeight="1"/>
    <row r="657" s="59" customFormat="1" customHeight="1"/>
    <row r="658" s="59" customFormat="1" customHeight="1"/>
    <row r="659" s="59" customFormat="1" customHeight="1"/>
    <row r="660" s="59" customFormat="1" customHeight="1"/>
    <row r="661" s="59" customFormat="1" customHeight="1"/>
    <row r="662" s="59" customFormat="1" customHeight="1"/>
    <row r="663" s="59" customFormat="1" customHeight="1"/>
    <row r="664" s="59" customFormat="1" customHeight="1"/>
    <row r="665" s="59" customFormat="1" customHeight="1"/>
    <row r="666" s="59" customFormat="1" customHeight="1"/>
    <row r="667" s="59" customFormat="1" customHeight="1"/>
    <row r="668" s="59" customFormat="1" customHeight="1"/>
    <row r="669" s="59" customFormat="1" customHeight="1"/>
    <row r="670" s="59" customFormat="1" customHeight="1"/>
    <row r="671" s="59" customFormat="1" customHeight="1"/>
    <row r="672" s="59" customFormat="1" customHeight="1"/>
    <row r="673" s="59" customFormat="1" customHeight="1"/>
    <row r="674" s="59" customFormat="1" customHeight="1"/>
    <row r="675" s="59" customFormat="1" customHeight="1"/>
    <row r="676" s="59" customFormat="1" customHeight="1"/>
    <row r="677" s="59" customFormat="1" customHeight="1"/>
    <row r="678" s="59" customFormat="1" customHeight="1"/>
    <row r="679" s="59" customFormat="1" customHeight="1"/>
    <row r="680" s="59" customFormat="1" customHeight="1"/>
    <row r="681" s="59" customFormat="1" customHeight="1"/>
    <row r="682" s="59" customFormat="1" customHeight="1"/>
    <row r="683" s="59" customFormat="1" customHeight="1"/>
    <row r="684" s="59" customFormat="1" customHeight="1"/>
    <row r="685" s="59" customFormat="1" customHeight="1"/>
    <row r="686" s="59" customFormat="1" customHeight="1"/>
    <row r="687" s="59" customFormat="1" customHeight="1"/>
    <row r="688" s="59" customFormat="1" customHeight="1"/>
    <row r="689" s="59" customFormat="1" customHeight="1"/>
    <row r="690" s="59" customFormat="1" customHeight="1"/>
    <row r="691" s="59" customFormat="1" customHeight="1"/>
    <row r="692" s="59" customFormat="1" customHeight="1"/>
    <row r="693" s="59" customFormat="1" customHeight="1"/>
    <row r="694" s="59" customFormat="1" customHeight="1"/>
    <row r="695" s="59" customFormat="1" customHeight="1"/>
    <row r="696" s="59" customFormat="1" customHeight="1"/>
    <row r="697" s="59" customFormat="1" customHeight="1"/>
    <row r="698" s="59" customFormat="1" customHeight="1"/>
    <row r="699" s="59" customFormat="1" customHeight="1"/>
    <row r="700" s="59" customFormat="1" customHeight="1"/>
    <row r="701" s="59" customFormat="1" customHeight="1"/>
    <row r="702" s="59" customFormat="1" customHeight="1"/>
    <row r="703" s="59" customFormat="1" customHeight="1"/>
    <row r="704" s="59" customFormat="1" customHeight="1"/>
    <row r="705" s="59" customFormat="1" customHeight="1"/>
    <row r="706" s="59" customFormat="1" customHeight="1"/>
    <row r="707" s="59" customFormat="1" customHeight="1"/>
    <row r="708" s="59" customFormat="1" customHeight="1"/>
    <row r="709" s="59" customFormat="1" customHeight="1"/>
    <row r="710" s="59" customFormat="1" customHeight="1"/>
    <row r="711" s="59" customFormat="1" customHeight="1"/>
    <row r="712" s="59" customFormat="1" customHeight="1"/>
    <row r="713" s="59" customFormat="1" customHeight="1"/>
    <row r="714" s="59" customFormat="1" customHeight="1"/>
    <row r="715" s="59" customFormat="1" customHeight="1"/>
    <row r="716" s="59" customFormat="1" customHeight="1"/>
    <row r="717" s="59" customFormat="1" customHeight="1"/>
    <row r="718" s="59" customFormat="1" customHeight="1"/>
    <row r="719" s="59" customFormat="1" customHeight="1"/>
    <row r="720" s="59" customFormat="1" customHeight="1"/>
    <row r="721" s="59" customFormat="1" customHeight="1"/>
    <row r="722" s="59" customFormat="1" customHeight="1"/>
    <row r="723" s="59" customFormat="1" customHeight="1"/>
    <row r="724" s="59" customFormat="1" customHeight="1"/>
    <row r="725" s="59" customFormat="1" customHeight="1"/>
    <row r="726" s="59" customFormat="1" customHeight="1"/>
    <row r="727" s="59" customFormat="1" customHeight="1"/>
    <row r="728" s="59" customFormat="1" customHeight="1"/>
    <row r="729" s="59" customFormat="1" customHeight="1"/>
    <row r="730" s="59" customFormat="1" customHeight="1"/>
    <row r="731" s="59" customFormat="1" customHeight="1"/>
    <row r="732" s="59" customFormat="1" customHeight="1"/>
    <row r="733" s="59" customFormat="1" customHeight="1"/>
    <row r="734" s="59" customFormat="1" customHeight="1"/>
    <row r="735" s="59" customFormat="1" customHeight="1"/>
    <row r="736" s="59" customFormat="1" customHeight="1"/>
    <row r="737" s="59" customFormat="1" customHeight="1"/>
    <row r="738" s="59" customFormat="1" customHeight="1"/>
    <row r="739" s="59" customFormat="1" customHeight="1"/>
    <row r="740" s="59" customFormat="1" customHeight="1"/>
    <row r="741" s="59" customFormat="1" customHeight="1"/>
    <row r="742" s="59" customFormat="1" customHeight="1"/>
    <row r="743" s="59" customFormat="1" customHeight="1"/>
    <row r="744" s="59" customFormat="1" customHeight="1"/>
    <row r="745" s="59" customFormat="1" customHeight="1"/>
    <row r="746" s="59" customFormat="1" customHeight="1"/>
    <row r="747" s="59" customFormat="1" customHeight="1"/>
    <row r="748" s="59" customFormat="1" customHeight="1"/>
    <row r="749" s="59" customFormat="1" customHeight="1"/>
    <row r="750" s="59" customFormat="1" customHeight="1"/>
    <row r="751" s="59" customFormat="1" customHeight="1"/>
    <row r="752" s="59" customFormat="1" customHeight="1"/>
    <row r="753" s="59" customFormat="1" customHeight="1"/>
    <row r="754" s="59" customFormat="1" customHeight="1"/>
    <row r="755" s="59" customFormat="1" customHeight="1"/>
    <row r="756" s="59" customFormat="1" customHeight="1"/>
    <row r="757" s="59" customFormat="1" customHeight="1"/>
    <row r="758" s="59" customFormat="1" customHeight="1"/>
    <row r="759" s="59" customFormat="1" customHeight="1"/>
    <row r="760" s="59" customFormat="1" customHeight="1"/>
    <row r="761" s="59" customFormat="1" customHeight="1"/>
    <row r="762" s="59" customFormat="1" customHeight="1"/>
    <row r="763" s="59" customFormat="1" customHeight="1"/>
    <row r="764" s="59" customFormat="1" customHeight="1"/>
    <row r="765" s="59" customFormat="1" customHeight="1"/>
    <row r="766" s="59" customFormat="1" customHeight="1"/>
    <row r="767" s="59" customFormat="1" customHeight="1"/>
    <row r="768" s="59" customFormat="1" customHeight="1"/>
    <row r="769" s="59" customFormat="1" customHeight="1"/>
    <row r="770" s="59" customFormat="1" customHeight="1"/>
    <row r="771" s="59" customFormat="1" customHeight="1"/>
    <row r="772" s="59" customFormat="1" customHeight="1"/>
    <row r="773" s="59" customFormat="1" customHeight="1"/>
    <row r="774" s="59" customFormat="1" customHeight="1"/>
    <row r="775" s="59" customFormat="1" customHeight="1"/>
    <row r="776" s="59" customFormat="1" customHeight="1"/>
    <row r="777" s="59" customFormat="1" customHeight="1"/>
    <row r="778" s="59" customFormat="1" customHeight="1"/>
    <row r="779" s="59" customFormat="1" customHeight="1"/>
    <row r="780" s="59" customFormat="1" customHeight="1"/>
    <row r="781" s="59" customFormat="1" customHeight="1"/>
    <row r="782" s="59" customFormat="1" customHeight="1"/>
    <row r="783" s="59" customFormat="1" customHeight="1"/>
    <row r="784" s="59" customFormat="1" customHeight="1"/>
    <row r="785" s="59" customFormat="1" customHeight="1"/>
    <row r="786" s="59" customFormat="1" customHeight="1"/>
    <row r="787" s="59" customFormat="1" customHeight="1"/>
    <row r="788" s="59" customFormat="1" customHeight="1"/>
    <row r="789" s="59" customFormat="1" customHeight="1"/>
    <row r="790" s="59" customFormat="1" customHeight="1"/>
    <row r="791" s="59" customFormat="1" customHeight="1"/>
    <row r="792" s="59" customFormat="1" customHeight="1"/>
    <row r="793" s="59" customFormat="1" customHeight="1"/>
    <row r="794" s="59" customFormat="1" customHeight="1"/>
    <row r="795" s="59" customFormat="1" customHeight="1"/>
    <row r="796" s="59" customFormat="1" customHeight="1"/>
    <row r="797" s="59" customFormat="1" customHeight="1"/>
    <row r="798" s="59" customFormat="1" customHeight="1"/>
    <row r="799" s="59" customFormat="1" customHeight="1"/>
    <row r="800" s="59" customFormat="1" customHeight="1"/>
    <row r="801" s="59" customFormat="1" customHeight="1"/>
    <row r="802" s="59" customFormat="1" customHeight="1"/>
    <row r="803" s="59" customFormat="1" customHeight="1"/>
    <row r="804" s="59" customFormat="1" customHeight="1"/>
    <row r="805" s="59" customFormat="1" customHeight="1"/>
    <row r="806" s="59" customFormat="1" customHeight="1"/>
    <row r="807" s="59" customFormat="1" customHeight="1"/>
    <row r="808" s="59" customFormat="1" customHeight="1"/>
    <row r="809" s="59" customFormat="1" customHeight="1"/>
    <row r="810" s="59" customFormat="1" customHeight="1"/>
    <row r="811" s="59" customFormat="1" customHeight="1"/>
    <row r="812" s="59" customFormat="1" customHeight="1"/>
    <row r="813" s="59" customFormat="1" customHeight="1"/>
    <row r="814" s="59" customFormat="1" customHeight="1"/>
    <row r="815" s="59" customFormat="1" customHeight="1"/>
    <row r="816" s="59" customFormat="1" customHeight="1"/>
    <row r="817" s="59" customFormat="1" customHeight="1"/>
    <row r="818" s="59" customFormat="1" customHeight="1"/>
    <row r="819" s="59" customFormat="1" customHeight="1"/>
    <row r="820" s="59" customFormat="1" customHeight="1"/>
    <row r="821" s="59" customFormat="1" customHeight="1"/>
    <row r="822" s="59" customFormat="1" customHeight="1"/>
    <row r="823" s="59" customFormat="1" customHeight="1"/>
    <row r="824" s="59" customFormat="1" customHeight="1"/>
    <row r="825" s="59" customFormat="1" customHeight="1"/>
    <row r="826" s="59" customFormat="1" customHeight="1"/>
    <row r="827" s="59" customFormat="1" customHeight="1"/>
    <row r="828" s="59" customFormat="1" customHeight="1"/>
    <row r="829" s="59" customFormat="1" customHeight="1"/>
    <row r="830" s="59" customFormat="1" customHeight="1"/>
    <row r="831" s="59" customFormat="1" customHeight="1"/>
    <row r="832" s="59" customFormat="1" customHeight="1"/>
    <row r="833" s="59" customFormat="1" customHeight="1"/>
    <row r="834" s="59" customFormat="1" customHeight="1"/>
    <row r="835" s="59" customFormat="1" customHeight="1"/>
    <row r="836" s="59" customFormat="1" customHeight="1"/>
    <row r="837" s="59" customFormat="1" customHeight="1"/>
    <row r="838" s="59" customFormat="1" customHeight="1"/>
    <row r="839" s="59" customFormat="1" customHeight="1"/>
    <row r="840" s="59" customFormat="1" customHeight="1"/>
    <row r="841" s="59" customFormat="1" customHeight="1"/>
    <row r="842" s="59" customFormat="1" customHeight="1"/>
    <row r="843" s="59" customFormat="1" customHeight="1"/>
    <row r="844" s="59" customFormat="1" customHeight="1"/>
    <row r="845" s="59" customFormat="1" customHeight="1"/>
    <row r="846" s="59" customFormat="1" customHeight="1"/>
    <row r="847" s="59" customFormat="1" customHeight="1"/>
    <row r="848" s="59" customFormat="1" customHeight="1"/>
    <row r="849" s="59" customFormat="1" customHeight="1"/>
    <row r="850" s="59" customFormat="1" customHeight="1"/>
    <row r="851" s="59" customFormat="1" customHeight="1"/>
    <row r="852" s="59" customFormat="1" customHeight="1"/>
    <row r="853" s="59" customFormat="1" customHeight="1"/>
    <row r="854" s="59" customFormat="1" customHeight="1"/>
    <row r="855" s="59" customFormat="1" customHeight="1"/>
    <row r="856" s="59" customFormat="1" customHeight="1"/>
    <row r="857" s="59" customFormat="1" customHeight="1"/>
    <row r="858" s="59" customFormat="1" customHeight="1"/>
    <row r="859" s="59" customFormat="1" customHeight="1"/>
    <row r="860" s="59" customFormat="1" customHeight="1"/>
    <row r="861" s="59" customFormat="1" customHeight="1"/>
    <row r="862" s="59" customFormat="1" customHeight="1"/>
    <row r="863" s="59" customFormat="1" customHeight="1"/>
    <row r="864" s="59" customFormat="1" customHeight="1"/>
    <row r="865" s="59" customFormat="1" customHeight="1"/>
    <row r="866" s="59" customFormat="1" customHeight="1"/>
    <row r="867" s="59" customFormat="1" customHeight="1"/>
    <row r="868" s="59" customFormat="1" customHeight="1"/>
    <row r="869" s="59" customFormat="1" customHeight="1"/>
    <row r="870" s="59" customFormat="1" customHeight="1"/>
    <row r="871" s="59" customFormat="1" customHeight="1"/>
    <row r="872" s="59" customFormat="1" customHeight="1"/>
    <row r="873" s="59" customFormat="1" customHeight="1"/>
    <row r="874" s="59" customFormat="1" customHeight="1"/>
    <row r="875" s="59" customFormat="1" customHeight="1"/>
    <row r="876" s="59" customFormat="1" customHeight="1"/>
    <row r="877" s="59" customFormat="1" customHeight="1"/>
    <row r="878" s="59" customFormat="1" customHeight="1"/>
    <row r="879" s="59" customFormat="1" customHeight="1"/>
    <row r="880" s="59" customFormat="1" customHeight="1"/>
    <row r="881" s="59" customFormat="1" customHeight="1"/>
    <row r="882" s="59" customFormat="1" customHeight="1"/>
    <row r="883" s="59" customFormat="1" customHeight="1"/>
    <row r="884" s="59" customFormat="1" customHeight="1"/>
    <row r="885" s="59" customFormat="1" customHeight="1"/>
    <row r="886" s="59" customFormat="1" customHeight="1"/>
    <row r="887" s="59" customFormat="1" customHeight="1"/>
    <row r="888" s="59" customFormat="1" customHeight="1"/>
    <row r="889" s="59" customFormat="1" customHeight="1"/>
    <row r="890" s="59" customFormat="1" customHeight="1"/>
    <row r="891" s="59" customFormat="1" customHeight="1"/>
    <row r="892" s="59" customFormat="1" customHeight="1"/>
    <row r="893" s="59" customFormat="1" customHeight="1"/>
    <row r="894" s="59" customFormat="1" customHeight="1"/>
    <row r="895" s="59" customFormat="1" customHeight="1"/>
    <row r="896" s="59" customFormat="1" customHeight="1"/>
    <row r="897" s="59" customFormat="1" customHeight="1"/>
    <row r="898" s="59" customFormat="1" customHeight="1"/>
    <row r="899" s="59" customFormat="1" customHeight="1"/>
    <row r="900" s="59" customFormat="1" customHeight="1"/>
    <row r="901" s="59" customFormat="1" customHeight="1"/>
    <row r="902" s="59" customFormat="1" customHeight="1"/>
    <row r="903" s="59" customFormat="1" customHeight="1"/>
    <row r="904" s="59" customFormat="1" customHeight="1"/>
    <row r="905" s="59" customFormat="1" customHeight="1"/>
    <row r="906" s="59" customFormat="1" customHeight="1"/>
    <row r="907" s="59" customFormat="1" customHeight="1"/>
    <row r="908" s="59" customFormat="1" customHeight="1"/>
    <row r="909" s="59" customFormat="1" customHeight="1"/>
    <row r="910" s="59" customFormat="1" customHeight="1"/>
    <row r="911" s="59" customFormat="1" customHeight="1"/>
    <row r="912" s="59" customFormat="1" customHeight="1"/>
    <row r="913" s="59" customFormat="1" customHeight="1"/>
    <row r="914" s="59" customFormat="1" customHeight="1"/>
    <row r="915" s="59" customFormat="1" customHeight="1"/>
    <row r="916" s="59" customFormat="1" customHeight="1"/>
    <row r="917" s="59" customFormat="1" customHeight="1"/>
    <row r="918" s="59" customFormat="1" customHeight="1"/>
    <row r="919" s="59" customFormat="1" customHeight="1"/>
    <row r="920" s="59" customFormat="1" customHeight="1"/>
    <row r="921" s="59" customFormat="1" customHeight="1"/>
    <row r="922" s="59" customFormat="1" customHeight="1"/>
    <row r="923" s="59" customFormat="1" customHeight="1"/>
    <row r="924" s="59" customFormat="1" customHeight="1"/>
    <row r="925" s="59" customFormat="1" customHeight="1"/>
    <row r="926" s="59" customFormat="1" customHeight="1"/>
    <row r="927" s="59" customFormat="1" customHeight="1"/>
    <row r="928" s="59" customFormat="1" customHeight="1"/>
    <row r="929" s="59" customFormat="1" customHeight="1"/>
    <row r="930" s="59" customFormat="1" customHeight="1"/>
    <row r="931" s="59" customFormat="1" customHeight="1"/>
    <row r="932" s="59" customFormat="1" customHeight="1"/>
    <row r="933" s="59" customFormat="1" customHeight="1"/>
    <row r="934" s="59" customFormat="1" customHeight="1"/>
    <row r="935" s="59" customFormat="1" customHeight="1"/>
    <row r="936" s="59" customFormat="1" customHeight="1"/>
    <row r="937" s="59" customFormat="1" customHeight="1"/>
    <row r="938" s="59" customFormat="1" customHeight="1"/>
    <row r="939" s="59" customFormat="1" customHeight="1"/>
    <row r="940" s="59" customFormat="1" customHeight="1"/>
    <row r="941" s="59" customFormat="1" customHeight="1"/>
    <row r="942" s="59" customFormat="1" customHeight="1"/>
    <row r="943" s="59" customFormat="1" customHeight="1"/>
    <row r="944" s="59" customFormat="1" customHeight="1"/>
    <row r="945" s="59" customFormat="1" customHeight="1"/>
    <row r="946" s="59" customFormat="1" customHeight="1"/>
    <row r="947" s="59" customFormat="1" customHeight="1"/>
    <row r="948" s="59" customFormat="1" customHeight="1"/>
    <row r="949" s="59" customFormat="1" customHeight="1"/>
    <row r="950" s="59" customFormat="1" customHeight="1"/>
    <row r="951" s="59" customFormat="1" customHeight="1"/>
    <row r="952" s="59" customFormat="1" customHeight="1"/>
    <row r="953" s="59" customFormat="1" customHeight="1"/>
    <row r="954" s="59" customFormat="1" customHeight="1"/>
    <row r="955" s="59" customFormat="1" customHeight="1"/>
    <row r="956" s="59" customFormat="1" customHeight="1"/>
    <row r="957" s="59" customFormat="1" customHeight="1"/>
    <row r="958" s="59" customFormat="1" customHeight="1"/>
    <row r="959" s="59" customFormat="1" customHeight="1"/>
    <row r="960" s="59" customFormat="1" customHeight="1"/>
    <row r="961" s="59" customFormat="1" customHeight="1"/>
    <row r="962" s="59" customFormat="1" customHeight="1"/>
    <row r="963" s="59" customFormat="1" customHeight="1"/>
    <row r="964" s="59" customFormat="1" customHeight="1"/>
    <row r="965" s="59" customFormat="1" customHeight="1"/>
    <row r="966" s="59" customFormat="1" customHeight="1"/>
    <row r="967" s="59" customFormat="1" customHeight="1"/>
    <row r="968" s="59" customFormat="1" customHeight="1"/>
    <row r="969" s="59" customFormat="1" customHeight="1"/>
    <row r="970" s="59" customFormat="1" customHeight="1"/>
    <row r="971" s="59" customFormat="1" customHeight="1"/>
    <row r="972" s="59" customFormat="1" customHeight="1"/>
    <row r="973" s="59" customFormat="1" customHeight="1"/>
    <row r="974" s="59" customFormat="1" customHeight="1"/>
    <row r="975" s="59" customFormat="1" customHeight="1"/>
    <row r="976" s="59" customFormat="1" customHeight="1"/>
    <row r="977" s="59" customFormat="1" customHeight="1"/>
    <row r="978" s="59" customFormat="1" customHeight="1"/>
    <row r="979" s="59" customFormat="1" customHeight="1"/>
    <row r="980" s="59" customFormat="1" customHeight="1"/>
    <row r="981" s="59" customFormat="1" customHeight="1"/>
    <row r="982" s="59" customFormat="1" customHeight="1"/>
    <row r="983" s="59" customFormat="1" customHeight="1"/>
    <row r="984" s="59" customFormat="1" customHeight="1"/>
    <row r="985" s="59" customFormat="1" customHeight="1"/>
    <row r="986" s="59" customFormat="1" customHeight="1"/>
    <row r="987" s="59" customFormat="1" customHeight="1"/>
    <row r="988" s="59" customFormat="1" customHeight="1"/>
    <row r="989" s="59" customFormat="1" customHeight="1"/>
    <row r="990" s="59" customFormat="1" customHeight="1"/>
    <row r="991" s="59" customFormat="1" customHeight="1"/>
    <row r="992" s="59" customFormat="1" customHeight="1"/>
    <row r="993" s="59" customFormat="1" customHeight="1"/>
    <row r="994" s="59" customFormat="1" customHeight="1"/>
    <row r="995" s="59" customFormat="1" customHeight="1"/>
    <row r="996" s="59" customFormat="1" customHeight="1"/>
    <row r="997" s="59" customFormat="1" customHeight="1"/>
    <row r="998" s="59" customFormat="1" customHeight="1"/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1" sqref="G11"/>
    </sheetView>
  </sheetViews>
  <sheetFormatPr defaultColWidth="8.79166666666667" defaultRowHeight="15.6" outlineLevelCol="7"/>
  <cols>
    <col min="1" max="1" width="23.5916666666667" customWidth="1"/>
    <col min="2" max="2" width="15.8916666666667" customWidth="1"/>
    <col min="3" max="3" width="36.2083333333333" customWidth="1"/>
    <col min="4" max="4" width="20.8916666666667" customWidth="1"/>
  </cols>
  <sheetData>
    <row r="1" spans="1:4">
      <c r="A1" s="50" t="s">
        <v>2763</v>
      </c>
      <c r="B1" s="50"/>
      <c r="C1" s="50"/>
      <c r="D1" s="50"/>
    </row>
    <row r="2" ht="50" customHeight="1" spans="1:4">
      <c r="A2" s="51" t="s">
        <v>2764</v>
      </c>
      <c r="B2" s="51"/>
      <c r="C2" s="51"/>
      <c r="D2" s="51"/>
    </row>
    <row r="3" ht="25" customHeight="1" spans="1:4">
      <c r="A3" s="52" t="s">
        <v>2765</v>
      </c>
      <c r="B3" s="52"/>
      <c r="C3" s="52"/>
      <c r="D3" s="53"/>
    </row>
    <row r="4" ht="25" customHeight="1" spans="1:4">
      <c r="A4" s="54" t="s">
        <v>2717</v>
      </c>
      <c r="B4" s="54" t="s">
        <v>4</v>
      </c>
      <c r="C4" s="54" t="s">
        <v>2717</v>
      </c>
      <c r="D4" s="54" t="s">
        <v>5</v>
      </c>
    </row>
    <row r="5" ht="25" customHeight="1" spans="1:4">
      <c r="A5" s="54" t="s">
        <v>2718</v>
      </c>
      <c r="B5" s="54"/>
      <c r="C5" s="54" t="s">
        <v>2719</v>
      </c>
      <c r="D5" s="54"/>
    </row>
    <row r="6" ht="25" customHeight="1" spans="1:4">
      <c r="A6" s="54" t="s">
        <v>2749</v>
      </c>
      <c r="B6" s="54"/>
      <c r="C6" s="54" t="s">
        <v>2731</v>
      </c>
      <c r="D6" s="54"/>
    </row>
    <row r="7" ht="25" customHeight="1" spans="1:4">
      <c r="A7" s="54" t="s">
        <v>2753</v>
      </c>
      <c r="B7" s="54"/>
      <c r="C7" s="54" t="s">
        <v>2766</v>
      </c>
      <c r="D7" s="54"/>
    </row>
    <row r="8" ht="25" customHeight="1" spans="1:4">
      <c r="A8" s="54" t="s">
        <v>2767</v>
      </c>
      <c r="B8" s="54"/>
      <c r="C8" s="54" t="s">
        <v>2768</v>
      </c>
      <c r="D8" s="54"/>
    </row>
    <row r="9" ht="25" customHeight="1" spans="1:8">
      <c r="A9" s="54"/>
      <c r="B9" s="54"/>
      <c r="C9" s="54"/>
      <c r="D9" s="54"/>
      <c r="H9">
        <v>4</v>
      </c>
    </row>
    <row r="10" ht="25" customHeight="1" spans="1:4">
      <c r="A10" s="54" t="s">
        <v>2755</v>
      </c>
      <c r="B10" s="54">
        <v>0</v>
      </c>
      <c r="C10" s="54" t="s">
        <v>2756</v>
      </c>
      <c r="D10" s="54">
        <v>0</v>
      </c>
    </row>
    <row r="11" ht="25" customHeight="1" spans="1:4">
      <c r="A11" s="54" t="s">
        <v>2757</v>
      </c>
      <c r="B11" s="54"/>
      <c r="C11" s="54" t="s">
        <v>20</v>
      </c>
      <c r="D11" s="54"/>
    </row>
    <row r="12" ht="25" customHeight="1" spans="1:4">
      <c r="A12" s="54" t="s">
        <v>2758</v>
      </c>
      <c r="B12" s="54"/>
      <c r="C12" s="54" t="s">
        <v>2769</v>
      </c>
      <c r="D12" s="54"/>
    </row>
    <row r="13" ht="25" customHeight="1" spans="1:4">
      <c r="A13" s="54"/>
      <c r="B13" s="54"/>
      <c r="C13" s="54"/>
      <c r="D13" s="54"/>
    </row>
    <row r="14" ht="25" customHeight="1" spans="1:4">
      <c r="A14" s="54" t="s">
        <v>21</v>
      </c>
      <c r="B14" s="54">
        <v>0</v>
      </c>
      <c r="C14" s="54" t="s">
        <v>22</v>
      </c>
      <c r="D14" s="54">
        <v>0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zoomScale="66" zoomScaleNormal="66" zoomScaleSheetLayoutView="60" workbookViewId="0">
      <selection activeCell="A2" sqref="A2"/>
    </sheetView>
  </sheetViews>
  <sheetFormatPr defaultColWidth="7.20833333333333" defaultRowHeight="14.4" outlineLevelCol="5"/>
  <cols>
    <col min="1" max="1" width="33.7166666666667" style="12"/>
    <col min="2" max="3" width="23.25" style="12"/>
    <col min="4" max="4" width="32.9416666666667" style="12"/>
    <col min="5" max="5" width="23.25" style="12"/>
    <col min="6" max="6" width="31.0583333333333" style="12" customWidth="1"/>
    <col min="7" max="16384" width="7.20833333333333" style="11"/>
  </cols>
  <sheetData>
    <row r="1" s="11" customFormat="1" ht="45" customHeight="1" spans="1:6">
      <c r="A1" s="13" t="s">
        <v>2770</v>
      </c>
      <c r="B1" s="14"/>
      <c r="C1" s="14"/>
      <c r="D1" s="14"/>
      <c r="E1" s="14"/>
      <c r="F1" s="14"/>
    </row>
    <row r="2" s="11" customFormat="1" ht="18.75" customHeight="1" spans="1:6">
      <c r="A2" s="15" t="s">
        <v>2771</v>
      </c>
      <c r="B2" s="16"/>
      <c r="C2" s="16"/>
      <c r="D2" s="16"/>
      <c r="E2" s="17"/>
      <c r="F2" s="18"/>
    </row>
    <row r="3" s="11" customFormat="1" ht="18.75" customHeight="1" spans="1:6">
      <c r="A3" s="19" t="s">
        <v>2456</v>
      </c>
      <c r="B3" s="19"/>
      <c r="C3" s="19"/>
      <c r="D3" s="19"/>
      <c r="E3" s="20"/>
      <c r="F3" s="20" t="s">
        <v>2772</v>
      </c>
    </row>
    <row r="4" s="11" customFormat="1" ht="27" customHeight="1" spans="1:6">
      <c r="A4" s="21" t="s">
        <v>2773</v>
      </c>
      <c r="B4" s="21" t="s">
        <v>26</v>
      </c>
      <c r="C4" s="21" t="s">
        <v>27</v>
      </c>
      <c r="D4" s="21" t="s">
        <v>2773</v>
      </c>
      <c r="E4" s="21" t="s">
        <v>26</v>
      </c>
      <c r="F4" s="21" t="s">
        <v>27</v>
      </c>
    </row>
    <row r="5" s="11" customFormat="1" ht="27" customHeight="1" spans="1:6">
      <c r="A5" s="22" t="s">
        <v>2774</v>
      </c>
      <c r="B5" s="23">
        <v>56170700</v>
      </c>
      <c r="C5" s="23">
        <v>56491500</v>
      </c>
      <c r="D5" s="22" t="s">
        <v>2775</v>
      </c>
      <c r="E5" s="23">
        <v>198577760</v>
      </c>
      <c r="F5" s="23">
        <v>208478150</v>
      </c>
    </row>
    <row r="6" s="11" customFormat="1" ht="27" customHeight="1" spans="1:6">
      <c r="A6" s="24" t="s">
        <v>2776</v>
      </c>
      <c r="B6" s="25">
        <v>1589200</v>
      </c>
      <c r="C6" s="25">
        <v>1589200</v>
      </c>
      <c r="D6" s="22" t="s">
        <v>2777</v>
      </c>
      <c r="E6" s="25">
        <v>9822593.52</v>
      </c>
      <c r="F6" s="25">
        <v>11322535.2</v>
      </c>
    </row>
    <row r="7" s="11" customFormat="1" ht="27" customHeight="1" spans="1:6">
      <c r="A7" s="26" t="s">
        <v>2778</v>
      </c>
      <c r="B7" s="27">
        <v>25791340</v>
      </c>
      <c r="C7" s="27">
        <v>27962346</v>
      </c>
      <c r="D7" s="22" t="s">
        <v>2779</v>
      </c>
      <c r="E7" s="28">
        <v>3280000</v>
      </c>
      <c r="F7" s="28">
        <v>4499208</v>
      </c>
    </row>
    <row r="8" s="11" customFormat="1" ht="27" customHeight="1" spans="1:6">
      <c r="A8" s="29" t="s">
        <v>2780</v>
      </c>
      <c r="B8" s="28">
        <v>18076900</v>
      </c>
      <c r="C8" s="28">
        <v>19005510</v>
      </c>
      <c r="D8" s="22" t="s">
        <v>2781</v>
      </c>
      <c r="E8" s="28">
        <v>129053.26</v>
      </c>
      <c r="F8" s="28">
        <v>135000</v>
      </c>
    </row>
    <row r="9" s="11" customFormat="1" ht="27" customHeight="1" spans="1:6">
      <c r="A9" s="30" t="s">
        <v>2782</v>
      </c>
      <c r="B9" s="28">
        <v>4434440</v>
      </c>
      <c r="C9" s="28">
        <v>4457628</v>
      </c>
      <c r="D9" s="22" t="s">
        <v>2783</v>
      </c>
      <c r="E9" s="31">
        <v>0</v>
      </c>
      <c r="F9" s="31">
        <v>0</v>
      </c>
    </row>
    <row r="10" s="11" customFormat="1" ht="27" customHeight="1" spans="1:6">
      <c r="A10" s="24" t="s">
        <v>2784</v>
      </c>
      <c r="B10" s="28">
        <v>0</v>
      </c>
      <c r="C10" s="32">
        <v>0</v>
      </c>
      <c r="D10" s="33"/>
      <c r="E10" s="33"/>
      <c r="F10" s="33"/>
    </row>
    <row r="11" s="11" customFormat="1" ht="27" customHeight="1" spans="1:6">
      <c r="A11" s="29" t="s">
        <v>2785</v>
      </c>
      <c r="B11" s="28">
        <v>26877635.24</v>
      </c>
      <c r="C11" s="32">
        <v>5087935</v>
      </c>
      <c r="D11" s="33"/>
      <c r="E11" s="33"/>
      <c r="F11" s="33"/>
    </row>
    <row r="12" s="11" customFormat="1" ht="27" customHeight="1" spans="1:6">
      <c r="A12" s="29" t="s">
        <v>2786</v>
      </c>
      <c r="B12" s="28">
        <v>7249096.3</v>
      </c>
      <c r="C12" s="32">
        <v>8665660.91</v>
      </c>
      <c r="D12" s="33"/>
      <c r="E12" s="33"/>
      <c r="F12" s="33"/>
    </row>
    <row r="13" s="11" customFormat="1" ht="27" customHeight="1" spans="1:6">
      <c r="A13" s="29" t="s">
        <v>2787</v>
      </c>
      <c r="B13" s="28">
        <v>310253.66</v>
      </c>
      <c r="C13" s="32">
        <v>312000</v>
      </c>
      <c r="D13" s="33"/>
      <c r="E13" s="33"/>
      <c r="F13" s="33"/>
    </row>
    <row r="14" s="11" customFormat="1" ht="27" customHeight="1" spans="1:6">
      <c r="A14" s="29" t="s">
        <v>2788</v>
      </c>
      <c r="B14" s="28">
        <v>0</v>
      </c>
      <c r="C14" s="32">
        <v>0</v>
      </c>
      <c r="D14" s="33"/>
      <c r="E14" s="34"/>
      <c r="F14" s="34"/>
    </row>
    <row r="15" s="11" customFormat="1" ht="27" customHeight="1" spans="1:6">
      <c r="A15" s="29" t="s">
        <v>2789</v>
      </c>
      <c r="B15" s="35">
        <f>B5+B7+B10+B11+B12+B13+B14</f>
        <v>116399025.2</v>
      </c>
      <c r="C15" s="35">
        <f>C5+C7+C10+C11+C12+C13+C14</f>
        <v>98519441.91</v>
      </c>
      <c r="D15" s="36" t="s">
        <v>2790</v>
      </c>
      <c r="E15" s="35">
        <f>E5+E6+E7+E8+E9</f>
        <v>211809406.78</v>
      </c>
      <c r="F15" s="35">
        <f>F5+F6+F7+F8+F9</f>
        <v>224434893.2</v>
      </c>
    </row>
    <row r="16" s="11" customFormat="1" ht="27" customHeight="1" spans="1:6">
      <c r="A16" s="29" t="s">
        <v>2791</v>
      </c>
      <c r="B16" s="35">
        <v>171250000</v>
      </c>
      <c r="C16" s="35">
        <v>193551042</v>
      </c>
      <c r="D16" s="37" t="s">
        <v>2792</v>
      </c>
      <c r="E16" s="35">
        <v>0</v>
      </c>
      <c r="F16" s="35">
        <v>0</v>
      </c>
    </row>
    <row r="17" s="11" customFormat="1" ht="27" customHeight="1" spans="1:6">
      <c r="A17" s="29" t="s">
        <v>2793</v>
      </c>
      <c r="B17" s="35">
        <v>0</v>
      </c>
      <c r="C17" s="35">
        <v>0</v>
      </c>
      <c r="D17" s="36" t="s">
        <v>2794</v>
      </c>
      <c r="E17" s="35">
        <v>0</v>
      </c>
      <c r="F17" s="35">
        <v>0</v>
      </c>
    </row>
    <row r="18" s="11" customFormat="1" ht="27" customHeight="1" spans="1:6">
      <c r="A18" s="30" t="s">
        <v>2795</v>
      </c>
      <c r="B18" s="38">
        <f t="shared" ref="B18:F18" si="0">B15+B16+B17</f>
        <v>287649025.2</v>
      </c>
      <c r="C18" s="38">
        <f t="shared" si="0"/>
        <v>292070483.91</v>
      </c>
      <c r="D18" s="39" t="s">
        <v>2796</v>
      </c>
      <c r="E18" s="35">
        <f t="shared" si="0"/>
        <v>211809406.78</v>
      </c>
      <c r="F18" s="35">
        <f t="shared" si="0"/>
        <v>224434893.2</v>
      </c>
    </row>
    <row r="19" s="11" customFormat="1" ht="27" customHeight="1" spans="1:6">
      <c r="A19" s="33"/>
      <c r="B19" s="40"/>
      <c r="C19" s="41"/>
      <c r="D19" s="37" t="s">
        <v>2797</v>
      </c>
      <c r="E19" s="35">
        <f>B18-E18</f>
        <v>75839618.42</v>
      </c>
      <c r="F19" s="35">
        <f>C18-F18</f>
        <v>67635590.71</v>
      </c>
    </row>
    <row r="20" s="11" customFormat="1" ht="27" customHeight="1" spans="1:6">
      <c r="A20" s="22" t="s">
        <v>2798</v>
      </c>
      <c r="B20" s="42">
        <v>659099268.55</v>
      </c>
      <c r="C20" s="42">
        <f>E20</f>
        <v>734938886.97</v>
      </c>
      <c r="D20" s="36" t="s">
        <v>2799</v>
      </c>
      <c r="E20" s="35">
        <f>B20+E19</f>
        <v>734938886.97</v>
      </c>
      <c r="F20" s="35">
        <f>C20+F19</f>
        <v>802574477.68</v>
      </c>
    </row>
    <row r="21" s="11" customFormat="1" ht="27" customHeight="1" spans="1:6">
      <c r="A21" s="43" t="s">
        <v>2800</v>
      </c>
      <c r="B21" s="44">
        <f t="shared" ref="B21:F21" si="1">B18+B20</f>
        <v>946748293.75</v>
      </c>
      <c r="C21" s="44">
        <f t="shared" si="1"/>
        <v>1027009370.88</v>
      </c>
      <c r="D21" s="45" t="s">
        <v>2800</v>
      </c>
      <c r="E21" s="38">
        <f t="shared" si="1"/>
        <v>946748293.75</v>
      </c>
      <c r="F21" s="38">
        <f t="shared" si="1"/>
        <v>1027009370.88</v>
      </c>
    </row>
    <row r="22" s="11" customFormat="1" ht="15" customHeight="1" spans="1:6">
      <c r="A22" s="46"/>
      <c r="B22" s="47"/>
      <c r="C22" s="47"/>
      <c r="D22" s="48"/>
      <c r="E22" s="49"/>
      <c r="F22" s="18"/>
    </row>
  </sheetData>
  <mergeCells count="2">
    <mergeCell ref="A1:F1"/>
    <mergeCell ref="E2:F2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5" sqref="F5"/>
    </sheetView>
  </sheetViews>
  <sheetFormatPr defaultColWidth="9" defaultRowHeight="15.6" outlineLevelRow="4" outlineLevelCol="4"/>
  <cols>
    <col min="1" max="1" width="47.6916666666667" customWidth="1"/>
    <col min="2" max="2" width="21.0916666666667" customWidth="1"/>
    <col min="3" max="3" width="17.7" customWidth="1"/>
    <col min="4" max="4" width="23.2" customWidth="1"/>
    <col min="5" max="5" width="23.4083333333333" customWidth="1"/>
  </cols>
  <sheetData>
    <row r="1" ht="33" customHeight="1" spans="1:5">
      <c r="A1" s="10" t="s">
        <v>2801</v>
      </c>
      <c r="B1" s="10"/>
      <c r="C1" s="10"/>
      <c r="D1" s="10"/>
      <c r="E1" s="10"/>
    </row>
    <row r="2" ht="49" customHeight="1" spans="1:5">
      <c r="A2" s="3" t="s">
        <v>2802</v>
      </c>
      <c r="B2" s="3"/>
      <c r="C2" s="3"/>
      <c r="D2" s="3"/>
      <c r="E2" s="3"/>
    </row>
    <row r="3" ht="17.4" spans="1:5">
      <c r="A3" s="4" t="s">
        <v>2803</v>
      </c>
      <c r="B3" s="5"/>
      <c r="C3" s="5"/>
      <c r="D3" s="5"/>
      <c r="E3" s="6"/>
    </row>
    <row r="4" ht="29" customHeight="1" spans="1:5">
      <c r="A4" s="7" t="s">
        <v>2804</v>
      </c>
      <c r="B4" s="7" t="s">
        <v>2805</v>
      </c>
      <c r="C4" s="7" t="s">
        <v>26</v>
      </c>
      <c r="D4" s="7" t="s">
        <v>2806</v>
      </c>
      <c r="E4" s="7" t="s">
        <v>2807</v>
      </c>
    </row>
    <row r="5" ht="22" customHeight="1" spans="1:5">
      <c r="A5" s="7" t="s">
        <v>2808</v>
      </c>
      <c r="B5" s="8">
        <v>980704273.42</v>
      </c>
      <c r="C5" s="8">
        <v>946748293.75</v>
      </c>
      <c r="D5" s="8">
        <v>1027009370.88</v>
      </c>
      <c r="E5" s="9">
        <v>0.078</v>
      </c>
    </row>
  </sheetData>
  <mergeCells count="3">
    <mergeCell ref="A1:E1"/>
    <mergeCell ref="A2:E2"/>
    <mergeCell ref="A3:E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15" sqref="B15"/>
    </sheetView>
  </sheetViews>
  <sheetFormatPr defaultColWidth="9" defaultRowHeight="15.6" outlineLevelRow="4" outlineLevelCol="4"/>
  <cols>
    <col min="1" max="1" width="47.6916666666667" customWidth="1"/>
    <col min="2" max="2" width="21.0916666666667" customWidth="1"/>
    <col min="3" max="3" width="17.7" customWidth="1"/>
    <col min="4" max="4" width="23.2" customWidth="1"/>
    <col min="5" max="5" width="23.4083333333333" customWidth="1"/>
  </cols>
  <sheetData>
    <row r="1" ht="15" customHeight="1" spans="1:5">
      <c r="A1" s="1" t="s">
        <v>2809</v>
      </c>
      <c r="B1" s="2"/>
      <c r="C1" s="2"/>
      <c r="D1" s="2"/>
      <c r="E1" s="2"/>
    </row>
    <row r="2" ht="49" customHeight="1" spans="1:5">
      <c r="A2" s="3" t="s">
        <v>2810</v>
      </c>
      <c r="B2" s="3"/>
      <c r="C2" s="3"/>
      <c r="D2" s="3"/>
      <c r="E2" s="3"/>
    </row>
    <row r="3" ht="17.4" spans="1:5">
      <c r="A3" s="4" t="s">
        <v>2803</v>
      </c>
      <c r="B3" s="5"/>
      <c r="C3" s="5"/>
      <c r="D3" s="5"/>
      <c r="E3" s="6"/>
    </row>
    <row r="4" ht="29" customHeight="1" spans="1:5">
      <c r="A4" s="7" t="s">
        <v>2804</v>
      </c>
      <c r="B4" s="7" t="s">
        <v>2811</v>
      </c>
      <c r="C4" s="7" t="s">
        <v>26</v>
      </c>
      <c r="D4" s="7" t="s">
        <v>2812</v>
      </c>
      <c r="E4" s="7" t="s">
        <v>2807</v>
      </c>
    </row>
    <row r="5" ht="22" customHeight="1" spans="1:5">
      <c r="A5" s="7" t="s">
        <v>2813</v>
      </c>
      <c r="B5" s="8">
        <v>980704273.42</v>
      </c>
      <c r="C5" s="8">
        <v>946748293.75</v>
      </c>
      <c r="D5" s="8">
        <v>1027009370.88</v>
      </c>
      <c r="E5" s="9">
        <v>0.085</v>
      </c>
    </row>
  </sheetData>
  <mergeCells count="2">
    <mergeCell ref="A2:E2"/>
    <mergeCell ref="A3:E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003"/>
  <sheetViews>
    <sheetView view="pageBreakPreview" zoomScaleNormal="100" workbookViewId="0">
      <selection activeCell="D22" sqref="D22"/>
    </sheetView>
  </sheetViews>
  <sheetFormatPr defaultColWidth="8.75" defaultRowHeight="16.5" customHeight="1" outlineLevelCol="2"/>
  <cols>
    <col min="1" max="1" width="30.875" style="323" customWidth="1"/>
    <col min="2" max="2" width="18.25" style="323" customWidth="1"/>
    <col min="3" max="3" width="22.625" style="323" customWidth="1"/>
    <col min="4" max="4" width="87.375" style="323" customWidth="1"/>
    <col min="5" max="30" width="9" style="323"/>
    <col min="31" max="16384" width="8.75" style="323"/>
  </cols>
  <sheetData>
    <row r="1" s="319" customFormat="1" ht="20.45" customHeight="1" spans="1:1">
      <c r="A1" s="324" t="s">
        <v>54</v>
      </c>
    </row>
    <row r="2" s="320" customFormat="1" ht="49.5" customHeight="1" spans="1:3">
      <c r="A2" s="325" t="s">
        <v>55</v>
      </c>
      <c r="B2" s="325"/>
      <c r="C2" s="325"/>
    </row>
    <row r="3" s="321" customFormat="1" customHeight="1" spans="1:3">
      <c r="A3" s="326"/>
      <c r="B3" s="326"/>
      <c r="C3" s="326" t="s">
        <v>56</v>
      </c>
    </row>
    <row r="4" s="321" customFormat="1" customHeight="1" spans="1:3">
      <c r="A4" s="99" t="s">
        <v>57</v>
      </c>
      <c r="B4" s="99" t="s">
        <v>58</v>
      </c>
      <c r="C4" s="99" t="s">
        <v>27</v>
      </c>
    </row>
    <row r="5" s="321" customFormat="1" ht="19.5" customHeight="1" spans="1:3">
      <c r="A5" s="99" t="s">
        <v>59</v>
      </c>
      <c r="B5" s="327">
        <v>50000</v>
      </c>
      <c r="C5" s="327">
        <v>42282</v>
      </c>
    </row>
    <row r="6" s="321" customFormat="1" ht="19.5" customHeight="1" spans="1:3">
      <c r="A6" s="99" t="s">
        <v>60</v>
      </c>
      <c r="B6" s="314">
        <v>13</v>
      </c>
      <c r="C6" s="314">
        <v>36</v>
      </c>
    </row>
    <row r="7" s="321" customFormat="1" ht="19.5" customHeight="1" spans="1:3">
      <c r="A7" s="99" t="s">
        <v>61</v>
      </c>
      <c r="B7" s="327">
        <v>15280</v>
      </c>
      <c r="C7" s="327">
        <v>14764</v>
      </c>
    </row>
    <row r="8" s="321" customFormat="1" ht="19.5" customHeight="1" spans="1:3">
      <c r="A8" s="99" t="s">
        <v>62</v>
      </c>
      <c r="B8" s="327">
        <v>94721</v>
      </c>
      <c r="C8" s="327">
        <v>85110</v>
      </c>
    </row>
    <row r="9" s="321" customFormat="1" ht="19.5" customHeight="1" spans="1:3">
      <c r="A9" s="99" t="s">
        <v>63</v>
      </c>
      <c r="B9" s="327">
        <v>3827</v>
      </c>
      <c r="C9" s="327">
        <v>3907</v>
      </c>
    </row>
    <row r="10" s="321" customFormat="1" ht="19.5" customHeight="1" spans="1:3">
      <c r="A10" s="99" t="s">
        <v>64</v>
      </c>
      <c r="B10" s="327">
        <v>9147</v>
      </c>
      <c r="C10" s="327">
        <v>7237</v>
      </c>
    </row>
    <row r="11" s="321" customFormat="1" ht="19.5" customHeight="1" spans="1:3">
      <c r="A11" s="99" t="s">
        <v>65</v>
      </c>
      <c r="B11" s="327">
        <v>52833</v>
      </c>
      <c r="C11" s="327">
        <v>43029</v>
      </c>
    </row>
    <row r="12" s="321" customFormat="1" ht="19.5" customHeight="1" spans="1:3">
      <c r="A12" s="99" t="s">
        <v>66</v>
      </c>
      <c r="B12" s="327">
        <v>29742</v>
      </c>
      <c r="C12" s="327">
        <v>26004</v>
      </c>
    </row>
    <row r="13" s="321" customFormat="1" ht="19.5" customHeight="1" spans="1:3">
      <c r="A13" s="99" t="s">
        <v>67</v>
      </c>
      <c r="B13" s="327">
        <v>7331</v>
      </c>
      <c r="C13" s="327">
        <v>7232</v>
      </c>
    </row>
    <row r="14" s="321" customFormat="1" ht="19.5" customHeight="1" spans="1:3">
      <c r="A14" s="99" t="s">
        <v>68</v>
      </c>
      <c r="B14" s="327">
        <v>15366</v>
      </c>
      <c r="C14" s="327">
        <v>14948</v>
      </c>
    </row>
    <row r="15" s="321" customFormat="1" ht="19.5" customHeight="1" spans="1:3">
      <c r="A15" s="99" t="s">
        <v>69</v>
      </c>
      <c r="B15" s="327">
        <v>86103</v>
      </c>
      <c r="C15" s="327">
        <v>67166</v>
      </c>
    </row>
    <row r="16" s="321" customFormat="1" ht="19.5" customHeight="1" spans="1:3">
      <c r="A16" s="99" t="s">
        <v>70</v>
      </c>
      <c r="B16" s="327">
        <v>10128</v>
      </c>
      <c r="C16" s="327">
        <v>9703</v>
      </c>
    </row>
    <row r="17" s="321" customFormat="1" ht="19.5" customHeight="1" spans="1:3">
      <c r="A17" s="99" t="s">
        <v>71</v>
      </c>
      <c r="B17" s="314">
        <v>683</v>
      </c>
      <c r="C17" s="314">
        <v>359</v>
      </c>
    </row>
    <row r="18" s="321" customFormat="1" ht="19.5" customHeight="1" spans="1:3">
      <c r="A18" s="99" t="s">
        <v>72</v>
      </c>
      <c r="B18" s="314">
        <v>1487</v>
      </c>
      <c r="C18" s="314">
        <v>1764</v>
      </c>
    </row>
    <row r="19" s="321" customFormat="1" ht="19.5" customHeight="1" spans="1:3">
      <c r="A19" s="99" t="s">
        <v>73</v>
      </c>
      <c r="B19" s="99"/>
      <c r="C19" s="99"/>
    </row>
    <row r="20" s="321" customFormat="1" ht="19.5" customHeight="1" spans="1:3">
      <c r="A20" s="99" t="s">
        <v>74</v>
      </c>
      <c r="B20" s="327">
        <v>4469</v>
      </c>
      <c r="C20" s="327">
        <v>4173</v>
      </c>
    </row>
    <row r="21" s="321" customFormat="1" ht="19.5" customHeight="1" spans="1:3">
      <c r="A21" s="99" t="s">
        <v>75</v>
      </c>
      <c r="B21" s="327">
        <v>10340</v>
      </c>
      <c r="C21" s="327">
        <v>9710</v>
      </c>
    </row>
    <row r="22" s="321" customFormat="1" ht="19.5" customHeight="1" spans="1:3">
      <c r="A22" s="99" t="s">
        <v>76</v>
      </c>
      <c r="B22" s="314">
        <v>2952</v>
      </c>
      <c r="C22" s="314">
        <v>586</v>
      </c>
    </row>
    <row r="23" s="321" customFormat="1" ht="19.5" customHeight="1" spans="1:3">
      <c r="A23" s="99" t="s">
        <v>77</v>
      </c>
      <c r="B23" s="327">
        <v>3968</v>
      </c>
      <c r="C23" s="327">
        <v>3077</v>
      </c>
    </row>
    <row r="24" s="321" customFormat="1" ht="19.5" customHeight="1" spans="1:3">
      <c r="A24" s="99" t="s">
        <v>78</v>
      </c>
      <c r="B24" s="327">
        <v>4000</v>
      </c>
      <c r="C24" s="327">
        <v>4000</v>
      </c>
    </row>
    <row r="25" s="321" customFormat="1" ht="19.5" customHeight="1" spans="1:3">
      <c r="A25" s="99" t="s">
        <v>79</v>
      </c>
      <c r="B25" s="327">
        <v>3564</v>
      </c>
      <c r="C25" s="327">
        <v>5000</v>
      </c>
    </row>
    <row r="26" s="321" customFormat="1" ht="19.5" customHeight="1" spans="1:3">
      <c r="A26" s="99" t="s">
        <v>80</v>
      </c>
      <c r="B26" s="99"/>
      <c r="C26" s="99"/>
    </row>
    <row r="27" s="321" customFormat="1" ht="19.5" customHeight="1" spans="1:3">
      <c r="A27" s="99" t="s">
        <v>81</v>
      </c>
      <c r="B27" s="327">
        <v>5729</v>
      </c>
      <c r="C27" s="327">
        <v>5815</v>
      </c>
    </row>
    <row r="28" s="321" customFormat="1" ht="19.5" customHeight="1" spans="1:3">
      <c r="A28" s="99" t="s">
        <v>82</v>
      </c>
      <c r="B28" s="99"/>
      <c r="C28" s="99"/>
    </row>
    <row r="29" s="321" customFormat="1" ht="24" customHeight="1" spans="1:3">
      <c r="A29" s="99" t="s">
        <v>83</v>
      </c>
      <c r="B29" s="327">
        <v>411683</v>
      </c>
      <c r="C29" s="327">
        <v>355902</v>
      </c>
    </row>
    <row r="30" s="321" customFormat="1" customHeight="1" spans="1:3">
      <c r="A30" s="161" t="s">
        <v>84</v>
      </c>
      <c r="B30" s="327">
        <v>37818</v>
      </c>
      <c r="C30" s="314">
        <v>43604</v>
      </c>
    </row>
    <row r="31" s="321" customFormat="1" customHeight="1" spans="1:3">
      <c r="A31" s="161" t="s">
        <v>14</v>
      </c>
      <c r="B31" s="314">
        <v>231</v>
      </c>
      <c r="C31" s="327">
        <v>497</v>
      </c>
    </row>
    <row r="32" s="321" customFormat="1" customHeight="1" spans="1:3">
      <c r="A32" s="99" t="s">
        <v>85</v>
      </c>
      <c r="B32" s="327">
        <v>449732</v>
      </c>
      <c r="C32" s="327">
        <v>400003</v>
      </c>
    </row>
    <row r="33" s="321" customFormat="1" customHeight="1"/>
    <row r="34" s="321" customFormat="1" customHeight="1"/>
    <row r="35" s="321" customFormat="1" customHeight="1"/>
    <row r="36" s="321" customFormat="1" customHeight="1"/>
    <row r="37" s="321" customFormat="1" customHeight="1"/>
    <row r="38" s="321" customFormat="1" customHeight="1"/>
    <row r="39" s="321" customFormat="1" customHeight="1"/>
    <row r="40" s="321" customFormat="1" customHeight="1"/>
    <row r="41" s="321" customFormat="1" customHeight="1"/>
    <row r="42" s="321" customFormat="1" customHeight="1"/>
    <row r="43" s="321" customFormat="1" customHeight="1"/>
    <row r="44" s="321" customFormat="1" customHeight="1"/>
    <row r="45" s="321" customFormat="1" customHeight="1"/>
    <row r="46" s="321" customFormat="1" customHeight="1"/>
    <row r="47" s="321" customFormat="1" customHeight="1"/>
    <row r="48" s="321" customFormat="1" customHeight="1"/>
    <row r="49" s="321" customFormat="1" customHeight="1"/>
    <row r="50" s="321" customFormat="1" customHeight="1"/>
    <row r="51" s="321" customFormat="1" customHeight="1"/>
    <row r="52" s="321" customFormat="1" customHeight="1"/>
    <row r="53" s="321" customFormat="1" customHeight="1"/>
    <row r="54" s="321" customFormat="1" customHeight="1"/>
    <row r="55" s="321" customFormat="1" customHeight="1"/>
    <row r="56" s="321" customFormat="1" customHeight="1"/>
    <row r="57" s="321" customFormat="1" customHeight="1"/>
    <row r="58" s="321" customFormat="1" customHeight="1"/>
    <row r="59" s="321" customFormat="1" customHeight="1"/>
    <row r="60" s="321" customFormat="1" customHeight="1"/>
    <row r="61" s="321" customFormat="1" customHeight="1"/>
    <row r="62" s="321" customFormat="1" customHeight="1"/>
    <row r="63" s="321" customFormat="1" customHeight="1"/>
    <row r="64" s="321" customFormat="1" customHeight="1"/>
    <row r="65" s="321" customFormat="1" customHeight="1"/>
    <row r="66" s="321" customFormat="1" customHeight="1"/>
    <row r="67" s="321" customFormat="1" customHeight="1"/>
    <row r="68" s="321" customFormat="1" customHeight="1"/>
    <row r="69" s="321" customFormat="1" customHeight="1"/>
    <row r="70" s="321" customFormat="1" customHeight="1"/>
    <row r="71" s="321" customFormat="1" customHeight="1"/>
    <row r="72" s="321" customFormat="1" customHeight="1"/>
    <row r="73" s="321" customFormat="1" customHeight="1"/>
    <row r="74" s="321" customFormat="1" customHeight="1"/>
    <row r="75" s="321" customFormat="1" customHeight="1"/>
    <row r="76" s="321" customFormat="1" customHeight="1"/>
    <row r="77" s="321" customFormat="1" customHeight="1"/>
    <row r="78" s="321" customFormat="1" customHeight="1"/>
    <row r="79" s="321" customFormat="1" customHeight="1"/>
    <row r="80" s="321" customFormat="1" customHeight="1"/>
    <row r="81" s="321" customFormat="1" customHeight="1"/>
    <row r="82" s="321" customFormat="1" customHeight="1"/>
    <row r="83" s="321" customFormat="1" customHeight="1"/>
    <row r="84" s="321" customFormat="1" customHeight="1"/>
    <row r="85" s="321" customFormat="1" customHeight="1"/>
    <row r="86" s="321" customFormat="1" customHeight="1"/>
    <row r="87" s="321" customFormat="1" customHeight="1"/>
    <row r="88" s="321" customFormat="1" customHeight="1"/>
    <row r="89" s="321" customFormat="1" customHeight="1"/>
    <row r="90" s="321" customFormat="1" customHeight="1"/>
    <row r="91" s="321" customFormat="1" customHeight="1"/>
    <row r="92" s="321" customFormat="1" customHeight="1"/>
    <row r="93" s="321" customFormat="1" customHeight="1"/>
    <row r="94" s="321" customFormat="1" customHeight="1"/>
    <row r="95" s="321" customFormat="1" customHeight="1"/>
    <row r="96" s="321" customFormat="1" customHeight="1"/>
    <row r="97" s="321" customFormat="1" customHeight="1"/>
    <row r="98" s="321" customFormat="1" customHeight="1"/>
    <row r="99" s="321" customFormat="1" customHeight="1"/>
    <row r="100" s="321" customFormat="1" customHeight="1"/>
    <row r="101" s="321" customFormat="1" customHeight="1"/>
    <row r="102" s="321" customFormat="1" customHeight="1"/>
    <row r="103" s="321" customFormat="1" customHeight="1"/>
    <row r="104" s="321" customFormat="1" customHeight="1"/>
    <row r="105" s="321" customFormat="1" customHeight="1"/>
    <row r="106" s="321" customFormat="1" customHeight="1"/>
    <row r="107" s="321" customFormat="1" customHeight="1"/>
    <row r="108" s="321" customFormat="1" customHeight="1"/>
    <row r="109" s="321" customFormat="1" customHeight="1"/>
    <row r="110" s="321" customFormat="1" customHeight="1"/>
    <row r="111" s="321" customFormat="1" customHeight="1"/>
    <row r="112" s="321" customFormat="1" customHeight="1"/>
    <row r="113" s="321" customFormat="1" customHeight="1"/>
    <row r="114" s="321" customFormat="1" customHeight="1"/>
    <row r="115" s="321" customFormat="1" customHeight="1"/>
    <row r="116" s="321" customFormat="1" customHeight="1"/>
    <row r="117" s="321" customFormat="1" customHeight="1"/>
    <row r="118" s="321" customFormat="1" customHeight="1"/>
    <row r="119" s="321" customFormat="1" customHeight="1"/>
    <row r="120" s="321" customFormat="1" customHeight="1"/>
    <row r="121" s="321" customFormat="1" customHeight="1"/>
    <row r="122" s="321" customFormat="1" customHeight="1"/>
    <row r="123" s="321" customFormat="1" customHeight="1"/>
    <row r="124" s="321" customFormat="1" customHeight="1"/>
    <row r="125" s="321" customFormat="1" customHeight="1"/>
    <row r="126" s="321" customFormat="1" customHeight="1"/>
    <row r="127" s="321" customFormat="1" customHeight="1"/>
    <row r="128" s="321" customFormat="1" customHeight="1"/>
    <row r="129" s="321" customFormat="1" customHeight="1"/>
    <row r="130" s="321" customFormat="1" customHeight="1"/>
    <row r="131" s="321" customFormat="1" customHeight="1"/>
    <row r="132" s="321" customFormat="1" customHeight="1"/>
    <row r="133" s="321" customFormat="1" customHeight="1"/>
    <row r="134" s="321" customFormat="1" customHeight="1"/>
    <row r="135" s="321" customFormat="1" customHeight="1"/>
    <row r="136" s="321" customFormat="1" customHeight="1"/>
    <row r="137" s="321" customFormat="1" customHeight="1"/>
    <row r="138" s="321" customFormat="1" customHeight="1"/>
    <row r="139" s="321" customFormat="1" customHeight="1"/>
    <row r="140" s="321" customFormat="1" customHeight="1"/>
    <row r="141" s="321" customFormat="1" customHeight="1"/>
    <row r="142" s="321" customFormat="1" customHeight="1"/>
    <row r="143" s="321" customFormat="1" customHeight="1"/>
    <row r="144" s="321" customFormat="1" customHeight="1"/>
    <row r="145" s="321" customFormat="1" customHeight="1"/>
    <row r="146" s="321" customFormat="1" customHeight="1"/>
    <row r="147" s="321" customFormat="1" customHeight="1"/>
    <row r="148" s="321" customFormat="1" customHeight="1"/>
    <row r="149" s="321" customFormat="1" customHeight="1"/>
    <row r="150" s="321" customFormat="1" customHeight="1"/>
    <row r="151" s="321" customFormat="1" customHeight="1"/>
    <row r="152" s="321" customFormat="1" customHeight="1"/>
    <row r="153" s="321" customFormat="1" customHeight="1"/>
    <row r="154" s="321" customFormat="1" customHeight="1"/>
    <row r="155" s="321" customFormat="1" customHeight="1"/>
    <row r="156" s="321" customFormat="1" customHeight="1"/>
    <row r="157" s="321" customFormat="1" customHeight="1"/>
    <row r="158" s="321" customFormat="1" customHeight="1"/>
    <row r="159" s="321" customFormat="1" customHeight="1"/>
    <row r="160" s="321" customFormat="1" customHeight="1"/>
    <row r="161" s="321" customFormat="1" customHeight="1"/>
    <row r="162" s="321" customFormat="1" customHeight="1"/>
    <row r="163" s="321" customFormat="1" customHeight="1"/>
    <row r="164" s="321" customFormat="1" customHeight="1"/>
    <row r="165" s="321" customFormat="1" customHeight="1"/>
    <row r="166" s="321" customFormat="1" customHeight="1"/>
    <row r="167" s="321" customFormat="1" customHeight="1"/>
    <row r="168" s="321" customFormat="1" customHeight="1"/>
    <row r="169" s="321" customFormat="1" customHeight="1"/>
    <row r="170" s="321" customFormat="1" customHeight="1"/>
    <row r="171" s="322" customFormat="1" customHeight="1"/>
    <row r="172" s="322" customFormat="1" customHeight="1"/>
    <row r="173" s="322" customFormat="1" customHeight="1"/>
    <row r="174" s="322" customFormat="1" customHeight="1"/>
    <row r="175" s="322" customFormat="1" customHeight="1"/>
    <row r="176" s="322" customFormat="1" customHeight="1"/>
    <row r="177" s="322" customFormat="1" customHeight="1"/>
    <row r="178" s="322" customFormat="1" customHeight="1"/>
    <row r="179" s="322" customFormat="1" customHeight="1"/>
    <row r="180" s="322" customFormat="1" customHeight="1"/>
    <row r="181" s="322" customFormat="1" customHeight="1"/>
    <row r="182" s="322" customFormat="1" customHeight="1"/>
    <row r="183" s="322" customFormat="1" customHeight="1"/>
    <row r="184" s="322" customFormat="1" customHeight="1"/>
    <row r="185" s="322" customFormat="1" customHeight="1"/>
    <row r="186" s="322" customFormat="1" customHeight="1"/>
    <row r="187" s="322" customFormat="1" customHeight="1"/>
    <row r="188" s="322" customFormat="1" customHeight="1"/>
    <row r="189" s="322" customFormat="1" customHeight="1"/>
    <row r="190" s="322" customFormat="1" customHeight="1"/>
    <row r="191" s="322" customFormat="1" customHeight="1"/>
    <row r="192" s="322" customFormat="1" customHeight="1"/>
    <row r="193" s="322" customFormat="1" customHeight="1"/>
    <row r="194" s="322" customFormat="1" customHeight="1"/>
    <row r="195" s="322" customFormat="1" customHeight="1"/>
    <row r="196" s="322" customFormat="1" customHeight="1"/>
    <row r="197" s="322" customFormat="1" customHeight="1"/>
    <row r="198" s="322" customFormat="1" customHeight="1"/>
    <row r="199" s="322" customFormat="1" customHeight="1"/>
    <row r="200" s="322" customFormat="1" customHeight="1"/>
    <row r="201" s="322" customFormat="1" customHeight="1"/>
    <row r="202" s="322" customFormat="1" customHeight="1"/>
    <row r="203" s="322" customFormat="1" customHeight="1"/>
    <row r="204" s="322" customFormat="1" customHeight="1"/>
    <row r="205" s="322" customFormat="1" customHeight="1"/>
    <row r="206" s="322" customFormat="1" customHeight="1"/>
    <row r="207" s="322" customFormat="1" customHeight="1"/>
    <row r="208" s="322" customFormat="1" customHeight="1"/>
    <row r="209" s="322" customFormat="1" customHeight="1"/>
    <row r="210" s="322" customFormat="1" customHeight="1"/>
    <row r="211" s="322" customFormat="1" customHeight="1"/>
    <row r="212" s="322" customFormat="1" customHeight="1"/>
    <row r="213" s="322" customFormat="1" customHeight="1"/>
    <row r="214" s="322" customFormat="1" customHeight="1"/>
    <row r="215" s="322" customFormat="1" customHeight="1"/>
    <row r="216" s="322" customFormat="1" customHeight="1"/>
    <row r="217" s="322" customFormat="1" customHeight="1"/>
    <row r="218" s="322" customFormat="1" customHeight="1"/>
    <row r="219" s="322" customFormat="1" customHeight="1"/>
    <row r="220" s="322" customFormat="1" customHeight="1"/>
    <row r="221" s="322" customFormat="1" customHeight="1"/>
    <row r="222" s="322" customFormat="1" customHeight="1"/>
    <row r="223" s="322" customFormat="1" customHeight="1"/>
    <row r="224" s="322" customFormat="1" customHeight="1"/>
    <row r="225" s="322" customFormat="1" customHeight="1"/>
    <row r="226" s="322" customFormat="1" customHeight="1"/>
    <row r="227" s="322" customFormat="1" customHeight="1"/>
    <row r="228" s="322" customFormat="1" customHeight="1"/>
    <row r="229" s="322" customFormat="1" customHeight="1"/>
    <row r="230" s="322" customFormat="1" customHeight="1"/>
    <row r="231" s="322" customFormat="1" customHeight="1"/>
    <row r="232" s="322" customFormat="1" customHeight="1"/>
    <row r="233" s="322" customFormat="1" customHeight="1"/>
    <row r="234" s="322" customFormat="1" customHeight="1"/>
    <row r="235" s="322" customFormat="1" customHeight="1"/>
    <row r="236" s="322" customFormat="1" customHeight="1"/>
    <row r="237" s="322" customFormat="1" customHeight="1"/>
    <row r="238" s="322" customFormat="1" customHeight="1"/>
    <row r="239" s="322" customFormat="1" customHeight="1"/>
    <row r="240" s="322" customFormat="1" customHeight="1"/>
    <row r="241" s="322" customFormat="1" customHeight="1"/>
    <row r="242" s="322" customFormat="1" customHeight="1"/>
    <row r="243" s="322" customFormat="1" customHeight="1"/>
    <row r="244" s="322" customFormat="1" customHeight="1"/>
    <row r="245" s="322" customFormat="1" customHeight="1"/>
    <row r="246" s="322" customFormat="1" customHeight="1"/>
    <row r="247" s="322" customFormat="1" customHeight="1"/>
    <row r="248" s="322" customFormat="1" customHeight="1"/>
    <row r="249" s="322" customFormat="1" customHeight="1"/>
    <row r="250" s="322" customFormat="1" customHeight="1"/>
    <row r="251" s="322" customFormat="1" customHeight="1"/>
    <row r="252" s="322" customFormat="1" customHeight="1"/>
    <row r="253" s="322" customFormat="1" customHeight="1"/>
    <row r="254" s="322" customFormat="1" customHeight="1"/>
    <row r="255" s="322" customFormat="1" customHeight="1"/>
    <row r="256" s="322" customFormat="1" customHeight="1"/>
    <row r="257" s="322" customFormat="1" customHeight="1"/>
    <row r="258" s="322" customFormat="1" customHeight="1"/>
    <row r="259" s="322" customFormat="1" customHeight="1"/>
    <row r="260" s="322" customFormat="1" customHeight="1"/>
    <row r="261" s="322" customFormat="1" customHeight="1"/>
    <row r="262" s="322" customFormat="1" customHeight="1"/>
    <row r="263" s="322" customFormat="1" customHeight="1"/>
    <row r="264" s="322" customFormat="1" customHeight="1"/>
    <row r="265" s="322" customFormat="1" customHeight="1"/>
    <row r="266" s="322" customFormat="1" customHeight="1"/>
    <row r="267" s="322" customFormat="1" customHeight="1"/>
    <row r="268" s="322" customFormat="1" customHeight="1"/>
    <row r="269" s="322" customFormat="1" customHeight="1"/>
    <row r="270" s="322" customFormat="1" customHeight="1"/>
    <row r="271" s="322" customFormat="1" customHeight="1"/>
    <row r="272" s="322" customFormat="1" customHeight="1"/>
    <row r="273" s="322" customFormat="1" customHeight="1"/>
    <row r="274" s="322" customFormat="1" customHeight="1"/>
    <row r="275" s="322" customFormat="1" customHeight="1"/>
    <row r="276" s="322" customFormat="1" customHeight="1"/>
    <row r="277" s="322" customFormat="1" customHeight="1"/>
    <row r="278" s="322" customFormat="1" customHeight="1"/>
    <row r="279" s="322" customFormat="1" customHeight="1"/>
    <row r="280" s="322" customFormat="1" customHeight="1"/>
    <row r="281" s="322" customFormat="1" customHeight="1"/>
    <row r="282" s="322" customFormat="1" customHeight="1"/>
    <row r="283" s="322" customFormat="1" customHeight="1"/>
    <row r="284" s="322" customFormat="1" customHeight="1"/>
    <row r="285" s="322" customFormat="1" customHeight="1"/>
    <row r="286" s="322" customFormat="1" customHeight="1"/>
    <row r="287" s="322" customFormat="1" customHeight="1"/>
    <row r="288" s="322" customFormat="1" customHeight="1"/>
    <row r="289" s="322" customFormat="1" customHeight="1"/>
    <row r="290" s="322" customFormat="1" customHeight="1"/>
    <row r="291" s="322" customFormat="1" customHeight="1"/>
    <row r="292" s="322" customFormat="1" customHeight="1"/>
    <row r="293" s="322" customFormat="1" customHeight="1"/>
    <row r="294" s="322" customFormat="1" customHeight="1"/>
    <row r="295" s="322" customFormat="1" customHeight="1"/>
    <row r="296" s="322" customFormat="1" customHeight="1"/>
    <row r="297" s="322" customFormat="1" customHeight="1"/>
    <row r="298" s="322" customFormat="1" customHeight="1"/>
    <row r="299" s="322" customFormat="1" customHeight="1"/>
    <row r="300" s="322" customFormat="1" customHeight="1"/>
    <row r="301" s="322" customFormat="1" customHeight="1"/>
    <row r="302" s="322" customFormat="1" customHeight="1"/>
    <row r="303" s="322" customFormat="1" customHeight="1"/>
    <row r="304" s="322" customFormat="1" customHeight="1"/>
    <row r="305" s="322" customFormat="1" customHeight="1"/>
    <row r="306" s="322" customFormat="1" customHeight="1"/>
    <row r="307" s="322" customFormat="1" customHeight="1"/>
    <row r="308" s="322" customFormat="1" customHeight="1"/>
    <row r="309" s="322" customFormat="1" customHeight="1"/>
    <row r="310" s="322" customFormat="1" customHeight="1"/>
    <row r="311" s="322" customFormat="1" customHeight="1"/>
    <row r="312" s="322" customFormat="1" customHeight="1"/>
    <row r="313" s="322" customFormat="1" customHeight="1"/>
    <row r="314" s="322" customFormat="1" customHeight="1"/>
    <row r="315" s="322" customFormat="1" customHeight="1"/>
    <row r="316" s="322" customFormat="1" customHeight="1"/>
    <row r="317" s="322" customFormat="1" customHeight="1"/>
    <row r="318" s="322" customFormat="1" customHeight="1"/>
    <row r="319" s="322" customFormat="1" customHeight="1"/>
    <row r="320" s="322" customFormat="1" customHeight="1"/>
    <row r="321" s="322" customFormat="1" customHeight="1"/>
    <row r="322" s="322" customFormat="1" customHeight="1"/>
    <row r="323" s="322" customFormat="1" customHeight="1"/>
    <row r="324" s="322" customFormat="1" customHeight="1"/>
    <row r="325" s="322" customFormat="1" customHeight="1"/>
    <row r="326" s="322" customFormat="1" customHeight="1"/>
    <row r="327" s="322" customFormat="1" customHeight="1"/>
    <row r="328" s="322" customFormat="1" customHeight="1"/>
    <row r="329" s="322" customFormat="1" customHeight="1"/>
    <row r="330" s="322" customFormat="1" customHeight="1"/>
    <row r="331" s="322" customFormat="1" customHeight="1"/>
    <row r="332" s="322" customFormat="1" customHeight="1"/>
    <row r="333" s="322" customFormat="1" customHeight="1"/>
    <row r="334" s="322" customFormat="1" customHeight="1"/>
    <row r="335" s="322" customFormat="1" customHeight="1"/>
    <row r="336" s="322" customFormat="1" customHeight="1"/>
    <row r="337" s="322" customFormat="1" customHeight="1"/>
    <row r="338" s="322" customFormat="1" customHeight="1"/>
    <row r="339" s="322" customFormat="1" customHeight="1"/>
    <row r="340" s="322" customFormat="1" customHeight="1"/>
    <row r="341" s="322" customFormat="1" customHeight="1"/>
    <row r="342" s="322" customFormat="1" customHeight="1"/>
    <row r="343" s="322" customFormat="1" customHeight="1"/>
    <row r="344" s="322" customFormat="1" customHeight="1"/>
    <row r="345" s="322" customFormat="1" customHeight="1"/>
    <row r="346" s="322" customFormat="1" customHeight="1"/>
    <row r="347" s="322" customFormat="1" customHeight="1"/>
    <row r="348" s="322" customFormat="1" customHeight="1"/>
    <row r="349" s="322" customFormat="1" customHeight="1"/>
    <row r="350" s="322" customFormat="1" customHeight="1"/>
    <row r="351" s="322" customFormat="1" customHeight="1"/>
    <row r="352" s="322" customFormat="1" customHeight="1"/>
    <row r="353" s="322" customFormat="1" customHeight="1"/>
    <row r="354" s="322" customFormat="1" customHeight="1"/>
    <row r="355" s="322" customFormat="1" customHeight="1"/>
    <row r="356" s="322" customFormat="1" customHeight="1"/>
    <row r="357" s="322" customFormat="1" customHeight="1"/>
    <row r="358" s="322" customFormat="1" customHeight="1"/>
    <row r="359" s="322" customFormat="1" customHeight="1"/>
    <row r="360" s="322" customFormat="1" customHeight="1"/>
    <row r="361" s="322" customFormat="1" customHeight="1"/>
    <row r="362" s="322" customFormat="1" customHeight="1"/>
    <row r="363" s="322" customFormat="1" customHeight="1"/>
    <row r="364" s="322" customFormat="1" customHeight="1"/>
    <row r="365" s="322" customFormat="1" customHeight="1"/>
    <row r="366" s="322" customFormat="1" customHeight="1"/>
    <row r="367" s="322" customFormat="1" customHeight="1"/>
    <row r="368" s="322" customFormat="1" customHeight="1"/>
    <row r="369" s="322" customFormat="1" customHeight="1"/>
    <row r="370" s="322" customFormat="1" customHeight="1"/>
    <row r="371" s="322" customFormat="1" customHeight="1"/>
    <row r="372" s="322" customFormat="1" customHeight="1"/>
    <row r="373" s="322" customFormat="1" customHeight="1"/>
    <row r="374" s="322" customFormat="1" customHeight="1"/>
    <row r="375" s="322" customFormat="1" customHeight="1"/>
    <row r="376" s="322" customFormat="1" customHeight="1"/>
    <row r="377" s="322" customFormat="1" customHeight="1"/>
    <row r="378" s="322" customFormat="1" customHeight="1"/>
    <row r="379" s="322" customFormat="1" customHeight="1"/>
    <row r="380" s="322" customFormat="1" customHeight="1"/>
    <row r="381" s="322" customFormat="1" customHeight="1"/>
    <row r="382" s="322" customFormat="1" customHeight="1"/>
    <row r="383" s="322" customFormat="1" customHeight="1"/>
    <row r="384" s="322" customFormat="1" customHeight="1"/>
    <row r="385" s="322" customFormat="1" customHeight="1"/>
    <row r="386" s="322" customFormat="1" customHeight="1"/>
    <row r="387" s="322" customFormat="1" customHeight="1"/>
    <row r="388" s="322" customFormat="1" customHeight="1"/>
    <row r="389" s="322" customFormat="1" customHeight="1"/>
    <row r="390" s="322" customFormat="1" customHeight="1"/>
    <row r="391" s="322" customFormat="1" customHeight="1"/>
    <row r="392" s="322" customFormat="1" customHeight="1"/>
    <row r="393" s="322" customFormat="1" customHeight="1"/>
    <row r="394" s="322" customFormat="1" customHeight="1"/>
    <row r="395" s="322" customFormat="1" customHeight="1"/>
    <row r="396" s="322" customFormat="1" customHeight="1"/>
    <row r="397" s="322" customFormat="1" customHeight="1"/>
    <row r="398" s="322" customFormat="1" customHeight="1"/>
    <row r="399" s="322" customFormat="1" customHeight="1"/>
    <row r="400" s="322" customFormat="1" customHeight="1"/>
    <row r="401" s="322" customFormat="1" customHeight="1"/>
    <row r="402" s="322" customFormat="1" customHeight="1"/>
    <row r="403" s="322" customFormat="1" customHeight="1"/>
    <row r="404" s="322" customFormat="1" customHeight="1"/>
    <row r="405" s="322" customFormat="1" customHeight="1"/>
    <row r="406" s="322" customFormat="1" customHeight="1"/>
    <row r="407" s="322" customFormat="1" customHeight="1"/>
    <row r="408" s="322" customFormat="1" customHeight="1"/>
    <row r="409" s="322" customFormat="1" customHeight="1"/>
    <row r="410" s="322" customFormat="1" customHeight="1"/>
    <row r="411" s="322" customFormat="1" customHeight="1"/>
    <row r="412" s="322" customFormat="1" customHeight="1"/>
    <row r="413" s="322" customFormat="1" customHeight="1"/>
    <row r="414" s="322" customFormat="1" customHeight="1"/>
    <row r="415" s="322" customFormat="1" customHeight="1"/>
    <row r="416" s="322" customFormat="1" customHeight="1"/>
    <row r="417" s="322" customFormat="1" customHeight="1"/>
    <row r="418" s="322" customFormat="1" customHeight="1"/>
    <row r="419" s="322" customFormat="1" customHeight="1"/>
    <row r="420" s="322" customFormat="1" customHeight="1"/>
    <row r="421" s="322" customFormat="1" customHeight="1"/>
    <row r="422" s="322" customFormat="1" customHeight="1"/>
    <row r="423" s="322" customFormat="1" customHeight="1"/>
    <row r="424" s="322" customFormat="1" customHeight="1"/>
    <row r="425" s="322" customFormat="1" customHeight="1"/>
    <row r="426" s="322" customFormat="1" customHeight="1"/>
    <row r="427" s="322" customFormat="1" customHeight="1"/>
    <row r="428" s="322" customFormat="1" customHeight="1"/>
    <row r="429" s="322" customFormat="1" customHeight="1"/>
    <row r="430" s="322" customFormat="1" customHeight="1"/>
    <row r="431" s="322" customFormat="1" customHeight="1"/>
    <row r="432" s="322" customFormat="1" customHeight="1"/>
    <row r="433" s="322" customFormat="1" customHeight="1"/>
    <row r="434" s="322" customFormat="1" customHeight="1"/>
    <row r="435" s="322" customFormat="1" customHeight="1"/>
    <row r="436" s="322" customFormat="1" customHeight="1"/>
    <row r="437" s="322" customFormat="1" customHeight="1"/>
    <row r="438" s="322" customFormat="1" customHeight="1"/>
    <row r="439" s="322" customFormat="1" customHeight="1"/>
    <row r="440" s="322" customFormat="1" customHeight="1"/>
    <row r="441" s="322" customFormat="1" customHeight="1"/>
    <row r="442" s="322" customFormat="1" customHeight="1"/>
    <row r="443" s="322" customFormat="1" customHeight="1"/>
    <row r="444" s="322" customFormat="1" customHeight="1"/>
    <row r="445" s="322" customFormat="1" customHeight="1"/>
    <row r="446" s="322" customFormat="1" customHeight="1"/>
    <row r="447" s="322" customFormat="1" customHeight="1"/>
    <row r="448" s="322" customFormat="1" customHeight="1"/>
    <row r="449" s="322" customFormat="1" customHeight="1"/>
    <row r="450" s="322" customFormat="1" customHeight="1"/>
    <row r="451" s="322" customFormat="1" customHeight="1"/>
    <row r="452" s="322" customFormat="1" customHeight="1"/>
    <row r="453" s="322" customFormat="1" customHeight="1"/>
    <row r="454" s="322" customFormat="1" customHeight="1"/>
    <row r="455" s="322" customFormat="1" customHeight="1"/>
    <row r="456" s="322" customFormat="1" customHeight="1"/>
    <row r="457" s="322" customFormat="1" customHeight="1"/>
    <row r="458" s="322" customFormat="1" customHeight="1"/>
    <row r="459" s="322" customFormat="1" customHeight="1"/>
    <row r="460" s="322" customFormat="1" customHeight="1"/>
    <row r="461" s="322" customFormat="1" customHeight="1"/>
    <row r="462" s="322" customFormat="1" customHeight="1"/>
    <row r="463" s="322" customFormat="1" customHeight="1"/>
    <row r="464" s="322" customFormat="1" customHeight="1"/>
    <row r="465" s="322" customFormat="1" customHeight="1"/>
    <row r="466" s="322" customFormat="1" customHeight="1"/>
    <row r="467" s="322" customFormat="1" customHeight="1"/>
    <row r="468" s="322" customFormat="1" customHeight="1"/>
    <row r="469" s="322" customFormat="1" customHeight="1"/>
    <row r="470" s="322" customFormat="1" customHeight="1"/>
    <row r="471" s="322" customFormat="1" customHeight="1"/>
    <row r="472" s="322" customFormat="1" customHeight="1"/>
    <row r="473" s="322" customFormat="1" customHeight="1"/>
    <row r="474" s="322" customFormat="1" customHeight="1"/>
    <row r="475" s="322" customFormat="1" customHeight="1"/>
    <row r="476" s="322" customFormat="1" customHeight="1"/>
    <row r="477" s="322" customFormat="1" customHeight="1"/>
    <row r="478" s="322" customFormat="1" customHeight="1"/>
    <row r="479" s="322" customFormat="1" customHeight="1"/>
    <row r="480" s="322" customFormat="1" customHeight="1"/>
    <row r="481" s="322" customFormat="1" customHeight="1"/>
    <row r="482" s="322" customFormat="1" customHeight="1"/>
    <row r="483" s="322" customFormat="1" customHeight="1"/>
    <row r="484" s="322" customFormat="1" customHeight="1"/>
    <row r="485" s="322" customFormat="1" customHeight="1"/>
    <row r="486" s="322" customFormat="1" customHeight="1"/>
    <row r="487" s="322" customFormat="1" customHeight="1"/>
    <row r="488" s="322" customFormat="1" customHeight="1"/>
    <row r="489" s="322" customFormat="1" customHeight="1"/>
    <row r="490" s="322" customFormat="1" customHeight="1"/>
    <row r="491" s="322" customFormat="1" customHeight="1"/>
    <row r="492" s="322" customFormat="1" customHeight="1"/>
    <row r="493" s="322" customFormat="1" customHeight="1"/>
    <row r="494" s="322" customFormat="1" customHeight="1"/>
    <row r="495" s="322" customFormat="1" customHeight="1"/>
    <row r="496" s="322" customFormat="1" customHeight="1"/>
    <row r="497" s="322" customFormat="1" customHeight="1"/>
    <row r="498" s="322" customFormat="1" customHeight="1"/>
    <row r="499" s="322" customFormat="1" customHeight="1"/>
    <row r="500" s="322" customFormat="1" customHeight="1"/>
    <row r="501" s="322" customFormat="1" customHeight="1"/>
    <row r="502" s="322" customFormat="1" customHeight="1"/>
    <row r="503" s="322" customFormat="1" customHeight="1"/>
    <row r="504" s="322" customFormat="1" customHeight="1"/>
    <row r="505" s="322" customFormat="1" customHeight="1"/>
    <row r="506" s="322" customFormat="1" customHeight="1"/>
    <row r="507" s="322" customFormat="1" customHeight="1"/>
    <row r="508" s="322" customFormat="1" customHeight="1"/>
    <row r="509" s="322" customFormat="1" customHeight="1"/>
    <row r="510" s="322" customFormat="1" customHeight="1"/>
    <row r="511" s="322" customFormat="1" customHeight="1"/>
    <row r="512" s="322" customFormat="1" customHeight="1"/>
    <row r="513" s="322" customFormat="1" customHeight="1"/>
    <row r="514" s="322" customFormat="1" customHeight="1"/>
    <row r="515" s="322" customFormat="1" customHeight="1"/>
    <row r="516" s="322" customFormat="1" customHeight="1"/>
    <row r="517" s="322" customFormat="1" customHeight="1"/>
    <row r="518" s="322" customFormat="1" customHeight="1"/>
    <row r="519" s="322" customFormat="1" customHeight="1"/>
    <row r="520" s="322" customFormat="1" customHeight="1"/>
    <row r="521" s="322" customFormat="1" customHeight="1"/>
    <row r="522" s="322" customFormat="1" customHeight="1"/>
    <row r="523" s="322" customFormat="1" customHeight="1"/>
    <row r="524" s="322" customFormat="1" customHeight="1"/>
    <row r="525" s="322" customFormat="1" customHeight="1"/>
    <row r="526" s="322" customFormat="1" customHeight="1"/>
    <row r="527" s="322" customFormat="1" customHeight="1"/>
    <row r="528" s="322" customFormat="1" customHeight="1"/>
    <row r="529" s="322" customFormat="1" customHeight="1"/>
    <row r="530" s="322" customFormat="1" customHeight="1"/>
    <row r="531" s="322" customFormat="1" customHeight="1"/>
    <row r="532" s="322" customFormat="1" customHeight="1"/>
    <row r="533" s="322" customFormat="1" customHeight="1"/>
    <row r="534" s="322" customFormat="1" customHeight="1"/>
    <row r="535" s="322" customFormat="1" customHeight="1"/>
    <row r="536" s="322" customFormat="1" customHeight="1"/>
    <row r="537" s="322" customFormat="1" customHeight="1"/>
    <row r="538" s="322" customFormat="1" customHeight="1"/>
    <row r="539" s="322" customFormat="1" customHeight="1"/>
    <row r="540" s="322" customFormat="1" customHeight="1"/>
    <row r="541" s="322" customFormat="1" customHeight="1"/>
    <row r="542" s="322" customFormat="1" customHeight="1"/>
    <row r="543" s="322" customFormat="1" customHeight="1"/>
    <row r="544" s="322" customFormat="1" customHeight="1"/>
    <row r="545" s="322" customFormat="1" customHeight="1"/>
    <row r="546" s="322" customFormat="1" customHeight="1"/>
    <row r="547" s="322" customFormat="1" customHeight="1"/>
    <row r="548" s="322" customFormat="1" customHeight="1"/>
    <row r="549" s="322" customFormat="1" customHeight="1"/>
    <row r="550" s="322" customFormat="1" customHeight="1"/>
    <row r="551" s="322" customFormat="1" customHeight="1"/>
    <row r="552" s="322" customFormat="1" customHeight="1"/>
    <row r="553" s="322" customFormat="1" customHeight="1"/>
    <row r="554" s="322" customFormat="1" customHeight="1"/>
    <row r="555" s="322" customFormat="1" customHeight="1"/>
    <row r="556" s="322" customFormat="1" customHeight="1"/>
    <row r="557" s="322" customFormat="1" customHeight="1"/>
    <row r="558" s="322" customFormat="1" customHeight="1"/>
    <row r="559" s="322" customFormat="1" customHeight="1"/>
    <row r="560" s="322" customFormat="1" customHeight="1"/>
    <row r="561" s="322" customFormat="1" customHeight="1"/>
    <row r="562" s="322" customFormat="1" customHeight="1"/>
    <row r="563" s="322" customFormat="1" customHeight="1"/>
    <row r="564" s="322" customFormat="1" customHeight="1"/>
    <row r="565" s="322" customFormat="1" customHeight="1"/>
    <row r="566" s="322" customFormat="1" customHeight="1"/>
    <row r="567" s="322" customFormat="1" customHeight="1"/>
    <row r="568" s="322" customFormat="1" customHeight="1"/>
    <row r="569" s="322" customFormat="1" customHeight="1"/>
    <row r="570" s="322" customFormat="1" customHeight="1"/>
    <row r="571" s="322" customFormat="1" customHeight="1"/>
    <row r="572" s="322" customFormat="1" customHeight="1"/>
    <row r="573" s="322" customFormat="1" customHeight="1"/>
    <row r="574" s="322" customFormat="1" customHeight="1"/>
    <row r="575" s="322" customFormat="1" customHeight="1"/>
    <row r="576" s="322" customFormat="1" customHeight="1"/>
    <row r="577" s="322" customFormat="1" customHeight="1"/>
    <row r="578" s="322" customFormat="1" customHeight="1"/>
    <row r="579" s="322" customFormat="1" customHeight="1"/>
    <row r="580" s="322" customFormat="1" customHeight="1"/>
    <row r="581" s="322" customFormat="1" customHeight="1"/>
    <row r="582" s="322" customFormat="1" customHeight="1"/>
    <row r="583" s="322" customFormat="1" customHeight="1"/>
    <row r="584" s="322" customFormat="1" customHeight="1"/>
    <row r="585" s="322" customFormat="1" customHeight="1"/>
    <row r="586" s="322" customFormat="1" customHeight="1"/>
    <row r="587" s="322" customFormat="1" customHeight="1"/>
    <row r="588" s="322" customFormat="1" customHeight="1"/>
    <row r="589" s="322" customFormat="1" customHeight="1"/>
    <row r="590" s="322" customFormat="1" customHeight="1"/>
    <row r="591" s="322" customFormat="1" customHeight="1"/>
    <row r="592" s="322" customFormat="1" customHeight="1"/>
    <row r="593" s="322" customFormat="1" customHeight="1"/>
    <row r="594" s="322" customFormat="1" customHeight="1"/>
    <row r="595" s="322" customFormat="1" customHeight="1"/>
    <row r="596" s="322" customFormat="1" customHeight="1"/>
    <row r="597" s="322" customFormat="1" customHeight="1"/>
    <row r="598" s="322" customFormat="1" customHeight="1"/>
    <row r="599" s="322" customFormat="1" customHeight="1"/>
    <row r="600" s="322" customFormat="1" customHeight="1"/>
    <row r="601" s="322" customFormat="1" customHeight="1"/>
    <row r="602" s="322" customFormat="1" customHeight="1"/>
    <row r="603" s="322" customFormat="1" customHeight="1"/>
    <row r="604" s="322" customFormat="1" customHeight="1"/>
    <row r="605" s="322" customFormat="1" customHeight="1"/>
    <row r="606" s="322" customFormat="1" customHeight="1"/>
    <row r="607" s="322" customFormat="1" customHeight="1"/>
    <row r="608" s="322" customFormat="1" customHeight="1"/>
    <row r="609" s="322" customFormat="1" customHeight="1"/>
    <row r="610" s="322" customFormat="1" customHeight="1"/>
    <row r="611" s="322" customFormat="1" customHeight="1"/>
    <row r="612" s="322" customFormat="1" customHeight="1"/>
    <row r="613" s="322" customFormat="1" customHeight="1"/>
    <row r="614" s="322" customFormat="1" customHeight="1"/>
    <row r="615" s="322" customFormat="1" customHeight="1"/>
    <row r="616" s="322" customFormat="1" customHeight="1"/>
    <row r="617" s="322" customFormat="1" customHeight="1"/>
    <row r="618" s="322" customFormat="1" customHeight="1"/>
    <row r="619" s="322" customFormat="1" customHeight="1"/>
    <row r="620" s="322" customFormat="1" customHeight="1"/>
    <row r="621" s="322" customFormat="1" customHeight="1"/>
    <row r="622" s="322" customFormat="1" customHeight="1"/>
    <row r="623" s="322" customFormat="1" customHeight="1"/>
    <row r="624" s="322" customFormat="1" customHeight="1"/>
    <row r="625" s="322" customFormat="1" customHeight="1"/>
    <row r="626" s="322" customFormat="1" customHeight="1"/>
    <row r="627" s="322" customFormat="1" customHeight="1"/>
    <row r="628" s="322" customFormat="1" customHeight="1"/>
    <row r="629" s="322" customFormat="1" customHeight="1"/>
    <row r="630" s="322" customFormat="1" customHeight="1"/>
    <row r="631" s="322" customFormat="1" customHeight="1"/>
    <row r="632" s="322" customFormat="1" customHeight="1"/>
    <row r="633" s="322" customFormat="1" customHeight="1"/>
    <row r="634" s="322" customFormat="1" customHeight="1"/>
    <row r="635" s="322" customFormat="1" customHeight="1"/>
    <row r="636" s="322" customFormat="1" customHeight="1"/>
    <row r="637" s="322" customFormat="1" customHeight="1"/>
    <row r="638" s="322" customFormat="1" customHeight="1"/>
    <row r="639" s="322" customFormat="1" customHeight="1"/>
    <row r="640" s="322" customFormat="1" customHeight="1"/>
    <row r="641" s="322" customFormat="1" customHeight="1"/>
    <row r="642" s="322" customFormat="1" customHeight="1"/>
    <row r="643" s="322" customFormat="1" customHeight="1"/>
    <row r="644" s="322" customFormat="1" customHeight="1"/>
    <row r="645" s="322" customFormat="1" customHeight="1"/>
    <row r="646" s="322" customFormat="1" customHeight="1"/>
    <row r="647" s="322" customFormat="1" customHeight="1"/>
    <row r="648" s="322" customFormat="1" customHeight="1"/>
    <row r="649" s="322" customFormat="1" customHeight="1"/>
    <row r="650" s="322" customFormat="1" customHeight="1"/>
    <row r="651" s="322" customFormat="1" customHeight="1"/>
    <row r="652" s="322" customFormat="1" customHeight="1"/>
    <row r="653" s="322" customFormat="1" customHeight="1"/>
    <row r="654" s="322" customFormat="1" customHeight="1"/>
    <row r="655" s="322" customFormat="1" customHeight="1"/>
    <row r="656" s="322" customFormat="1" customHeight="1"/>
    <row r="657" s="322" customFormat="1" customHeight="1"/>
    <row r="658" s="322" customFormat="1" customHeight="1"/>
    <row r="659" s="322" customFormat="1" customHeight="1"/>
    <row r="660" s="322" customFormat="1" customHeight="1"/>
    <row r="661" s="322" customFormat="1" customHeight="1"/>
    <row r="662" s="322" customFormat="1" customHeight="1"/>
    <row r="663" s="322" customFormat="1" customHeight="1"/>
    <row r="664" s="322" customFormat="1" customHeight="1"/>
    <row r="665" s="322" customFormat="1" customHeight="1"/>
    <row r="666" s="322" customFormat="1" customHeight="1"/>
    <row r="667" s="322" customFormat="1" customHeight="1"/>
    <row r="668" s="322" customFormat="1" customHeight="1"/>
    <row r="669" s="322" customFormat="1" customHeight="1"/>
    <row r="670" s="322" customFormat="1" customHeight="1"/>
    <row r="671" s="322" customFormat="1" customHeight="1"/>
    <row r="672" s="322" customFormat="1" customHeight="1"/>
    <row r="673" s="322" customFormat="1" customHeight="1"/>
    <row r="674" s="322" customFormat="1" customHeight="1"/>
    <row r="675" s="322" customFormat="1" customHeight="1"/>
    <row r="676" s="322" customFormat="1" customHeight="1"/>
    <row r="677" s="322" customFormat="1" customHeight="1"/>
    <row r="678" s="322" customFormat="1" customHeight="1"/>
    <row r="679" s="322" customFormat="1" customHeight="1"/>
    <row r="680" s="322" customFormat="1" customHeight="1"/>
    <row r="681" s="322" customFormat="1" customHeight="1"/>
    <row r="682" s="322" customFormat="1" customHeight="1"/>
    <row r="683" s="322" customFormat="1" customHeight="1"/>
    <row r="684" s="322" customFormat="1" customHeight="1"/>
    <row r="685" s="322" customFormat="1" customHeight="1"/>
    <row r="686" s="322" customFormat="1" customHeight="1"/>
    <row r="687" s="322" customFormat="1" customHeight="1"/>
    <row r="688" s="322" customFormat="1" customHeight="1"/>
    <row r="689" s="322" customFormat="1" customHeight="1"/>
    <row r="690" s="322" customFormat="1" customHeight="1"/>
    <row r="691" s="322" customFormat="1" customHeight="1"/>
    <row r="692" s="322" customFormat="1" customHeight="1"/>
    <row r="693" s="322" customFormat="1" customHeight="1"/>
    <row r="694" s="322" customFormat="1" customHeight="1"/>
    <row r="695" s="322" customFormat="1" customHeight="1"/>
    <row r="696" s="322" customFormat="1" customHeight="1"/>
    <row r="697" s="322" customFormat="1" customHeight="1"/>
    <row r="698" s="322" customFormat="1" customHeight="1"/>
    <row r="699" s="322" customFormat="1" customHeight="1"/>
    <row r="700" s="322" customFormat="1" customHeight="1"/>
    <row r="701" s="322" customFormat="1" customHeight="1"/>
    <row r="702" s="322" customFormat="1" customHeight="1"/>
    <row r="703" s="322" customFormat="1" customHeight="1"/>
    <row r="704" s="322" customFormat="1" customHeight="1"/>
    <row r="705" s="322" customFormat="1" customHeight="1"/>
    <row r="706" s="322" customFormat="1" customHeight="1"/>
    <row r="707" s="322" customFormat="1" customHeight="1"/>
    <row r="708" s="322" customFormat="1" customHeight="1"/>
    <row r="709" s="322" customFormat="1" customHeight="1"/>
    <row r="710" s="322" customFormat="1" customHeight="1"/>
    <row r="711" s="322" customFormat="1" customHeight="1"/>
    <row r="712" s="322" customFormat="1" customHeight="1"/>
    <row r="713" s="322" customFormat="1" customHeight="1"/>
    <row r="714" s="322" customFormat="1" customHeight="1"/>
    <row r="715" s="322" customFormat="1" customHeight="1"/>
    <row r="716" s="322" customFormat="1" customHeight="1"/>
    <row r="717" s="322" customFormat="1" customHeight="1"/>
    <row r="718" s="322" customFormat="1" customHeight="1"/>
    <row r="719" s="322" customFormat="1" customHeight="1"/>
    <row r="720" s="322" customFormat="1" customHeight="1"/>
    <row r="721" s="322" customFormat="1" customHeight="1"/>
    <row r="722" s="322" customFormat="1" customHeight="1"/>
    <row r="723" s="322" customFormat="1" customHeight="1"/>
    <row r="724" s="322" customFormat="1" customHeight="1"/>
    <row r="725" s="322" customFormat="1" customHeight="1"/>
    <row r="726" s="322" customFormat="1" customHeight="1"/>
    <row r="727" s="322" customFormat="1" customHeight="1"/>
    <row r="728" s="322" customFormat="1" customHeight="1"/>
    <row r="729" s="322" customFormat="1" customHeight="1"/>
    <row r="730" s="322" customFormat="1" customHeight="1"/>
    <row r="731" s="322" customFormat="1" customHeight="1"/>
    <row r="732" s="322" customFormat="1" customHeight="1"/>
    <row r="733" s="322" customFormat="1" customHeight="1"/>
    <row r="734" s="322" customFormat="1" customHeight="1"/>
    <row r="735" s="322" customFormat="1" customHeight="1"/>
    <row r="736" s="322" customFormat="1" customHeight="1"/>
    <row r="737" s="322" customFormat="1" customHeight="1"/>
    <row r="738" s="322" customFormat="1" customHeight="1"/>
    <row r="739" s="322" customFormat="1" customHeight="1"/>
    <row r="740" s="322" customFormat="1" customHeight="1"/>
    <row r="741" s="322" customFormat="1" customHeight="1"/>
    <row r="742" s="322" customFormat="1" customHeight="1"/>
    <row r="743" s="322" customFormat="1" customHeight="1"/>
    <row r="744" s="322" customFormat="1" customHeight="1"/>
    <row r="745" s="322" customFormat="1" customHeight="1"/>
    <row r="746" s="322" customFormat="1" customHeight="1"/>
    <row r="747" s="322" customFormat="1" customHeight="1"/>
    <row r="748" s="322" customFormat="1" customHeight="1"/>
    <row r="749" s="322" customFormat="1" customHeight="1"/>
    <row r="750" s="322" customFormat="1" customHeight="1"/>
    <row r="751" s="322" customFormat="1" customHeight="1"/>
    <row r="752" s="322" customFormat="1" customHeight="1"/>
    <row r="753" s="322" customFormat="1" customHeight="1"/>
    <row r="754" s="322" customFormat="1" customHeight="1"/>
    <row r="755" s="322" customFormat="1" customHeight="1"/>
    <row r="756" s="322" customFormat="1" customHeight="1"/>
    <row r="757" s="322" customFormat="1" customHeight="1"/>
    <row r="758" s="322" customFormat="1" customHeight="1"/>
    <row r="759" s="322" customFormat="1" customHeight="1"/>
    <row r="760" s="322" customFormat="1" customHeight="1"/>
    <row r="761" s="322" customFormat="1" customHeight="1"/>
    <row r="762" s="322" customFormat="1" customHeight="1"/>
    <row r="763" s="322" customFormat="1" customHeight="1"/>
    <row r="764" s="322" customFormat="1" customHeight="1"/>
    <row r="765" s="322" customFormat="1" customHeight="1"/>
    <row r="766" s="322" customFormat="1" customHeight="1"/>
    <row r="767" s="322" customFormat="1" customHeight="1"/>
    <row r="768" s="322" customFormat="1" customHeight="1"/>
    <row r="769" s="322" customFormat="1" customHeight="1"/>
    <row r="770" s="322" customFormat="1" customHeight="1"/>
    <row r="771" s="322" customFormat="1" customHeight="1"/>
    <row r="772" s="322" customFormat="1" customHeight="1"/>
    <row r="773" s="322" customFormat="1" customHeight="1"/>
    <row r="774" s="322" customFormat="1" customHeight="1"/>
    <row r="775" s="322" customFormat="1" customHeight="1"/>
    <row r="776" s="322" customFormat="1" customHeight="1"/>
    <row r="777" s="322" customFormat="1" customHeight="1"/>
    <row r="778" s="322" customFormat="1" customHeight="1"/>
    <row r="779" s="322" customFormat="1" customHeight="1"/>
    <row r="780" s="322" customFormat="1" customHeight="1"/>
    <row r="781" s="322" customFormat="1" customHeight="1"/>
    <row r="782" s="322" customFormat="1" customHeight="1"/>
    <row r="783" s="322" customFormat="1" customHeight="1"/>
    <row r="784" s="322" customFormat="1" customHeight="1"/>
    <row r="785" s="322" customFormat="1" customHeight="1"/>
    <row r="786" s="322" customFormat="1" customHeight="1"/>
    <row r="787" s="322" customFormat="1" customHeight="1"/>
    <row r="788" s="322" customFormat="1" customHeight="1"/>
    <row r="789" s="322" customFormat="1" customHeight="1"/>
    <row r="790" s="322" customFormat="1" customHeight="1"/>
    <row r="791" s="322" customFormat="1" customHeight="1"/>
    <row r="792" s="322" customFormat="1" customHeight="1"/>
    <row r="793" s="322" customFormat="1" customHeight="1"/>
    <row r="794" s="322" customFormat="1" customHeight="1"/>
    <row r="795" s="322" customFormat="1" customHeight="1"/>
    <row r="796" s="322" customFormat="1" customHeight="1"/>
    <row r="797" s="322" customFormat="1" customHeight="1"/>
    <row r="798" s="322" customFormat="1" customHeight="1"/>
    <row r="799" s="322" customFormat="1" customHeight="1"/>
    <row r="800" s="322" customFormat="1" customHeight="1"/>
    <row r="801" s="322" customFormat="1" customHeight="1"/>
    <row r="802" s="322" customFormat="1" customHeight="1"/>
    <row r="803" s="322" customFormat="1" customHeight="1"/>
    <row r="804" s="322" customFormat="1" customHeight="1"/>
    <row r="805" s="322" customFormat="1" customHeight="1"/>
    <row r="806" s="322" customFormat="1" customHeight="1"/>
    <row r="807" s="322" customFormat="1" customHeight="1"/>
    <row r="808" s="322" customFormat="1" customHeight="1"/>
    <row r="809" s="322" customFormat="1" customHeight="1"/>
    <row r="810" s="322" customFormat="1" customHeight="1"/>
    <row r="811" s="322" customFormat="1" customHeight="1"/>
    <row r="812" s="322" customFormat="1" customHeight="1"/>
    <row r="813" s="322" customFormat="1" customHeight="1"/>
    <row r="814" s="322" customFormat="1" customHeight="1"/>
    <row r="815" s="322" customFormat="1" customHeight="1"/>
    <row r="816" s="322" customFormat="1" customHeight="1"/>
    <row r="817" s="322" customFormat="1" customHeight="1"/>
    <row r="818" s="322" customFormat="1" customHeight="1"/>
    <row r="819" s="322" customFormat="1" customHeight="1"/>
    <row r="820" s="322" customFormat="1" customHeight="1"/>
    <row r="821" s="322" customFormat="1" customHeight="1"/>
    <row r="822" s="322" customFormat="1" customHeight="1"/>
    <row r="823" s="322" customFormat="1" customHeight="1"/>
    <row r="824" s="322" customFormat="1" customHeight="1"/>
    <row r="825" s="322" customFormat="1" customHeight="1"/>
    <row r="826" s="322" customFormat="1" customHeight="1"/>
    <row r="827" s="322" customFormat="1" customHeight="1"/>
    <row r="828" s="322" customFormat="1" customHeight="1"/>
    <row r="829" s="322" customFormat="1" customHeight="1"/>
    <row r="830" s="322" customFormat="1" customHeight="1"/>
    <row r="831" s="322" customFormat="1" customHeight="1"/>
    <row r="832" s="322" customFormat="1" customHeight="1"/>
    <row r="833" s="322" customFormat="1" customHeight="1"/>
    <row r="834" s="322" customFormat="1" customHeight="1"/>
    <row r="835" s="322" customFormat="1" customHeight="1"/>
    <row r="836" s="322" customFormat="1" customHeight="1"/>
    <row r="837" s="322" customFormat="1" customHeight="1"/>
    <row r="838" s="322" customFormat="1" customHeight="1"/>
    <row r="839" s="322" customFormat="1" customHeight="1"/>
    <row r="840" s="322" customFormat="1" customHeight="1"/>
    <row r="841" s="322" customFormat="1" customHeight="1"/>
    <row r="842" s="322" customFormat="1" customHeight="1"/>
    <row r="843" s="322" customFormat="1" customHeight="1"/>
    <row r="844" s="322" customFormat="1" customHeight="1"/>
    <row r="845" s="322" customFormat="1" customHeight="1"/>
    <row r="846" s="322" customFormat="1" customHeight="1"/>
    <row r="847" s="322" customFormat="1" customHeight="1"/>
    <row r="848" s="322" customFormat="1" customHeight="1"/>
    <row r="849" s="322" customFormat="1" customHeight="1"/>
    <row r="850" s="322" customFormat="1" customHeight="1"/>
    <row r="851" s="322" customFormat="1" customHeight="1"/>
    <row r="852" s="322" customFormat="1" customHeight="1"/>
    <row r="853" s="322" customFormat="1" customHeight="1"/>
    <row r="854" s="322" customFormat="1" customHeight="1"/>
    <row r="855" s="322" customFormat="1" customHeight="1"/>
    <row r="856" s="322" customFormat="1" customHeight="1"/>
    <row r="857" s="322" customFormat="1" customHeight="1"/>
    <row r="858" s="322" customFormat="1" customHeight="1"/>
    <row r="859" s="322" customFormat="1" customHeight="1"/>
    <row r="860" s="322" customFormat="1" customHeight="1"/>
    <row r="861" s="322" customFormat="1" customHeight="1"/>
    <row r="862" s="322" customFormat="1" customHeight="1"/>
    <row r="863" s="322" customFormat="1" customHeight="1"/>
    <row r="864" s="322" customFormat="1" customHeight="1"/>
    <row r="865" s="322" customFormat="1" customHeight="1"/>
    <row r="866" s="322" customFormat="1" customHeight="1"/>
    <row r="867" s="322" customFormat="1" customHeight="1"/>
    <row r="868" s="322" customFormat="1" customHeight="1"/>
    <row r="869" s="322" customFormat="1" customHeight="1"/>
    <row r="870" s="322" customFormat="1" customHeight="1"/>
    <row r="871" s="322" customFormat="1" customHeight="1"/>
    <row r="872" s="322" customFormat="1" customHeight="1"/>
    <row r="873" s="322" customFormat="1" customHeight="1"/>
    <row r="874" s="322" customFormat="1" customHeight="1"/>
    <row r="875" s="322" customFormat="1" customHeight="1"/>
    <row r="876" s="322" customFormat="1" customHeight="1"/>
    <row r="877" s="322" customFormat="1" customHeight="1"/>
    <row r="878" s="322" customFormat="1" customHeight="1"/>
    <row r="879" s="322" customFormat="1" customHeight="1"/>
    <row r="880" s="322" customFormat="1" customHeight="1"/>
    <row r="881" s="322" customFormat="1" customHeight="1"/>
    <row r="882" s="322" customFormat="1" customHeight="1"/>
    <row r="883" s="322" customFormat="1" customHeight="1"/>
    <row r="884" s="322" customFormat="1" customHeight="1"/>
    <row r="885" s="322" customFormat="1" customHeight="1"/>
    <row r="886" s="322" customFormat="1" customHeight="1"/>
    <row r="887" s="322" customFormat="1" customHeight="1"/>
    <row r="888" s="322" customFormat="1" customHeight="1"/>
    <row r="889" s="322" customFormat="1" customHeight="1"/>
    <row r="890" s="322" customFormat="1" customHeight="1"/>
    <row r="891" s="322" customFormat="1" customHeight="1"/>
    <row r="892" s="322" customFormat="1" customHeight="1"/>
    <row r="893" s="322" customFormat="1" customHeight="1"/>
    <row r="894" s="322" customFormat="1" customHeight="1"/>
    <row r="895" s="322" customFormat="1" customHeight="1"/>
    <row r="896" s="322" customFormat="1" customHeight="1"/>
    <row r="897" s="322" customFormat="1" customHeight="1"/>
    <row r="898" s="322" customFormat="1" customHeight="1"/>
    <row r="899" s="322" customFormat="1" customHeight="1"/>
    <row r="900" s="322" customFormat="1" customHeight="1"/>
    <row r="901" s="322" customFormat="1" customHeight="1"/>
    <row r="902" s="322" customFormat="1" customHeight="1"/>
    <row r="903" s="322" customFormat="1" customHeight="1"/>
    <row r="904" s="322" customFormat="1" customHeight="1"/>
    <row r="905" s="322" customFormat="1" customHeight="1"/>
    <row r="906" s="322" customFormat="1" customHeight="1"/>
    <row r="907" s="322" customFormat="1" customHeight="1"/>
    <row r="908" s="322" customFormat="1" customHeight="1"/>
    <row r="909" s="322" customFormat="1" customHeight="1"/>
    <row r="910" s="322" customFormat="1" customHeight="1"/>
    <row r="911" s="322" customFormat="1" customHeight="1"/>
    <row r="912" s="322" customFormat="1" customHeight="1"/>
    <row r="913" s="322" customFormat="1" customHeight="1"/>
    <row r="914" s="322" customFormat="1" customHeight="1"/>
    <row r="915" s="322" customFormat="1" customHeight="1"/>
    <row r="916" s="322" customFormat="1" customHeight="1"/>
    <row r="917" s="322" customFormat="1" customHeight="1"/>
    <row r="918" s="322" customFormat="1" customHeight="1"/>
    <row r="919" s="322" customFormat="1" customHeight="1"/>
    <row r="920" s="322" customFormat="1" customHeight="1"/>
    <row r="921" s="322" customFormat="1" customHeight="1"/>
    <row r="922" s="322" customFormat="1" customHeight="1"/>
    <row r="923" s="322" customFormat="1" customHeight="1"/>
    <row r="924" s="322" customFormat="1" customHeight="1"/>
    <row r="925" s="322" customFormat="1" customHeight="1"/>
    <row r="926" s="322" customFormat="1" customHeight="1"/>
    <row r="927" s="322" customFormat="1" customHeight="1"/>
    <row r="928" s="322" customFormat="1" customHeight="1"/>
    <row r="929" s="322" customFormat="1" customHeight="1"/>
    <row r="930" s="322" customFormat="1" customHeight="1"/>
    <row r="931" s="322" customFormat="1" customHeight="1"/>
    <row r="932" s="322" customFormat="1" customHeight="1"/>
    <row r="933" s="322" customFormat="1" customHeight="1"/>
    <row r="934" s="322" customFormat="1" customHeight="1"/>
    <row r="935" s="322" customFormat="1" customHeight="1"/>
    <row r="936" s="322" customFormat="1" customHeight="1"/>
    <row r="937" s="322" customFormat="1" customHeight="1"/>
    <row r="938" s="322" customFormat="1" customHeight="1"/>
    <row r="939" s="322" customFormat="1" customHeight="1"/>
    <row r="940" s="322" customFormat="1" customHeight="1"/>
    <row r="941" s="322" customFormat="1" customHeight="1"/>
    <row r="942" s="322" customFormat="1" customHeight="1"/>
    <row r="943" s="322" customFormat="1" customHeight="1"/>
    <row r="944" s="322" customFormat="1" customHeight="1"/>
    <row r="945" s="322" customFormat="1" customHeight="1"/>
    <row r="946" s="322" customFormat="1" customHeight="1"/>
    <row r="947" s="322" customFormat="1" customHeight="1"/>
    <row r="948" s="322" customFormat="1" customHeight="1"/>
    <row r="949" s="322" customFormat="1" customHeight="1"/>
    <row r="950" s="322" customFormat="1" customHeight="1"/>
    <row r="951" s="322" customFormat="1" customHeight="1"/>
    <row r="952" s="322" customFormat="1" customHeight="1"/>
    <row r="953" s="322" customFormat="1" customHeight="1"/>
    <row r="954" s="322" customFormat="1" customHeight="1"/>
    <row r="955" s="322" customFormat="1" customHeight="1"/>
    <row r="956" s="322" customFormat="1" customHeight="1"/>
    <row r="957" s="322" customFormat="1" customHeight="1"/>
    <row r="958" s="322" customFormat="1" customHeight="1"/>
    <row r="959" s="322" customFormat="1" customHeight="1"/>
    <row r="960" s="322" customFormat="1" customHeight="1"/>
    <row r="961" s="322" customFormat="1" customHeight="1"/>
    <row r="962" s="322" customFormat="1" customHeight="1"/>
    <row r="963" s="322" customFormat="1" customHeight="1"/>
    <row r="964" s="322" customFormat="1" customHeight="1"/>
    <row r="965" s="322" customFormat="1" customHeight="1"/>
    <row r="966" s="322" customFormat="1" customHeight="1"/>
    <row r="967" s="322" customFormat="1" customHeight="1"/>
    <row r="968" s="322" customFormat="1" customHeight="1"/>
    <row r="969" s="322" customFormat="1" customHeight="1"/>
    <row r="970" s="322" customFormat="1" customHeight="1"/>
    <row r="971" s="322" customFormat="1" customHeight="1"/>
    <row r="972" s="322" customFormat="1" customHeight="1"/>
    <row r="973" s="322" customFormat="1" customHeight="1"/>
    <row r="974" s="322" customFormat="1" customHeight="1"/>
    <row r="975" s="322" customFormat="1" customHeight="1"/>
    <row r="976" s="322" customFormat="1" customHeight="1"/>
    <row r="977" s="322" customFormat="1" customHeight="1"/>
    <row r="978" s="322" customFormat="1" customHeight="1"/>
    <row r="979" s="322" customFormat="1" customHeight="1"/>
    <row r="980" s="322" customFormat="1" customHeight="1"/>
    <row r="981" s="322" customFormat="1" customHeight="1"/>
    <row r="982" s="322" customFormat="1" customHeight="1"/>
    <row r="983" s="322" customFormat="1" customHeight="1"/>
    <row r="984" s="322" customFormat="1" customHeight="1"/>
    <row r="985" s="322" customFormat="1" customHeight="1"/>
    <row r="986" s="322" customFormat="1" customHeight="1"/>
    <row r="987" s="322" customFormat="1" customHeight="1"/>
    <row r="988" s="322" customFormat="1" customHeight="1"/>
    <row r="989" s="322" customFormat="1" customHeight="1"/>
    <row r="990" s="322" customFormat="1" customHeight="1"/>
    <row r="991" s="322" customFormat="1" customHeight="1"/>
    <row r="992" s="322" customFormat="1" customHeight="1"/>
    <row r="993" s="322" customFormat="1" customHeight="1"/>
    <row r="994" s="322" customFormat="1" customHeight="1"/>
    <row r="995" s="322" customFormat="1" customHeight="1"/>
    <row r="996" s="322" customFormat="1" customHeight="1"/>
    <row r="997" s="322" customFormat="1" customHeight="1"/>
    <row r="998" s="322" customFormat="1" customHeight="1"/>
    <row r="999" s="322" customFormat="1" customHeight="1"/>
    <row r="1000" s="322" customFormat="1" customHeight="1"/>
    <row r="1001" s="322" customFormat="1" customHeight="1"/>
    <row r="1002" s="322" customFormat="1" customHeight="1"/>
    <row r="1003" s="322" customFormat="1" customHeight="1"/>
  </sheetData>
  <mergeCells count="1">
    <mergeCell ref="A2:C2"/>
  </mergeCells>
  <printOptions horizontalCentered="1"/>
  <pageMargins left="1.10208333333333" right="1.10208333333333" top="1.45625" bottom="0.590277777777778" header="0.511805555555556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006"/>
  <sheetViews>
    <sheetView showZeros="0" zoomScaleSheetLayoutView="60" topLeftCell="A2" workbookViewId="0">
      <selection activeCell="G34" sqref="G34:G36"/>
    </sheetView>
  </sheetViews>
  <sheetFormatPr defaultColWidth="8.75" defaultRowHeight="15.6" outlineLevelCol="3"/>
  <cols>
    <col min="1" max="1" width="27.875" style="307" customWidth="1"/>
    <col min="2" max="2" width="14.75" style="308" customWidth="1"/>
    <col min="3" max="3" width="16" style="308" customWidth="1"/>
    <col min="4" max="4" width="14.75" style="308" customWidth="1"/>
    <col min="5" max="32" width="9" style="307"/>
    <col min="33" max="16384" width="8.75" style="307"/>
  </cols>
  <sheetData>
    <row r="1" s="303" customFormat="1" ht="20.45" customHeight="1" spans="1:4">
      <c r="A1" s="309" t="s">
        <v>86</v>
      </c>
      <c r="B1" s="310"/>
      <c r="C1" s="310"/>
      <c r="D1" s="310"/>
    </row>
    <row r="2" s="304" customFormat="1" ht="49.5" customHeight="1" spans="1:4">
      <c r="A2" s="311" t="s">
        <v>87</v>
      </c>
      <c r="B2" s="311"/>
      <c r="C2" s="311"/>
      <c r="D2" s="311"/>
    </row>
    <row r="3" s="305" customFormat="1" ht="18.75" customHeight="1" spans="1:4">
      <c r="A3" s="312"/>
      <c r="B3" s="313"/>
      <c r="C3" s="313"/>
      <c r="D3" s="160" t="s">
        <v>2</v>
      </c>
    </row>
    <row r="4" s="305" customFormat="1" ht="30.75" customHeight="1" spans="1:4">
      <c r="A4" s="99" t="s">
        <v>88</v>
      </c>
      <c r="B4" s="99" t="s">
        <v>89</v>
      </c>
      <c r="C4" s="99" t="s">
        <v>90</v>
      </c>
      <c r="D4" s="99" t="s">
        <v>91</v>
      </c>
    </row>
    <row r="5" s="305" customFormat="1" ht="19.5" customHeight="1" spans="1:4">
      <c r="A5" s="99"/>
      <c r="B5" s="99"/>
      <c r="C5" s="99"/>
      <c r="D5" s="99"/>
    </row>
    <row r="6" s="305" customFormat="1" ht="19.5" customHeight="1" spans="1:4">
      <c r="A6" s="100" t="s">
        <v>59</v>
      </c>
      <c r="B6" s="314">
        <v>42282</v>
      </c>
      <c r="C6" s="314">
        <v>42281</v>
      </c>
      <c r="D6" s="314">
        <v>1</v>
      </c>
    </row>
    <row r="7" s="305" customFormat="1" ht="19.5" customHeight="1" spans="1:4">
      <c r="A7" s="100" t="s">
        <v>60</v>
      </c>
      <c r="B7" s="314">
        <v>36</v>
      </c>
      <c r="C7" s="314">
        <v>36</v>
      </c>
      <c r="D7" s="163"/>
    </row>
    <row r="8" s="305" customFormat="1" ht="19.5" customHeight="1" spans="1:4">
      <c r="A8" s="100" t="s">
        <v>61</v>
      </c>
      <c r="B8" s="314">
        <v>14764</v>
      </c>
      <c r="C8" s="314">
        <v>14764</v>
      </c>
      <c r="D8" s="163"/>
    </row>
    <row r="9" s="305" customFormat="1" ht="19.5" customHeight="1" spans="1:4">
      <c r="A9" s="100" t="s">
        <v>62</v>
      </c>
      <c r="B9" s="314">
        <v>85110</v>
      </c>
      <c r="C9" s="314">
        <v>85087</v>
      </c>
      <c r="D9" s="163">
        <v>23</v>
      </c>
    </row>
    <row r="10" s="305" customFormat="1" ht="19.5" customHeight="1" spans="1:4">
      <c r="A10" s="100" t="s">
        <v>63</v>
      </c>
      <c r="B10" s="314">
        <v>3907</v>
      </c>
      <c r="C10" s="314">
        <v>3907</v>
      </c>
      <c r="D10" s="314"/>
    </row>
    <row r="11" s="305" customFormat="1" ht="19.5" customHeight="1" spans="1:4">
      <c r="A11" s="100" t="s">
        <v>92</v>
      </c>
      <c r="B11" s="314">
        <v>7237</v>
      </c>
      <c r="C11" s="314">
        <v>7237</v>
      </c>
      <c r="D11" s="163"/>
    </row>
    <row r="12" s="305" customFormat="1" ht="19.5" customHeight="1" spans="1:4">
      <c r="A12" s="100" t="s">
        <v>65</v>
      </c>
      <c r="B12" s="314">
        <v>43029</v>
      </c>
      <c r="C12" s="314">
        <v>43029</v>
      </c>
      <c r="D12" s="163"/>
    </row>
    <row r="13" s="305" customFormat="1" ht="19.5" customHeight="1" spans="1:4">
      <c r="A13" s="100" t="s">
        <v>66</v>
      </c>
      <c r="B13" s="314">
        <v>26004</v>
      </c>
      <c r="C13" s="314">
        <v>25800</v>
      </c>
      <c r="D13" s="314">
        <v>204</v>
      </c>
    </row>
    <row r="14" s="305" customFormat="1" ht="19.5" customHeight="1" spans="1:4">
      <c r="A14" s="100" t="s">
        <v>67</v>
      </c>
      <c r="B14" s="314">
        <v>7232</v>
      </c>
      <c r="C14" s="314">
        <v>4876</v>
      </c>
      <c r="D14" s="163">
        <v>2356</v>
      </c>
    </row>
    <row r="15" s="305" customFormat="1" ht="19.5" customHeight="1" spans="1:4">
      <c r="A15" s="100" t="s">
        <v>68</v>
      </c>
      <c r="B15" s="314">
        <v>14948</v>
      </c>
      <c r="C15" s="314">
        <v>14948</v>
      </c>
      <c r="D15" s="163"/>
    </row>
    <row r="16" s="305" customFormat="1" ht="19.5" customHeight="1" spans="1:4">
      <c r="A16" s="100" t="s">
        <v>69</v>
      </c>
      <c r="B16" s="314">
        <v>67166</v>
      </c>
      <c r="C16" s="314">
        <v>65440</v>
      </c>
      <c r="D16" s="314">
        <v>1726</v>
      </c>
    </row>
    <row r="17" s="305" customFormat="1" ht="19.5" customHeight="1" spans="1:4">
      <c r="A17" s="100" t="s">
        <v>70</v>
      </c>
      <c r="B17" s="314">
        <v>9703</v>
      </c>
      <c r="C17" s="314">
        <v>9703</v>
      </c>
      <c r="D17" s="163"/>
    </row>
    <row r="18" s="305" customFormat="1" ht="19.5" customHeight="1" spans="1:4">
      <c r="A18" s="100" t="s">
        <v>71</v>
      </c>
      <c r="B18" s="314">
        <v>359</v>
      </c>
      <c r="C18" s="314">
        <v>359</v>
      </c>
      <c r="D18" s="163"/>
    </row>
    <row r="19" s="305" customFormat="1" ht="19.5" customHeight="1" spans="1:4">
      <c r="A19" s="100" t="s">
        <v>72</v>
      </c>
      <c r="B19" s="314">
        <v>1764</v>
      </c>
      <c r="C19" s="314">
        <v>1764</v>
      </c>
      <c r="D19" s="163"/>
    </row>
    <row r="20" s="305" customFormat="1" ht="19.5" customHeight="1" spans="1:4">
      <c r="A20" s="100" t="s">
        <v>73</v>
      </c>
      <c r="B20" s="163"/>
      <c r="C20" s="99"/>
      <c r="D20" s="163"/>
    </row>
    <row r="21" s="305" customFormat="1" ht="19.5" customHeight="1" spans="1:4">
      <c r="A21" s="100" t="s">
        <v>74</v>
      </c>
      <c r="B21" s="314">
        <v>4173</v>
      </c>
      <c r="C21" s="314">
        <v>4173</v>
      </c>
      <c r="D21" s="163"/>
    </row>
    <row r="22" s="305" customFormat="1" ht="19.5" customHeight="1" spans="1:4">
      <c r="A22" s="100" t="s">
        <v>75</v>
      </c>
      <c r="B22" s="314">
        <v>9710</v>
      </c>
      <c r="C22" s="314">
        <v>9710</v>
      </c>
      <c r="D22" s="163"/>
    </row>
    <row r="23" s="305" customFormat="1" ht="19.5" customHeight="1" spans="1:4">
      <c r="A23" s="100" t="s">
        <v>93</v>
      </c>
      <c r="B23" s="314">
        <v>586</v>
      </c>
      <c r="C23" s="314">
        <v>568</v>
      </c>
      <c r="D23" s="163">
        <v>18</v>
      </c>
    </row>
    <row r="24" s="305" customFormat="1" ht="19.5" customHeight="1" spans="1:4">
      <c r="A24" s="100" t="s">
        <v>77</v>
      </c>
      <c r="B24" s="314">
        <v>3077</v>
      </c>
      <c r="C24" s="314">
        <v>3077</v>
      </c>
      <c r="D24" s="163"/>
    </row>
    <row r="25" s="305" customFormat="1" ht="19.5" customHeight="1" spans="1:4">
      <c r="A25" s="100" t="s">
        <v>78</v>
      </c>
      <c r="B25" s="314">
        <v>4000</v>
      </c>
      <c r="C25" s="314">
        <v>4000</v>
      </c>
      <c r="D25" s="163"/>
    </row>
    <row r="26" s="305" customFormat="1" ht="19.5" customHeight="1" spans="1:4">
      <c r="A26" s="100" t="s">
        <v>79</v>
      </c>
      <c r="B26" s="314">
        <v>5000</v>
      </c>
      <c r="C26" s="314">
        <v>5000</v>
      </c>
      <c r="D26" s="163"/>
    </row>
    <row r="27" s="305" customFormat="1" ht="19.5" customHeight="1" spans="1:4">
      <c r="A27" s="100" t="s">
        <v>80</v>
      </c>
      <c r="B27" s="163"/>
      <c r="C27" s="314" t="s">
        <v>94</v>
      </c>
      <c r="D27" s="163"/>
    </row>
    <row r="28" s="305" customFormat="1" ht="19.5" customHeight="1" spans="1:4">
      <c r="A28" s="100" t="s">
        <v>81</v>
      </c>
      <c r="B28" s="314">
        <v>5815</v>
      </c>
      <c r="C28" s="314">
        <v>5815</v>
      </c>
      <c r="D28" s="163"/>
    </row>
    <row r="29" s="305" customFormat="1" ht="19.5" customHeight="1" spans="1:4">
      <c r="A29" s="100" t="s">
        <v>82</v>
      </c>
      <c r="B29" s="163"/>
      <c r="C29" s="314" t="s">
        <v>94</v>
      </c>
      <c r="D29" s="163"/>
    </row>
    <row r="30" s="305" customFormat="1" ht="24" customHeight="1" spans="1:4">
      <c r="A30" s="163" t="s">
        <v>95</v>
      </c>
      <c r="B30" s="314">
        <v>355902</v>
      </c>
      <c r="C30" s="314">
        <v>351574</v>
      </c>
      <c r="D30" s="314">
        <v>4328</v>
      </c>
    </row>
    <row r="31" s="305" customFormat="1" ht="14.4" spans="2:4">
      <c r="B31" s="315"/>
      <c r="C31" s="316"/>
      <c r="D31" s="316"/>
    </row>
    <row r="32" s="305" customFormat="1" ht="14.4" spans="2:4">
      <c r="B32" s="316"/>
      <c r="C32" s="316"/>
      <c r="D32" s="316"/>
    </row>
    <row r="33" s="305" customFormat="1" ht="14.4" spans="2:4">
      <c r="B33" s="316"/>
      <c r="C33" s="316"/>
      <c r="D33" s="316"/>
    </row>
    <row r="34" s="305" customFormat="1" ht="14.4" spans="2:4">
      <c r="B34" s="316"/>
      <c r="C34" s="317"/>
      <c r="D34" s="316"/>
    </row>
    <row r="35" s="305" customFormat="1" ht="14.4" spans="2:4">
      <c r="B35" s="316"/>
      <c r="C35" s="316"/>
      <c r="D35" s="316"/>
    </row>
    <row r="36" s="305" customFormat="1" ht="14.4" spans="2:4">
      <c r="B36" s="316"/>
      <c r="C36" s="316"/>
      <c r="D36" s="316"/>
    </row>
    <row r="37" s="305" customFormat="1" ht="14.4" spans="2:4">
      <c r="B37" s="316"/>
      <c r="C37" s="316"/>
      <c r="D37" s="316"/>
    </row>
    <row r="38" s="305" customFormat="1" ht="14.4" spans="2:4">
      <c r="B38" s="316"/>
      <c r="C38" s="316"/>
      <c r="D38" s="316"/>
    </row>
    <row r="39" s="305" customFormat="1" ht="14.4" spans="2:4">
      <c r="B39" s="316"/>
      <c r="C39" s="316"/>
      <c r="D39" s="316"/>
    </row>
    <row r="40" s="305" customFormat="1" ht="14.4" spans="2:4">
      <c r="B40" s="316"/>
      <c r="C40" s="316"/>
      <c r="D40" s="316"/>
    </row>
    <row r="41" s="305" customFormat="1" ht="14.4" spans="2:4">
      <c r="B41" s="316"/>
      <c r="C41" s="316"/>
      <c r="D41" s="316"/>
    </row>
    <row r="42" s="305" customFormat="1" ht="14.4" spans="2:4">
      <c r="B42" s="316"/>
      <c r="C42" s="316"/>
      <c r="D42" s="316"/>
    </row>
    <row r="43" s="305" customFormat="1" ht="14.4" spans="2:4">
      <c r="B43" s="316"/>
      <c r="C43" s="316"/>
      <c r="D43" s="316"/>
    </row>
    <row r="44" s="305" customFormat="1" ht="14.4" spans="2:4">
      <c r="B44" s="316"/>
      <c r="C44" s="316"/>
      <c r="D44" s="316"/>
    </row>
    <row r="45" s="305" customFormat="1" ht="14.4" spans="2:4">
      <c r="B45" s="316"/>
      <c r="C45" s="316"/>
      <c r="D45" s="316"/>
    </row>
    <row r="46" s="305" customFormat="1" ht="14.4" spans="2:4">
      <c r="B46" s="316"/>
      <c r="C46" s="316"/>
      <c r="D46" s="316"/>
    </row>
    <row r="47" s="305" customFormat="1" ht="14.4" spans="2:4">
      <c r="B47" s="316"/>
      <c r="C47" s="316"/>
      <c r="D47" s="316"/>
    </row>
    <row r="48" s="305" customFormat="1" ht="14.4" spans="2:4">
      <c r="B48" s="316"/>
      <c r="C48" s="316"/>
      <c r="D48" s="316"/>
    </row>
    <row r="49" s="305" customFormat="1" ht="14.4" spans="2:4">
      <c r="B49" s="316"/>
      <c r="C49" s="316"/>
      <c r="D49" s="316"/>
    </row>
    <row r="50" s="305" customFormat="1" ht="14.4" spans="2:4">
      <c r="B50" s="316"/>
      <c r="C50" s="316"/>
      <c r="D50" s="316"/>
    </row>
    <row r="51" s="305" customFormat="1" ht="14.4" spans="2:4">
      <c r="B51" s="316"/>
      <c r="C51" s="316"/>
      <c r="D51" s="316"/>
    </row>
    <row r="52" s="305" customFormat="1" ht="14.4" spans="2:4">
      <c r="B52" s="316"/>
      <c r="C52" s="316"/>
      <c r="D52" s="316"/>
    </row>
    <row r="53" s="305" customFormat="1" ht="14.4" spans="2:4">
      <c r="B53" s="316"/>
      <c r="C53" s="316"/>
      <c r="D53" s="316"/>
    </row>
    <row r="54" s="305" customFormat="1" ht="14.4" spans="2:4">
      <c r="B54" s="316"/>
      <c r="C54" s="316"/>
      <c r="D54" s="316"/>
    </row>
    <row r="55" s="305" customFormat="1" ht="14.4" spans="2:4">
      <c r="B55" s="316"/>
      <c r="C55" s="316"/>
      <c r="D55" s="316"/>
    </row>
    <row r="56" s="305" customFormat="1" ht="14.4" spans="2:4">
      <c r="B56" s="316"/>
      <c r="C56" s="316"/>
      <c r="D56" s="316"/>
    </row>
    <row r="57" s="305" customFormat="1" ht="14.4" spans="2:4">
      <c r="B57" s="316"/>
      <c r="C57" s="316"/>
      <c r="D57" s="316"/>
    </row>
    <row r="58" s="305" customFormat="1" ht="14.4" spans="2:4">
      <c r="B58" s="316"/>
      <c r="C58" s="316"/>
      <c r="D58" s="316"/>
    </row>
    <row r="59" s="305" customFormat="1" ht="14.4" spans="2:4">
      <c r="B59" s="316"/>
      <c r="C59" s="316"/>
      <c r="D59" s="316"/>
    </row>
    <row r="60" s="305" customFormat="1" ht="14.4" spans="2:4">
      <c r="B60" s="316"/>
      <c r="C60" s="316"/>
      <c r="D60" s="316"/>
    </row>
    <row r="61" s="305" customFormat="1" ht="14.4" spans="2:4">
      <c r="B61" s="316"/>
      <c r="C61" s="316"/>
      <c r="D61" s="316"/>
    </row>
    <row r="62" s="305" customFormat="1" ht="14.4" spans="2:4">
      <c r="B62" s="316"/>
      <c r="C62" s="316"/>
      <c r="D62" s="316"/>
    </row>
    <row r="63" s="305" customFormat="1" ht="14.4" spans="2:4">
      <c r="B63" s="316"/>
      <c r="C63" s="316"/>
      <c r="D63" s="316"/>
    </row>
    <row r="64" s="305" customFormat="1" ht="14.4" spans="2:4">
      <c r="B64" s="316"/>
      <c r="C64" s="316"/>
      <c r="D64" s="316"/>
    </row>
    <row r="65" s="305" customFormat="1" ht="14.4" spans="2:4">
      <c r="B65" s="316"/>
      <c r="C65" s="316"/>
      <c r="D65" s="316"/>
    </row>
    <row r="66" s="305" customFormat="1" ht="14.4" spans="2:4">
      <c r="B66" s="316"/>
      <c r="C66" s="316"/>
      <c r="D66" s="316"/>
    </row>
    <row r="67" s="305" customFormat="1" ht="14.4" spans="2:4">
      <c r="B67" s="316"/>
      <c r="C67" s="316"/>
      <c r="D67" s="316"/>
    </row>
    <row r="68" s="305" customFormat="1" ht="14.4" spans="2:4">
      <c r="B68" s="316"/>
      <c r="C68" s="316"/>
      <c r="D68" s="316"/>
    </row>
    <row r="69" s="305" customFormat="1" ht="14.4" spans="2:4">
      <c r="B69" s="316"/>
      <c r="C69" s="316"/>
      <c r="D69" s="316"/>
    </row>
    <row r="70" s="305" customFormat="1" ht="14.4" spans="2:4">
      <c r="B70" s="316"/>
      <c r="C70" s="316"/>
      <c r="D70" s="316"/>
    </row>
    <row r="71" s="305" customFormat="1" ht="14.4" spans="2:4">
      <c r="B71" s="316"/>
      <c r="C71" s="316"/>
      <c r="D71" s="316"/>
    </row>
    <row r="72" s="305" customFormat="1" ht="14.4" spans="2:4">
      <c r="B72" s="316"/>
      <c r="C72" s="316"/>
      <c r="D72" s="316"/>
    </row>
    <row r="73" s="305" customFormat="1" ht="14.4" spans="2:4">
      <c r="B73" s="316"/>
      <c r="C73" s="316"/>
      <c r="D73" s="316"/>
    </row>
    <row r="74" s="305" customFormat="1" ht="14.4" spans="2:4">
      <c r="B74" s="316"/>
      <c r="C74" s="316"/>
      <c r="D74" s="316"/>
    </row>
    <row r="75" s="305" customFormat="1" ht="14.4" spans="2:4">
      <c r="B75" s="316"/>
      <c r="C75" s="316"/>
      <c r="D75" s="316"/>
    </row>
    <row r="76" s="305" customFormat="1" ht="14.4" spans="2:4">
      <c r="B76" s="316"/>
      <c r="C76" s="316"/>
      <c r="D76" s="316"/>
    </row>
    <row r="77" s="305" customFormat="1" ht="14.4" spans="2:4">
      <c r="B77" s="316"/>
      <c r="C77" s="316"/>
      <c r="D77" s="316"/>
    </row>
    <row r="78" s="305" customFormat="1" ht="14.4" spans="2:4">
      <c r="B78" s="316"/>
      <c r="C78" s="316"/>
      <c r="D78" s="316"/>
    </row>
    <row r="79" s="305" customFormat="1" ht="14.4" spans="2:4">
      <c r="B79" s="316"/>
      <c r="C79" s="316"/>
      <c r="D79" s="316"/>
    </row>
    <row r="80" s="305" customFormat="1" ht="14.4" spans="2:4">
      <c r="B80" s="316"/>
      <c r="C80" s="316"/>
      <c r="D80" s="316"/>
    </row>
    <row r="81" s="305" customFormat="1" ht="14.4" spans="2:4">
      <c r="B81" s="316"/>
      <c r="C81" s="316"/>
      <c r="D81" s="316"/>
    </row>
    <row r="82" s="305" customFormat="1" ht="14.4" spans="2:4">
      <c r="B82" s="316"/>
      <c r="C82" s="316"/>
      <c r="D82" s="316"/>
    </row>
    <row r="83" s="305" customFormat="1" ht="14.4" spans="2:4">
      <c r="B83" s="316"/>
      <c r="C83" s="316"/>
      <c r="D83" s="316"/>
    </row>
    <row r="84" s="305" customFormat="1" ht="14.4" spans="2:4">
      <c r="B84" s="316"/>
      <c r="C84" s="316"/>
      <c r="D84" s="316"/>
    </row>
    <row r="85" s="305" customFormat="1" ht="14.4" spans="2:4">
      <c r="B85" s="316"/>
      <c r="C85" s="316"/>
      <c r="D85" s="316"/>
    </row>
    <row r="86" s="305" customFormat="1" ht="14.4" spans="2:4">
      <c r="B86" s="316"/>
      <c r="C86" s="316"/>
      <c r="D86" s="316"/>
    </row>
    <row r="87" s="305" customFormat="1" ht="14.4" spans="2:4">
      <c r="B87" s="316"/>
      <c r="C87" s="316"/>
      <c r="D87" s="316"/>
    </row>
    <row r="88" s="305" customFormat="1" ht="14.4" spans="2:4">
      <c r="B88" s="316"/>
      <c r="C88" s="316"/>
      <c r="D88" s="316"/>
    </row>
    <row r="89" s="305" customFormat="1" ht="14.4" spans="2:4">
      <c r="B89" s="316"/>
      <c r="C89" s="316"/>
      <c r="D89" s="316"/>
    </row>
    <row r="90" s="305" customFormat="1" ht="14.4" spans="2:4">
      <c r="B90" s="316"/>
      <c r="C90" s="316"/>
      <c r="D90" s="316"/>
    </row>
    <row r="91" s="305" customFormat="1" ht="14.4" spans="2:4">
      <c r="B91" s="316"/>
      <c r="C91" s="316"/>
      <c r="D91" s="316"/>
    </row>
    <row r="92" s="305" customFormat="1" ht="14.4" spans="2:4">
      <c r="B92" s="316"/>
      <c r="C92" s="316"/>
      <c r="D92" s="316"/>
    </row>
    <row r="93" s="305" customFormat="1" ht="14.4" spans="2:4">
      <c r="B93" s="316"/>
      <c r="C93" s="316"/>
      <c r="D93" s="316"/>
    </row>
    <row r="94" s="305" customFormat="1" ht="14.4" spans="2:4">
      <c r="B94" s="316"/>
      <c r="C94" s="316"/>
      <c r="D94" s="316"/>
    </row>
    <row r="95" s="305" customFormat="1" ht="14.4" spans="2:4">
      <c r="B95" s="316"/>
      <c r="C95" s="316"/>
      <c r="D95" s="316"/>
    </row>
    <row r="96" s="305" customFormat="1" ht="14.4" spans="2:4">
      <c r="B96" s="316"/>
      <c r="C96" s="316"/>
      <c r="D96" s="316"/>
    </row>
    <row r="97" s="305" customFormat="1" ht="14.4" spans="2:4">
      <c r="B97" s="316"/>
      <c r="C97" s="316"/>
      <c r="D97" s="316"/>
    </row>
    <row r="98" s="305" customFormat="1" ht="14.4" spans="2:4">
      <c r="B98" s="316"/>
      <c r="C98" s="316"/>
      <c r="D98" s="316"/>
    </row>
    <row r="99" s="305" customFormat="1" ht="14.4" spans="2:4">
      <c r="B99" s="316"/>
      <c r="C99" s="316"/>
      <c r="D99" s="316"/>
    </row>
    <row r="100" s="305" customFormat="1" ht="14.4" spans="2:4">
      <c r="B100" s="316"/>
      <c r="C100" s="316"/>
      <c r="D100" s="316"/>
    </row>
    <row r="101" s="305" customFormat="1" ht="14.4" spans="2:4">
      <c r="B101" s="316"/>
      <c r="C101" s="316"/>
      <c r="D101" s="316"/>
    </row>
    <row r="102" s="305" customFormat="1" ht="14.4" spans="2:4">
      <c r="B102" s="316"/>
      <c r="C102" s="316"/>
      <c r="D102" s="316"/>
    </row>
    <row r="103" s="305" customFormat="1" ht="14.4" spans="2:4">
      <c r="B103" s="316"/>
      <c r="C103" s="316"/>
      <c r="D103" s="316"/>
    </row>
    <row r="104" s="305" customFormat="1" ht="14.4" spans="2:4">
      <c r="B104" s="316"/>
      <c r="C104" s="316"/>
      <c r="D104" s="316"/>
    </row>
    <row r="105" s="305" customFormat="1" ht="14.4" spans="2:4">
      <c r="B105" s="316"/>
      <c r="C105" s="316"/>
      <c r="D105" s="316"/>
    </row>
    <row r="106" s="305" customFormat="1" ht="14.4" spans="2:4">
      <c r="B106" s="316"/>
      <c r="C106" s="316"/>
      <c r="D106" s="316"/>
    </row>
    <row r="107" s="305" customFormat="1" ht="14.4" spans="2:4">
      <c r="B107" s="316"/>
      <c r="C107" s="316"/>
      <c r="D107" s="316"/>
    </row>
    <row r="108" s="305" customFormat="1" ht="14.4" spans="2:4">
      <c r="B108" s="316"/>
      <c r="C108" s="316"/>
      <c r="D108" s="316"/>
    </row>
    <row r="109" s="305" customFormat="1" ht="14.4" spans="2:4">
      <c r="B109" s="316"/>
      <c r="C109" s="316"/>
      <c r="D109" s="316"/>
    </row>
    <row r="110" s="305" customFormat="1" ht="14.4" spans="2:4">
      <c r="B110" s="316"/>
      <c r="C110" s="316"/>
      <c r="D110" s="316"/>
    </row>
    <row r="111" s="305" customFormat="1" ht="14.4" spans="2:4">
      <c r="B111" s="316"/>
      <c r="C111" s="316"/>
      <c r="D111" s="316"/>
    </row>
    <row r="112" s="305" customFormat="1" ht="14.4" spans="2:4">
      <c r="B112" s="316"/>
      <c r="C112" s="316"/>
      <c r="D112" s="316"/>
    </row>
    <row r="113" s="305" customFormat="1" ht="14.4" spans="2:4">
      <c r="B113" s="316"/>
      <c r="C113" s="316"/>
      <c r="D113" s="316"/>
    </row>
    <row r="114" s="305" customFormat="1" ht="14.4" spans="2:4">
      <c r="B114" s="316"/>
      <c r="C114" s="316"/>
      <c r="D114" s="316"/>
    </row>
    <row r="115" s="305" customFormat="1" ht="14.4" spans="2:4">
      <c r="B115" s="316"/>
      <c r="C115" s="316"/>
      <c r="D115" s="316"/>
    </row>
    <row r="116" s="305" customFormat="1" ht="14.4" spans="2:4">
      <c r="B116" s="316"/>
      <c r="C116" s="316"/>
      <c r="D116" s="316"/>
    </row>
    <row r="117" s="305" customFormat="1" ht="14.4" spans="2:4">
      <c r="B117" s="316"/>
      <c r="C117" s="316"/>
      <c r="D117" s="316"/>
    </row>
    <row r="118" s="305" customFormat="1" ht="14.4" spans="2:4">
      <c r="B118" s="316"/>
      <c r="C118" s="316"/>
      <c r="D118" s="316"/>
    </row>
    <row r="119" s="305" customFormat="1" ht="14.4" spans="2:4">
      <c r="B119" s="316"/>
      <c r="C119" s="316"/>
      <c r="D119" s="316"/>
    </row>
    <row r="120" s="305" customFormat="1" ht="14.4" spans="2:4">
      <c r="B120" s="316"/>
      <c r="C120" s="316"/>
      <c r="D120" s="316"/>
    </row>
    <row r="121" s="305" customFormat="1" ht="14.4" spans="2:4">
      <c r="B121" s="316"/>
      <c r="C121" s="316"/>
      <c r="D121" s="316"/>
    </row>
    <row r="122" s="305" customFormat="1" ht="14.4" spans="2:4">
      <c r="B122" s="316"/>
      <c r="C122" s="316"/>
      <c r="D122" s="316"/>
    </row>
    <row r="123" s="305" customFormat="1" ht="14.4" spans="2:4">
      <c r="B123" s="316"/>
      <c r="C123" s="316"/>
      <c r="D123" s="316"/>
    </row>
    <row r="124" s="305" customFormat="1" ht="14.4" spans="2:4">
      <c r="B124" s="316"/>
      <c r="C124" s="316"/>
      <c r="D124" s="316"/>
    </row>
    <row r="125" s="305" customFormat="1" ht="14.4" spans="2:4">
      <c r="B125" s="316"/>
      <c r="C125" s="316"/>
      <c r="D125" s="316"/>
    </row>
    <row r="126" s="305" customFormat="1" ht="14.4" spans="2:4">
      <c r="B126" s="316"/>
      <c r="C126" s="316"/>
      <c r="D126" s="316"/>
    </row>
    <row r="127" s="305" customFormat="1" ht="14.4" spans="2:4">
      <c r="B127" s="316"/>
      <c r="C127" s="316"/>
      <c r="D127" s="316"/>
    </row>
    <row r="128" s="305" customFormat="1" ht="14.4" spans="2:4">
      <c r="B128" s="316"/>
      <c r="C128" s="316"/>
      <c r="D128" s="316"/>
    </row>
    <row r="129" s="305" customFormat="1" ht="14.4" spans="2:4">
      <c r="B129" s="316"/>
      <c r="C129" s="316"/>
      <c r="D129" s="316"/>
    </row>
    <row r="130" s="305" customFormat="1" ht="14.4" spans="2:4">
      <c r="B130" s="316"/>
      <c r="C130" s="316"/>
      <c r="D130" s="316"/>
    </row>
    <row r="131" s="305" customFormat="1" ht="14.4" spans="2:4">
      <c r="B131" s="316"/>
      <c r="C131" s="316"/>
      <c r="D131" s="316"/>
    </row>
    <row r="132" s="305" customFormat="1" ht="14.4" spans="2:4">
      <c r="B132" s="316"/>
      <c r="C132" s="316"/>
      <c r="D132" s="316"/>
    </row>
    <row r="133" s="305" customFormat="1" ht="14.4" spans="2:4">
      <c r="B133" s="316"/>
      <c r="C133" s="316"/>
      <c r="D133" s="316"/>
    </row>
    <row r="134" s="305" customFormat="1" ht="14.4" spans="2:4">
      <c r="B134" s="316"/>
      <c r="C134" s="316"/>
      <c r="D134" s="316"/>
    </row>
    <row r="135" s="305" customFormat="1" ht="14.4" spans="2:4">
      <c r="B135" s="316"/>
      <c r="C135" s="316"/>
      <c r="D135" s="316"/>
    </row>
    <row r="136" s="305" customFormat="1" ht="14.4" spans="2:4">
      <c r="B136" s="316"/>
      <c r="C136" s="316"/>
      <c r="D136" s="316"/>
    </row>
    <row r="137" s="305" customFormat="1" ht="14.4" spans="2:4">
      <c r="B137" s="316"/>
      <c r="C137" s="316"/>
      <c r="D137" s="316"/>
    </row>
    <row r="138" s="305" customFormat="1" ht="14.4" spans="2:4">
      <c r="B138" s="316"/>
      <c r="C138" s="316"/>
      <c r="D138" s="316"/>
    </row>
    <row r="139" s="305" customFormat="1" ht="14.4" spans="2:4">
      <c r="B139" s="316"/>
      <c r="C139" s="316"/>
      <c r="D139" s="316"/>
    </row>
    <row r="140" s="305" customFormat="1" ht="14.4" spans="2:4">
      <c r="B140" s="316"/>
      <c r="C140" s="316"/>
      <c r="D140" s="316"/>
    </row>
    <row r="141" s="305" customFormat="1" ht="14.4" spans="2:4">
      <c r="B141" s="316"/>
      <c r="C141" s="316"/>
      <c r="D141" s="316"/>
    </row>
    <row r="142" s="305" customFormat="1" ht="14.4" spans="2:4">
      <c r="B142" s="316"/>
      <c r="C142" s="316"/>
      <c r="D142" s="316"/>
    </row>
    <row r="143" s="305" customFormat="1" ht="14.4" spans="2:4">
      <c r="B143" s="316"/>
      <c r="C143" s="316"/>
      <c r="D143" s="316"/>
    </row>
    <row r="144" s="305" customFormat="1" ht="14.4" spans="2:4">
      <c r="B144" s="316"/>
      <c r="C144" s="316"/>
      <c r="D144" s="316"/>
    </row>
    <row r="145" s="305" customFormat="1" ht="14.4" spans="2:4">
      <c r="B145" s="316"/>
      <c r="C145" s="316"/>
      <c r="D145" s="316"/>
    </row>
    <row r="146" s="305" customFormat="1" ht="14.4" spans="2:4">
      <c r="B146" s="316"/>
      <c r="C146" s="316"/>
      <c r="D146" s="316"/>
    </row>
    <row r="147" s="305" customFormat="1" ht="14.4" spans="2:4">
      <c r="B147" s="316"/>
      <c r="C147" s="316"/>
      <c r="D147" s="316"/>
    </row>
    <row r="148" s="305" customFormat="1" ht="14.4" spans="2:4">
      <c r="B148" s="316"/>
      <c r="C148" s="316"/>
      <c r="D148" s="316"/>
    </row>
    <row r="149" s="305" customFormat="1" ht="14.4" spans="2:4">
      <c r="B149" s="316"/>
      <c r="C149" s="316"/>
      <c r="D149" s="316"/>
    </row>
    <row r="150" s="305" customFormat="1" ht="14.4" spans="2:4">
      <c r="B150" s="316"/>
      <c r="C150" s="316"/>
      <c r="D150" s="316"/>
    </row>
    <row r="151" s="305" customFormat="1" ht="14.4" spans="2:4">
      <c r="B151" s="316"/>
      <c r="C151" s="316"/>
      <c r="D151" s="316"/>
    </row>
    <row r="152" s="305" customFormat="1" ht="14.4" spans="2:4">
      <c r="B152" s="316"/>
      <c r="C152" s="316"/>
      <c r="D152" s="316"/>
    </row>
    <row r="153" s="305" customFormat="1" ht="14.4" spans="2:4">
      <c r="B153" s="316"/>
      <c r="C153" s="316"/>
      <c r="D153" s="316"/>
    </row>
    <row r="154" s="305" customFormat="1" ht="14.4" spans="2:4">
      <c r="B154" s="316"/>
      <c r="C154" s="316"/>
      <c r="D154" s="316"/>
    </row>
    <row r="155" s="305" customFormat="1" ht="14.4" spans="2:4">
      <c r="B155" s="316"/>
      <c r="C155" s="316"/>
      <c r="D155" s="316"/>
    </row>
    <row r="156" s="305" customFormat="1" ht="14.4" spans="2:4">
      <c r="B156" s="316"/>
      <c r="C156" s="316"/>
      <c r="D156" s="316"/>
    </row>
    <row r="157" s="305" customFormat="1" ht="14.4" spans="2:4">
      <c r="B157" s="316"/>
      <c r="C157" s="316"/>
      <c r="D157" s="316"/>
    </row>
    <row r="158" s="305" customFormat="1" ht="14.4" spans="2:4">
      <c r="B158" s="316"/>
      <c r="C158" s="316"/>
      <c r="D158" s="316"/>
    </row>
    <row r="159" s="305" customFormat="1" ht="14.4" spans="2:4">
      <c r="B159" s="316"/>
      <c r="C159" s="316"/>
      <c r="D159" s="316"/>
    </row>
    <row r="160" s="305" customFormat="1" ht="14.4" spans="2:4">
      <c r="B160" s="316"/>
      <c r="C160" s="316"/>
      <c r="D160" s="316"/>
    </row>
    <row r="161" s="305" customFormat="1" ht="14.4" spans="2:4">
      <c r="B161" s="316"/>
      <c r="C161" s="316"/>
      <c r="D161" s="316"/>
    </row>
    <row r="162" s="305" customFormat="1" ht="14.4" spans="2:4">
      <c r="B162" s="316"/>
      <c r="C162" s="316"/>
      <c r="D162" s="316"/>
    </row>
    <row r="163" s="305" customFormat="1" ht="14.4" spans="2:4">
      <c r="B163" s="316"/>
      <c r="C163" s="316"/>
      <c r="D163" s="316"/>
    </row>
    <row r="164" s="305" customFormat="1" ht="14.4" spans="2:4">
      <c r="B164" s="316"/>
      <c r="C164" s="316"/>
      <c r="D164" s="316"/>
    </row>
    <row r="165" s="305" customFormat="1" ht="14.4" spans="2:4">
      <c r="B165" s="316"/>
      <c r="C165" s="316"/>
      <c r="D165" s="316"/>
    </row>
    <row r="166" s="305" customFormat="1" ht="14.4" spans="2:4">
      <c r="B166" s="316"/>
      <c r="C166" s="316"/>
      <c r="D166" s="316"/>
    </row>
    <row r="167" s="305" customFormat="1" ht="14.4" spans="2:4">
      <c r="B167" s="316"/>
      <c r="C167" s="316"/>
      <c r="D167" s="316"/>
    </row>
    <row r="168" s="305" customFormat="1" ht="14.4" spans="2:4">
      <c r="B168" s="316"/>
      <c r="C168" s="316"/>
      <c r="D168" s="316"/>
    </row>
    <row r="169" s="305" customFormat="1" ht="14.4" spans="2:4">
      <c r="B169" s="316"/>
      <c r="C169" s="316"/>
      <c r="D169" s="316"/>
    </row>
    <row r="170" s="305" customFormat="1" ht="14.4" spans="2:4">
      <c r="B170" s="316"/>
      <c r="C170" s="316"/>
      <c r="D170" s="316"/>
    </row>
    <row r="171" s="305" customFormat="1" ht="14.4" spans="2:4">
      <c r="B171" s="316"/>
      <c r="C171" s="316"/>
      <c r="D171" s="316"/>
    </row>
    <row r="172" s="305" customFormat="1" ht="14.4" spans="2:4">
      <c r="B172" s="316"/>
      <c r="C172" s="316"/>
      <c r="D172" s="316"/>
    </row>
    <row r="173" s="305" customFormat="1" ht="14.4" spans="2:4">
      <c r="B173" s="316"/>
      <c r="C173" s="316"/>
      <c r="D173" s="316"/>
    </row>
    <row r="174" s="306" customFormat="1" spans="2:4">
      <c r="B174" s="318"/>
      <c r="C174" s="318"/>
      <c r="D174" s="318"/>
    </row>
    <row r="175" s="306" customFormat="1" spans="2:4">
      <c r="B175" s="318"/>
      <c r="C175" s="318"/>
      <c r="D175" s="318"/>
    </row>
    <row r="176" s="306" customFormat="1" spans="2:4">
      <c r="B176" s="318"/>
      <c r="C176" s="318"/>
      <c r="D176" s="318"/>
    </row>
    <row r="177" s="306" customFormat="1" spans="2:4">
      <c r="B177" s="318"/>
      <c r="C177" s="318"/>
      <c r="D177" s="318"/>
    </row>
    <row r="178" s="306" customFormat="1" spans="2:4">
      <c r="B178" s="318"/>
      <c r="C178" s="318"/>
      <c r="D178" s="318"/>
    </row>
    <row r="179" s="306" customFormat="1" spans="2:4">
      <c r="B179" s="318"/>
      <c r="C179" s="318"/>
      <c r="D179" s="318"/>
    </row>
    <row r="180" s="306" customFormat="1" spans="2:4">
      <c r="B180" s="318"/>
      <c r="C180" s="318"/>
      <c r="D180" s="318"/>
    </row>
    <row r="181" s="306" customFormat="1" spans="2:4">
      <c r="B181" s="318"/>
      <c r="C181" s="318"/>
      <c r="D181" s="318"/>
    </row>
    <row r="182" s="306" customFormat="1" spans="2:4">
      <c r="B182" s="318"/>
      <c r="C182" s="318"/>
      <c r="D182" s="318"/>
    </row>
    <row r="183" s="306" customFormat="1" spans="2:4">
      <c r="B183" s="318"/>
      <c r="C183" s="318"/>
      <c r="D183" s="318"/>
    </row>
    <row r="184" s="306" customFormat="1" spans="2:4">
      <c r="B184" s="318"/>
      <c r="C184" s="318"/>
      <c r="D184" s="318"/>
    </row>
    <row r="185" s="306" customFormat="1" spans="2:4">
      <c r="B185" s="318"/>
      <c r="C185" s="318"/>
      <c r="D185" s="318"/>
    </row>
    <row r="186" s="306" customFormat="1" spans="2:4">
      <c r="B186" s="318"/>
      <c r="C186" s="318"/>
      <c r="D186" s="318"/>
    </row>
    <row r="187" s="306" customFormat="1" spans="2:4">
      <c r="B187" s="318"/>
      <c r="C187" s="318"/>
      <c r="D187" s="318"/>
    </row>
    <row r="188" s="306" customFormat="1" spans="2:4">
      <c r="B188" s="318"/>
      <c r="C188" s="318"/>
      <c r="D188" s="318"/>
    </row>
    <row r="189" s="306" customFormat="1" spans="2:4">
      <c r="B189" s="318"/>
      <c r="C189" s="318"/>
      <c r="D189" s="318"/>
    </row>
    <row r="190" s="306" customFormat="1" spans="2:4">
      <c r="B190" s="318"/>
      <c r="C190" s="318"/>
      <c r="D190" s="318"/>
    </row>
    <row r="191" s="306" customFormat="1" spans="2:4">
      <c r="B191" s="318"/>
      <c r="C191" s="318"/>
      <c r="D191" s="318"/>
    </row>
    <row r="192" s="306" customFormat="1" spans="2:4">
      <c r="B192" s="318"/>
      <c r="C192" s="318"/>
      <c r="D192" s="318"/>
    </row>
    <row r="193" s="306" customFormat="1" spans="2:4">
      <c r="B193" s="318"/>
      <c r="C193" s="318"/>
      <c r="D193" s="318"/>
    </row>
    <row r="194" s="306" customFormat="1" spans="2:4">
      <c r="B194" s="318"/>
      <c r="C194" s="318"/>
      <c r="D194" s="318"/>
    </row>
    <row r="195" s="306" customFormat="1" spans="2:4">
      <c r="B195" s="318"/>
      <c r="C195" s="318"/>
      <c r="D195" s="318"/>
    </row>
    <row r="196" s="306" customFormat="1" spans="2:4">
      <c r="B196" s="318"/>
      <c r="C196" s="318"/>
      <c r="D196" s="318"/>
    </row>
    <row r="197" s="306" customFormat="1" spans="2:4">
      <c r="B197" s="318"/>
      <c r="C197" s="318"/>
      <c r="D197" s="318"/>
    </row>
    <row r="198" s="306" customFormat="1" spans="2:4">
      <c r="B198" s="318"/>
      <c r="C198" s="318"/>
      <c r="D198" s="318"/>
    </row>
    <row r="199" s="306" customFormat="1" spans="2:4">
      <c r="B199" s="318"/>
      <c r="C199" s="318"/>
      <c r="D199" s="318"/>
    </row>
    <row r="200" s="306" customFormat="1" spans="2:4">
      <c r="B200" s="318"/>
      <c r="C200" s="318"/>
      <c r="D200" s="318"/>
    </row>
    <row r="201" s="306" customFormat="1" spans="2:4">
      <c r="B201" s="318"/>
      <c r="C201" s="318"/>
      <c r="D201" s="318"/>
    </row>
    <row r="202" s="306" customFormat="1" spans="2:4">
      <c r="B202" s="318"/>
      <c r="C202" s="318"/>
      <c r="D202" s="318"/>
    </row>
    <row r="203" s="306" customFormat="1" spans="2:4">
      <c r="B203" s="318"/>
      <c r="C203" s="318"/>
      <c r="D203" s="318"/>
    </row>
    <row r="204" s="306" customFormat="1" spans="2:4">
      <c r="B204" s="318"/>
      <c r="C204" s="318"/>
      <c r="D204" s="318"/>
    </row>
    <row r="205" s="306" customFormat="1" spans="2:4">
      <c r="B205" s="318"/>
      <c r="C205" s="318"/>
      <c r="D205" s="318"/>
    </row>
    <row r="206" s="306" customFormat="1" spans="2:4">
      <c r="B206" s="318"/>
      <c r="C206" s="318"/>
      <c r="D206" s="318"/>
    </row>
    <row r="207" s="306" customFormat="1" spans="2:4">
      <c r="B207" s="318"/>
      <c r="C207" s="318"/>
      <c r="D207" s="318"/>
    </row>
    <row r="208" s="306" customFormat="1" spans="2:4">
      <c r="B208" s="318"/>
      <c r="C208" s="318"/>
      <c r="D208" s="318"/>
    </row>
    <row r="209" s="306" customFormat="1" spans="2:4">
      <c r="B209" s="318"/>
      <c r="C209" s="318"/>
      <c r="D209" s="318"/>
    </row>
    <row r="210" s="306" customFormat="1" spans="2:4">
      <c r="B210" s="318"/>
      <c r="C210" s="318"/>
      <c r="D210" s="318"/>
    </row>
    <row r="211" s="306" customFormat="1" spans="2:4">
      <c r="B211" s="318"/>
      <c r="C211" s="318"/>
      <c r="D211" s="318"/>
    </row>
    <row r="212" s="306" customFormat="1" spans="2:4">
      <c r="B212" s="318"/>
      <c r="C212" s="318"/>
      <c r="D212" s="318"/>
    </row>
    <row r="213" s="306" customFormat="1" spans="2:4">
      <c r="B213" s="318"/>
      <c r="C213" s="318"/>
      <c r="D213" s="318"/>
    </row>
    <row r="214" s="306" customFormat="1" spans="2:4">
      <c r="B214" s="318"/>
      <c r="C214" s="318"/>
      <c r="D214" s="318"/>
    </row>
    <row r="215" s="306" customFormat="1" spans="2:4">
      <c r="B215" s="318"/>
      <c r="C215" s="318"/>
      <c r="D215" s="318"/>
    </row>
    <row r="216" s="306" customFormat="1" spans="2:4">
      <c r="B216" s="318"/>
      <c r="C216" s="318"/>
      <c r="D216" s="318"/>
    </row>
    <row r="217" s="306" customFormat="1" spans="2:4">
      <c r="B217" s="318"/>
      <c r="C217" s="318"/>
      <c r="D217" s="318"/>
    </row>
    <row r="218" s="306" customFormat="1" spans="2:4">
      <c r="B218" s="318"/>
      <c r="C218" s="318"/>
      <c r="D218" s="318"/>
    </row>
    <row r="219" s="306" customFormat="1" spans="2:4">
      <c r="B219" s="318"/>
      <c r="C219" s="318"/>
      <c r="D219" s="318"/>
    </row>
    <row r="220" s="306" customFormat="1" spans="2:4">
      <c r="B220" s="318"/>
      <c r="C220" s="318"/>
      <c r="D220" s="318"/>
    </row>
    <row r="221" s="306" customFormat="1" spans="2:4">
      <c r="B221" s="318"/>
      <c r="C221" s="318"/>
      <c r="D221" s="318"/>
    </row>
    <row r="222" s="306" customFormat="1" spans="2:4">
      <c r="B222" s="318"/>
      <c r="C222" s="318"/>
      <c r="D222" s="318"/>
    </row>
    <row r="223" s="306" customFormat="1" spans="2:4">
      <c r="B223" s="318"/>
      <c r="C223" s="318"/>
      <c r="D223" s="318"/>
    </row>
    <row r="224" s="306" customFormat="1" spans="2:4">
      <c r="B224" s="318"/>
      <c r="C224" s="318"/>
      <c r="D224" s="318"/>
    </row>
    <row r="225" s="306" customFormat="1" spans="2:4">
      <c r="B225" s="318"/>
      <c r="C225" s="318"/>
      <c r="D225" s="318"/>
    </row>
    <row r="226" s="306" customFormat="1" spans="2:4">
      <c r="B226" s="318"/>
      <c r="C226" s="318"/>
      <c r="D226" s="318"/>
    </row>
    <row r="227" s="306" customFormat="1" spans="2:4">
      <c r="B227" s="318"/>
      <c r="C227" s="318"/>
      <c r="D227" s="318"/>
    </row>
    <row r="228" s="306" customFormat="1" spans="2:4">
      <c r="B228" s="318"/>
      <c r="C228" s="318"/>
      <c r="D228" s="318"/>
    </row>
    <row r="229" s="306" customFormat="1" spans="2:4">
      <c r="B229" s="318"/>
      <c r="C229" s="318"/>
      <c r="D229" s="318"/>
    </row>
    <row r="230" s="306" customFormat="1" spans="2:4">
      <c r="B230" s="318"/>
      <c r="C230" s="318"/>
      <c r="D230" s="318"/>
    </row>
    <row r="231" s="306" customFormat="1" spans="2:4">
      <c r="B231" s="318"/>
      <c r="C231" s="318"/>
      <c r="D231" s="318"/>
    </row>
    <row r="232" s="306" customFormat="1" spans="2:4">
      <c r="B232" s="318"/>
      <c r="C232" s="318"/>
      <c r="D232" s="318"/>
    </row>
    <row r="233" s="306" customFormat="1" spans="2:4">
      <c r="B233" s="318"/>
      <c r="C233" s="318"/>
      <c r="D233" s="318"/>
    </row>
    <row r="234" s="306" customFormat="1" spans="2:4">
      <c r="B234" s="318"/>
      <c r="C234" s="318"/>
      <c r="D234" s="318"/>
    </row>
    <row r="235" s="306" customFormat="1" spans="2:4">
      <c r="B235" s="318"/>
      <c r="C235" s="318"/>
      <c r="D235" s="318"/>
    </row>
    <row r="236" s="306" customFormat="1" spans="2:4">
      <c r="B236" s="318"/>
      <c r="C236" s="318"/>
      <c r="D236" s="318"/>
    </row>
    <row r="237" s="306" customFormat="1" spans="2:4">
      <c r="B237" s="318"/>
      <c r="C237" s="318"/>
      <c r="D237" s="318"/>
    </row>
    <row r="238" s="306" customFormat="1" spans="2:4">
      <c r="B238" s="318"/>
      <c r="C238" s="318"/>
      <c r="D238" s="318"/>
    </row>
    <row r="239" s="306" customFormat="1" spans="2:4">
      <c r="B239" s="318"/>
      <c r="C239" s="318"/>
      <c r="D239" s="318"/>
    </row>
    <row r="240" s="306" customFormat="1" spans="2:4">
      <c r="B240" s="318"/>
      <c r="C240" s="318"/>
      <c r="D240" s="318"/>
    </row>
    <row r="241" s="306" customFormat="1" spans="2:4">
      <c r="B241" s="318"/>
      <c r="C241" s="318"/>
      <c r="D241" s="318"/>
    </row>
    <row r="242" s="306" customFormat="1" spans="2:4">
      <c r="B242" s="318"/>
      <c r="C242" s="318"/>
      <c r="D242" s="318"/>
    </row>
    <row r="243" s="306" customFormat="1" spans="2:4">
      <c r="B243" s="318"/>
      <c r="C243" s="318"/>
      <c r="D243" s="318"/>
    </row>
    <row r="244" s="306" customFormat="1" spans="2:4">
      <c r="B244" s="318"/>
      <c r="C244" s="318"/>
      <c r="D244" s="318"/>
    </row>
    <row r="245" s="306" customFormat="1" spans="2:4">
      <c r="B245" s="318"/>
      <c r="C245" s="318"/>
      <c r="D245" s="318"/>
    </row>
    <row r="246" s="306" customFormat="1" spans="2:4">
      <c r="B246" s="318"/>
      <c r="C246" s="318"/>
      <c r="D246" s="318"/>
    </row>
    <row r="247" s="306" customFormat="1" spans="2:4">
      <c r="B247" s="318"/>
      <c r="C247" s="318"/>
      <c r="D247" s="318"/>
    </row>
    <row r="248" s="306" customFormat="1" spans="2:4">
      <c r="B248" s="318"/>
      <c r="C248" s="318"/>
      <c r="D248" s="318"/>
    </row>
    <row r="249" s="306" customFormat="1" spans="2:4">
      <c r="B249" s="318"/>
      <c r="C249" s="318"/>
      <c r="D249" s="318"/>
    </row>
    <row r="250" s="306" customFormat="1" spans="2:4">
      <c r="B250" s="318"/>
      <c r="C250" s="318"/>
      <c r="D250" s="318"/>
    </row>
    <row r="251" s="306" customFormat="1" spans="2:4">
      <c r="B251" s="318"/>
      <c r="C251" s="318"/>
      <c r="D251" s="318"/>
    </row>
    <row r="252" s="306" customFormat="1" spans="2:4">
      <c r="B252" s="318"/>
      <c r="C252" s="318"/>
      <c r="D252" s="318"/>
    </row>
    <row r="253" s="306" customFormat="1" spans="2:4">
      <c r="B253" s="318"/>
      <c r="C253" s="318"/>
      <c r="D253" s="318"/>
    </row>
    <row r="254" s="306" customFormat="1" spans="2:4">
      <c r="B254" s="318"/>
      <c r="C254" s="318"/>
      <c r="D254" s="318"/>
    </row>
    <row r="255" s="306" customFormat="1" spans="2:4">
      <c r="B255" s="318"/>
      <c r="C255" s="318"/>
      <c r="D255" s="318"/>
    </row>
    <row r="256" s="306" customFormat="1" spans="2:4">
      <c r="B256" s="318"/>
      <c r="C256" s="318"/>
      <c r="D256" s="318"/>
    </row>
    <row r="257" s="306" customFormat="1" spans="2:4">
      <c r="B257" s="318"/>
      <c r="C257" s="318"/>
      <c r="D257" s="318"/>
    </row>
    <row r="258" s="306" customFormat="1" spans="2:4">
      <c r="B258" s="318"/>
      <c r="C258" s="318"/>
      <c r="D258" s="318"/>
    </row>
    <row r="259" s="306" customFormat="1" spans="2:4">
      <c r="B259" s="318"/>
      <c r="C259" s="318"/>
      <c r="D259" s="318"/>
    </row>
    <row r="260" s="306" customFormat="1" spans="2:4">
      <c r="B260" s="318"/>
      <c r="C260" s="318"/>
      <c r="D260" s="318"/>
    </row>
    <row r="261" s="306" customFormat="1" spans="2:4">
      <c r="B261" s="318"/>
      <c r="C261" s="318"/>
      <c r="D261" s="318"/>
    </row>
    <row r="262" s="306" customFormat="1" spans="2:4">
      <c r="B262" s="318"/>
      <c r="C262" s="318"/>
      <c r="D262" s="318"/>
    </row>
    <row r="263" s="306" customFormat="1" spans="2:4">
      <c r="B263" s="318"/>
      <c r="C263" s="318"/>
      <c r="D263" s="318"/>
    </row>
    <row r="264" s="306" customFormat="1" spans="2:4">
      <c r="B264" s="318"/>
      <c r="C264" s="318"/>
      <c r="D264" s="318"/>
    </row>
    <row r="265" s="306" customFormat="1" spans="2:4">
      <c r="B265" s="318"/>
      <c r="C265" s="318"/>
      <c r="D265" s="318"/>
    </row>
    <row r="266" s="306" customFormat="1" spans="2:4">
      <c r="B266" s="318"/>
      <c r="C266" s="318"/>
      <c r="D266" s="318"/>
    </row>
    <row r="267" s="306" customFormat="1" spans="2:4">
      <c r="B267" s="318"/>
      <c r="C267" s="318"/>
      <c r="D267" s="318"/>
    </row>
    <row r="268" s="306" customFormat="1" spans="2:4">
      <c r="B268" s="318"/>
      <c r="C268" s="318"/>
      <c r="D268" s="318"/>
    </row>
    <row r="269" s="306" customFormat="1" spans="2:4">
      <c r="B269" s="318"/>
      <c r="C269" s="318"/>
      <c r="D269" s="318"/>
    </row>
    <row r="270" s="306" customFormat="1" spans="2:4">
      <c r="B270" s="318"/>
      <c r="C270" s="318"/>
      <c r="D270" s="318"/>
    </row>
    <row r="271" s="306" customFormat="1" spans="2:4">
      <c r="B271" s="318"/>
      <c r="C271" s="318"/>
      <c r="D271" s="318"/>
    </row>
    <row r="272" s="306" customFormat="1" spans="2:4">
      <c r="B272" s="318"/>
      <c r="C272" s="318"/>
      <c r="D272" s="318"/>
    </row>
    <row r="273" s="306" customFormat="1" spans="2:4">
      <c r="B273" s="318"/>
      <c r="C273" s="318"/>
      <c r="D273" s="318"/>
    </row>
    <row r="274" s="306" customFormat="1" spans="2:4">
      <c r="B274" s="318"/>
      <c r="C274" s="318"/>
      <c r="D274" s="318"/>
    </row>
    <row r="275" s="306" customFormat="1" spans="2:4">
      <c r="B275" s="318"/>
      <c r="C275" s="318"/>
      <c r="D275" s="318"/>
    </row>
    <row r="276" s="306" customFormat="1" spans="2:4">
      <c r="B276" s="318"/>
      <c r="C276" s="318"/>
      <c r="D276" s="318"/>
    </row>
    <row r="277" s="306" customFormat="1" spans="2:4">
      <c r="B277" s="318"/>
      <c r="C277" s="318"/>
      <c r="D277" s="318"/>
    </row>
    <row r="278" s="306" customFormat="1" spans="2:4">
      <c r="B278" s="318"/>
      <c r="C278" s="318"/>
      <c r="D278" s="318"/>
    </row>
    <row r="279" s="306" customFormat="1" spans="2:4">
      <c r="B279" s="318"/>
      <c r="C279" s="318"/>
      <c r="D279" s="318"/>
    </row>
    <row r="280" s="306" customFormat="1" spans="2:4">
      <c r="B280" s="318"/>
      <c r="C280" s="318"/>
      <c r="D280" s="318"/>
    </row>
    <row r="281" s="306" customFormat="1" spans="2:4">
      <c r="B281" s="318"/>
      <c r="C281" s="318"/>
      <c r="D281" s="318"/>
    </row>
    <row r="282" s="306" customFormat="1" spans="2:4">
      <c r="B282" s="318"/>
      <c r="C282" s="318"/>
      <c r="D282" s="318"/>
    </row>
    <row r="283" s="306" customFormat="1" spans="2:4">
      <c r="B283" s="318"/>
      <c r="C283" s="318"/>
      <c r="D283" s="318"/>
    </row>
    <row r="284" s="306" customFormat="1" spans="2:4">
      <c r="B284" s="318"/>
      <c r="C284" s="318"/>
      <c r="D284" s="318"/>
    </row>
    <row r="285" s="306" customFormat="1" spans="2:4">
      <c r="B285" s="318"/>
      <c r="C285" s="318"/>
      <c r="D285" s="318"/>
    </row>
    <row r="286" s="306" customFormat="1" spans="2:4">
      <c r="B286" s="318"/>
      <c r="C286" s="318"/>
      <c r="D286" s="318"/>
    </row>
    <row r="287" s="306" customFormat="1" spans="2:4">
      <c r="B287" s="318"/>
      <c r="C287" s="318"/>
      <c r="D287" s="318"/>
    </row>
    <row r="288" s="306" customFormat="1" spans="2:4">
      <c r="B288" s="318"/>
      <c r="C288" s="318"/>
      <c r="D288" s="318"/>
    </row>
    <row r="289" s="306" customFormat="1" spans="2:4">
      <c r="B289" s="318"/>
      <c r="C289" s="318"/>
      <c r="D289" s="318"/>
    </row>
    <row r="290" s="306" customFormat="1" spans="2:4">
      <c r="B290" s="318"/>
      <c r="C290" s="318"/>
      <c r="D290" s="318"/>
    </row>
    <row r="291" s="306" customFormat="1" spans="2:4">
      <c r="B291" s="318"/>
      <c r="C291" s="318"/>
      <c r="D291" s="318"/>
    </row>
    <row r="292" s="306" customFormat="1" spans="2:4">
      <c r="B292" s="318"/>
      <c r="C292" s="318"/>
      <c r="D292" s="318"/>
    </row>
    <row r="293" s="306" customFormat="1" spans="2:4">
      <c r="B293" s="318"/>
      <c r="C293" s="318"/>
      <c r="D293" s="318"/>
    </row>
    <row r="294" s="306" customFormat="1" spans="2:4">
      <c r="B294" s="318"/>
      <c r="C294" s="318"/>
      <c r="D294" s="318"/>
    </row>
    <row r="295" s="306" customFormat="1" spans="2:4">
      <c r="B295" s="318"/>
      <c r="C295" s="318"/>
      <c r="D295" s="318"/>
    </row>
    <row r="296" s="306" customFormat="1" spans="2:4">
      <c r="B296" s="318"/>
      <c r="C296" s="318"/>
      <c r="D296" s="318"/>
    </row>
    <row r="297" s="306" customFormat="1" spans="2:4">
      <c r="B297" s="318"/>
      <c r="C297" s="318"/>
      <c r="D297" s="318"/>
    </row>
    <row r="298" s="306" customFormat="1" spans="2:4">
      <c r="B298" s="318"/>
      <c r="C298" s="318"/>
      <c r="D298" s="318"/>
    </row>
    <row r="299" s="306" customFormat="1" spans="2:4">
      <c r="B299" s="318"/>
      <c r="C299" s="318"/>
      <c r="D299" s="318"/>
    </row>
    <row r="300" s="306" customFormat="1" spans="2:4">
      <c r="B300" s="318"/>
      <c r="C300" s="318"/>
      <c r="D300" s="318"/>
    </row>
    <row r="301" s="306" customFormat="1" spans="2:4">
      <c r="B301" s="318"/>
      <c r="C301" s="318"/>
      <c r="D301" s="318"/>
    </row>
    <row r="302" s="306" customFormat="1" spans="2:4">
      <c r="B302" s="318"/>
      <c r="C302" s="318"/>
      <c r="D302" s="318"/>
    </row>
    <row r="303" s="306" customFormat="1" spans="2:4">
      <c r="B303" s="318"/>
      <c r="C303" s="318"/>
      <c r="D303" s="318"/>
    </row>
    <row r="304" s="306" customFormat="1" spans="2:4">
      <c r="B304" s="318"/>
      <c r="C304" s="318"/>
      <c r="D304" s="318"/>
    </row>
    <row r="305" s="306" customFormat="1" spans="2:4">
      <c r="B305" s="318"/>
      <c r="C305" s="318"/>
      <c r="D305" s="318"/>
    </row>
    <row r="306" s="306" customFormat="1" spans="2:4">
      <c r="B306" s="318"/>
      <c r="C306" s="318"/>
      <c r="D306" s="318"/>
    </row>
    <row r="307" s="306" customFormat="1" spans="2:4">
      <c r="B307" s="318"/>
      <c r="C307" s="318"/>
      <c r="D307" s="318"/>
    </row>
    <row r="308" s="306" customFormat="1" spans="2:4">
      <c r="B308" s="318"/>
      <c r="C308" s="318"/>
      <c r="D308" s="318"/>
    </row>
    <row r="309" s="306" customFormat="1" spans="2:4">
      <c r="B309" s="318"/>
      <c r="C309" s="318"/>
      <c r="D309" s="318"/>
    </row>
    <row r="310" s="306" customFormat="1" spans="2:4">
      <c r="B310" s="318"/>
      <c r="C310" s="318"/>
      <c r="D310" s="318"/>
    </row>
    <row r="311" s="306" customFormat="1" spans="2:4">
      <c r="B311" s="318"/>
      <c r="C311" s="318"/>
      <c r="D311" s="318"/>
    </row>
    <row r="312" s="306" customFormat="1" spans="2:4">
      <c r="B312" s="318"/>
      <c r="C312" s="318"/>
      <c r="D312" s="318"/>
    </row>
    <row r="313" s="306" customFormat="1" spans="2:4">
      <c r="B313" s="318"/>
      <c r="C313" s="318"/>
      <c r="D313" s="318"/>
    </row>
    <row r="314" s="306" customFormat="1" spans="2:4">
      <c r="B314" s="318"/>
      <c r="C314" s="318"/>
      <c r="D314" s="318"/>
    </row>
    <row r="315" s="306" customFormat="1" spans="2:4">
      <c r="B315" s="318"/>
      <c r="C315" s="318"/>
      <c r="D315" s="318"/>
    </row>
    <row r="316" s="306" customFormat="1" spans="2:4">
      <c r="B316" s="318"/>
      <c r="C316" s="318"/>
      <c r="D316" s="318"/>
    </row>
    <row r="317" s="306" customFormat="1" spans="2:4">
      <c r="B317" s="318"/>
      <c r="C317" s="318"/>
      <c r="D317" s="318"/>
    </row>
    <row r="318" s="306" customFormat="1" spans="2:4">
      <c r="B318" s="318"/>
      <c r="C318" s="318"/>
      <c r="D318" s="318"/>
    </row>
    <row r="319" s="306" customFormat="1" spans="2:4">
      <c r="B319" s="318"/>
      <c r="C319" s="318"/>
      <c r="D319" s="318"/>
    </row>
    <row r="320" s="306" customFormat="1" spans="2:4">
      <c r="B320" s="318"/>
      <c r="C320" s="318"/>
      <c r="D320" s="318"/>
    </row>
    <row r="321" s="306" customFormat="1" spans="2:4">
      <c r="B321" s="318"/>
      <c r="C321" s="318"/>
      <c r="D321" s="318"/>
    </row>
    <row r="322" s="306" customFormat="1" spans="2:4">
      <c r="B322" s="318"/>
      <c r="C322" s="318"/>
      <c r="D322" s="318"/>
    </row>
    <row r="323" s="306" customFormat="1" spans="2:4">
      <c r="B323" s="318"/>
      <c r="C323" s="318"/>
      <c r="D323" s="318"/>
    </row>
    <row r="324" s="306" customFormat="1" spans="2:4">
      <c r="B324" s="318"/>
      <c r="C324" s="318"/>
      <c r="D324" s="318"/>
    </row>
    <row r="325" s="306" customFormat="1" spans="2:4">
      <c r="B325" s="318"/>
      <c r="C325" s="318"/>
      <c r="D325" s="318"/>
    </row>
    <row r="326" s="306" customFormat="1" spans="2:4">
      <c r="B326" s="318"/>
      <c r="C326" s="318"/>
      <c r="D326" s="318"/>
    </row>
    <row r="327" s="306" customFormat="1" spans="2:4">
      <c r="B327" s="318"/>
      <c r="C327" s="318"/>
      <c r="D327" s="318"/>
    </row>
    <row r="328" s="306" customFormat="1" spans="2:4">
      <c r="B328" s="318"/>
      <c r="C328" s="318"/>
      <c r="D328" s="318"/>
    </row>
    <row r="329" s="306" customFormat="1" spans="2:4">
      <c r="B329" s="318"/>
      <c r="C329" s="318"/>
      <c r="D329" s="318"/>
    </row>
    <row r="330" s="306" customFormat="1" spans="2:4">
      <c r="B330" s="318"/>
      <c r="C330" s="318"/>
      <c r="D330" s="318"/>
    </row>
    <row r="331" s="306" customFormat="1" spans="2:4">
      <c r="B331" s="318"/>
      <c r="C331" s="318"/>
      <c r="D331" s="318"/>
    </row>
    <row r="332" s="306" customFormat="1" spans="2:4">
      <c r="B332" s="318"/>
      <c r="C332" s="318"/>
      <c r="D332" s="318"/>
    </row>
    <row r="333" s="306" customFormat="1" spans="2:4">
      <c r="B333" s="318"/>
      <c r="C333" s="318"/>
      <c r="D333" s="318"/>
    </row>
    <row r="334" s="306" customFormat="1" spans="2:4">
      <c r="B334" s="318"/>
      <c r="C334" s="318"/>
      <c r="D334" s="318"/>
    </row>
    <row r="335" s="306" customFormat="1" spans="2:4">
      <c r="B335" s="318"/>
      <c r="C335" s="318"/>
      <c r="D335" s="318"/>
    </row>
    <row r="336" s="306" customFormat="1" spans="2:4">
      <c r="B336" s="318"/>
      <c r="C336" s="318"/>
      <c r="D336" s="318"/>
    </row>
    <row r="337" s="306" customFormat="1" spans="2:4">
      <c r="B337" s="318"/>
      <c r="C337" s="318"/>
      <c r="D337" s="318"/>
    </row>
    <row r="338" s="306" customFormat="1" spans="2:4">
      <c r="B338" s="318"/>
      <c r="C338" s="318"/>
      <c r="D338" s="318"/>
    </row>
    <row r="339" s="306" customFormat="1" spans="2:4">
      <c r="B339" s="318"/>
      <c r="C339" s="318"/>
      <c r="D339" s="318"/>
    </row>
    <row r="340" s="306" customFormat="1" spans="2:4">
      <c r="B340" s="318"/>
      <c r="C340" s="318"/>
      <c r="D340" s="318"/>
    </row>
    <row r="341" s="306" customFormat="1" spans="2:4">
      <c r="B341" s="318"/>
      <c r="C341" s="318"/>
      <c r="D341" s="318"/>
    </row>
    <row r="342" s="306" customFormat="1" spans="2:4">
      <c r="B342" s="318"/>
      <c r="C342" s="318"/>
      <c r="D342" s="318"/>
    </row>
    <row r="343" s="306" customFormat="1" spans="2:4">
      <c r="B343" s="318"/>
      <c r="C343" s="318"/>
      <c r="D343" s="318"/>
    </row>
    <row r="344" s="306" customFormat="1" spans="2:4">
      <c r="B344" s="318"/>
      <c r="C344" s="318"/>
      <c r="D344" s="318"/>
    </row>
    <row r="345" s="306" customFormat="1" spans="2:4">
      <c r="B345" s="318"/>
      <c r="C345" s="318"/>
      <c r="D345" s="318"/>
    </row>
    <row r="346" s="306" customFormat="1" spans="2:4">
      <c r="B346" s="318"/>
      <c r="C346" s="318"/>
      <c r="D346" s="318"/>
    </row>
    <row r="347" s="306" customFormat="1" spans="2:4">
      <c r="B347" s="318"/>
      <c r="C347" s="318"/>
      <c r="D347" s="318"/>
    </row>
    <row r="348" s="306" customFormat="1" spans="2:4">
      <c r="B348" s="318"/>
      <c r="C348" s="318"/>
      <c r="D348" s="318"/>
    </row>
    <row r="349" s="306" customFormat="1" spans="2:4">
      <c r="B349" s="318"/>
      <c r="C349" s="318"/>
      <c r="D349" s="318"/>
    </row>
    <row r="350" s="306" customFormat="1" spans="2:4">
      <c r="B350" s="318"/>
      <c r="C350" s="318"/>
      <c r="D350" s="318"/>
    </row>
    <row r="351" s="306" customFormat="1" spans="2:4">
      <c r="B351" s="318"/>
      <c r="C351" s="318"/>
      <c r="D351" s="318"/>
    </row>
    <row r="352" s="306" customFormat="1" spans="2:4">
      <c r="B352" s="318"/>
      <c r="C352" s="318"/>
      <c r="D352" s="318"/>
    </row>
    <row r="353" s="306" customFormat="1" spans="2:4">
      <c r="B353" s="318"/>
      <c r="C353" s="318"/>
      <c r="D353" s="318"/>
    </row>
    <row r="354" s="306" customFormat="1" spans="2:4">
      <c r="B354" s="318"/>
      <c r="C354" s="318"/>
      <c r="D354" s="318"/>
    </row>
    <row r="355" s="306" customFormat="1" spans="2:4">
      <c r="B355" s="318"/>
      <c r="C355" s="318"/>
      <c r="D355" s="318"/>
    </row>
    <row r="356" s="306" customFormat="1" spans="2:4">
      <c r="B356" s="318"/>
      <c r="C356" s="318"/>
      <c r="D356" s="318"/>
    </row>
    <row r="357" s="306" customFormat="1" spans="2:4">
      <c r="B357" s="318"/>
      <c r="C357" s="318"/>
      <c r="D357" s="318"/>
    </row>
    <row r="358" s="306" customFormat="1" spans="2:4">
      <c r="B358" s="318"/>
      <c r="C358" s="318"/>
      <c r="D358" s="318"/>
    </row>
    <row r="359" s="306" customFormat="1" spans="2:4">
      <c r="B359" s="318"/>
      <c r="C359" s="318"/>
      <c r="D359" s="318"/>
    </row>
    <row r="360" s="306" customFormat="1" spans="2:4">
      <c r="B360" s="318"/>
      <c r="C360" s="318"/>
      <c r="D360" s="318"/>
    </row>
    <row r="361" s="306" customFormat="1" spans="2:4">
      <c r="B361" s="318"/>
      <c r="C361" s="318"/>
      <c r="D361" s="318"/>
    </row>
    <row r="362" s="306" customFormat="1" spans="2:4">
      <c r="B362" s="318"/>
      <c r="C362" s="318"/>
      <c r="D362" s="318"/>
    </row>
    <row r="363" s="306" customFormat="1" spans="2:4">
      <c r="B363" s="318"/>
      <c r="C363" s="318"/>
      <c r="D363" s="318"/>
    </row>
    <row r="364" s="306" customFormat="1" spans="2:4">
      <c r="B364" s="318"/>
      <c r="C364" s="318"/>
      <c r="D364" s="318"/>
    </row>
    <row r="365" s="306" customFormat="1" spans="2:4">
      <c r="B365" s="318"/>
      <c r="C365" s="318"/>
      <c r="D365" s="318"/>
    </row>
    <row r="366" s="306" customFormat="1" spans="2:4">
      <c r="B366" s="318"/>
      <c r="C366" s="318"/>
      <c r="D366" s="318"/>
    </row>
    <row r="367" s="306" customFormat="1" spans="2:4">
      <c r="B367" s="318"/>
      <c r="C367" s="318"/>
      <c r="D367" s="318"/>
    </row>
    <row r="368" s="306" customFormat="1" spans="2:4">
      <c r="B368" s="318"/>
      <c r="C368" s="318"/>
      <c r="D368" s="318"/>
    </row>
    <row r="369" s="306" customFormat="1" spans="2:4">
      <c r="B369" s="318"/>
      <c r="C369" s="318"/>
      <c r="D369" s="318"/>
    </row>
    <row r="370" s="306" customFormat="1" spans="2:4">
      <c r="B370" s="318"/>
      <c r="C370" s="318"/>
      <c r="D370" s="318"/>
    </row>
    <row r="371" s="306" customFormat="1" spans="2:4">
      <c r="B371" s="318"/>
      <c r="C371" s="318"/>
      <c r="D371" s="318"/>
    </row>
    <row r="372" s="306" customFormat="1" spans="2:4">
      <c r="B372" s="318"/>
      <c r="C372" s="318"/>
      <c r="D372" s="318"/>
    </row>
    <row r="373" s="306" customFormat="1" spans="2:4">
      <c r="B373" s="318"/>
      <c r="C373" s="318"/>
      <c r="D373" s="318"/>
    </row>
    <row r="374" s="306" customFormat="1" spans="2:4">
      <c r="B374" s="318"/>
      <c r="C374" s="318"/>
      <c r="D374" s="318"/>
    </row>
    <row r="375" s="306" customFormat="1" spans="2:4">
      <c r="B375" s="318"/>
      <c r="C375" s="318"/>
      <c r="D375" s="318"/>
    </row>
    <row r="376" s="306" customFormat="1" spans="2:4">
      <c r="B376" s="318"/>
      <c r="C376" s="318"/>
      <c r="D376" s="318"/>
    </row>
    <row r="377" s="306" customFormat="1" spans="2:4">
      <c r="B377" s="318"/>
      <c r="C377" s="318"/>
      <c r="D377" s="318"/>
    </row>
    <row r="378" s="306" customFormat="1" spans="2:4">
      <c r="B378" s="318"/>
      <c r="C378" s="318"/>
      <c r="D378" s="318"/>
    </row>
    <row r="379" s="306" customFormat="1" spans="2:4">
      <c r="B379" s="318"/>
      <c r="C379" s="318"/>
      <c r="D379" s="318"/>
    </row>
    <row r="380" s="306" customFormat="1" spans="2:4">
      <c r="B380" s="318"/>
      <c r="C380" s="318"/>
      <c r="D380" s="318"/>
    </row>
    <row r="381" s="306" customFormat="1" spans="2:4">
      <c r="B381" s="318"/>
      <c r="C381" s="318"/>
      <c r="D381" s="318"/>
    </row>
    <row r="382" s="306" customFormat="1" spans="2:4">
      <c r="B382" s="318"/>
      <c r="C382" s="318"/>
      <c r="D382" s="318"/>
    </row>
    <row r="383" s="306" customFormat="1" spans="2:4">
      <c r="B383" s="318"/>
      <c r="C383" s="318"/>
      <c r="D383" s="318"/>
    </row>
    <row r="384" s="306" customFormat="1" spans="2:4">
      <c r="B384" s="318"/>
      <c r="C384" s="318"/>
      <c r="D384" s="318"/>
    </row>
    <row r="385" s="306" customFormat="1" spans="2:4">
      <c r="B385" s="318"/>
      <c r="C385" s="318"/>
      <c r="D385" s="318"/>
    </row>
    <row r="386" s="306" customFormat="1" spans="2:4">
      <c r="B386" s="318"/>
      <c r="C386" s="318"/>
      <c r="D386" s="318"/>
    </row>
    <row r="387" s="306" customFormat="1" spans="2:4">
      <c r="B387" s="318"/>
      <c r="C387" s="318"/>
      <c r="D387" s="318"/>
    </row>
    <row r="388" s="306" customFormat="1" spans="2:4">
      <c r="B388" s="318"/>
      <c r="C388" s="318"/>
      <c r="D388" s="318"/>
    </row>
    <row r="389" s="306" customFormat="1" spans="2:4">
      <c r="B389" s="318"/>
      <c r="C389" s="318"/>
      <c r="D389" s="318"/>
    </row>
    <row r="390" s="306" customFormat="1" spans="2:4">
      <c r="B390" s="318"/>
      <c r="C390" s="318"/>
      <c r="D390" s="318"/>
    </row>
    <row r="391" s="306" customFormat="1" spans="2:4">
      <c r="B391" s="318"/>
      <c r="C391" s="318"/>
      <c r="D391" s="318"/>
    </row>
    <row r="392" s="306" customFormat="1" spans="2:4">
      <c r="B392" s="318"/>
      <c r="C392" s="318"/>
      <c r="D392" s="318"/>
    </row>
    <row r="393" s="306" customFormat="1" spans="2:4">
      <c r="B393" s="318"/>
      <c r="C393" s="318"/>
      <c r="D393" s="318"/>
    </row>
    <row r="394" s="306" customFormat="1" spans="2:4">
      <c r="B394" s="318"/>
      <c r="C394" s="318"/>
      <c r="D394" s="318"/>
    </row>
    <row r="395" s="306" customFormat="1" spans="2:4">
      <c r="B395" s="318"/>
      <c r="C395" s="318"/>
      <c r="D395" s="318"/>
    </row>
    <row r="396" s="306" customFormat="1" spans="2:4">
      <c r="B396" s="318"/>
      <c r="C396" s="318"/>
      <c r="D396" s="318"/>
    </row>
    <row r="397" s="306" customFormat="1" spans="2:4">
      <c r="B397" s="318"/>
      <c r="C397" s="318"/>
      <c r="D397" s="318"/>
    </row>
    <row r="398" s="306" customFormat="1" spans="2:4">
      <c r="B398" s="318"/>
      <c r="C398" s="318"/>
      <c r="D398" s="318"/>
    </row>
    <row r="399" s="306" customFormat="1" spans="2:4">
      <c r="B399" s="318"/>
      <c r="C399" s="318"/>
      <c r="D399" s="318"/>
    </row>
    <row r="400" s="306" customFormat="1" spans="2:4">
      <c r="B400" s="318"/>
      <c r="C400" s="318"/>
      <c r="D400" s="318"/>
    </row>
    <row r="401" s="306" customFormat="1" spans="2:4">
      <c r="B401" s="318"/>
      <c r="C401" s="318"/>
      <c r="D401" s="318"/>
    </row>
    <row r="402" s="306" customFormat="1" spans="2:4">
      <c r="B402" s="318"/>
      <c r="C402" s="318"/>
      <c r="D402" s="318"/>
    </row>
    <row r="403" s="306" customFormat="1" spans="2:4">
      <c r="B403" s="318"/>
      <c r="C403" s="318"/>
      <c r="D403" s="318"/>
    </row>
    <row r="404" s="306" customFormat="1" spans="2:4">
      <c r="B404" s="318"/>
      <c r="C404" s="318"/>
      <c r="D404" s="318"/>
    </row>
    <row r="405" s="306" customFormat="1" spans="2:4">
      <c r="B405" s="318"/>
      <c r="C405" s="318"/>
      <c r="D405" s="318"/>
    </row>
    <row r="406" s="306" customFormat="1" spans="2:4">
      <c r="B406" s="318"/>
      <c r="C406" s="318"/>
      <c r="D406" s="318"/>
    </row>
    <row r="407" s="306" customFormat="1" spans="2:4">
      <c r="B407" s="318"/>
      <c r="C407" s="318"/>
      <c r="D407" s="318"/>
    </row>
    <row r="408" s="306" customFormat="1" spans="2:4">
      <c r="B408" s="318"/>
      <c r="C408" s="318"/>
      <c r="D408" s="318"/>
    </row>
    <row r="409" s="306" customFormat="1" spans="2:4">
      <c r="B409" s="318"/>
      <c r="C409" s="318"/>
      <c r="D409" s="318"/>
    </row>
    <row r="410" s="306" customFormat="1" spans="2:4">
      <c r="B410" s="318"/>
      <c r="C410" s="318"/>
      <c r="D410" s="318"/>
    </row>
    <row r="411" s="306" customFormat="1" spans="2:4">
      <c r="B411" s="318"/>
      <c r="C411" s="318"/>
      <c r="D411" s="318"/>
    </row>
    <row r="412" s="306" customFormat="1" spans="2:4">
      <c r="B412" s="318"/>
      <c r="C412" s="318"/>
      <c r="D412" s="318"/>
    </row>
    <row r="413" s="306" customFormat="1" spans="2:4">
      <c r="B413" s="318"/>
      <c r="C413" s="318"/>
      <c r="D413" s="318"/>
    </row>
    <row r="414" s="306" customFormat="1" spans="2:4">
      <c r="B414" s="318"/>
      <c r="C414" s="318"/>
      <c r="D414" s="318"/>
    </row>
    <row r="415" s="306" customFormat="1" spans="2:4">
      <c r="B415" s="318"/>
      <c r="C415" s="318"/>
      <c r="D415" s="318"/>
    </row>
    <row r="416" s="306" customFormat="1" spans="2:4">
      <c r="B416" s="318"/>
      <c r="C416" s="318"/>
      <c r="D416" s="318"/>
    </row>
    <row r="417" s="306" customFormat="1" spans="2:4">
      <c r="B417" s="318"/>
      <c r="C417" s="318"/>
      <c r="D417" s="318"/>
    </row>
    <row r="418" s="306" customFormat="1" spans="2:4">
      <c r="B418" s="318"/>
      <c r="C418" s="318"/>
      <c r="D418" s="318"/>
    </row>
    <row r="419" s="306" customFormat="1" spans="2:4">
      <c r="B419" s="318"/>
      <c r="C419" s="318"/>
      <c r="D419" s="318"/>
    </row>
    <row r="420" s="306" customFormat="1" spans="2:4">
      <c r="B420" s="318"/>
      <c r="C420" s="318"/>
      <c r="D420" s="318"/>
    </row>
    <row r="421" s="306" customFormat="1" spans="2:4">
      <c r="B421" s="318"/>
      <c r="C421" s="318"/>
      <c r="D421" s="318"/>
    </row>
    <row r="422" s="306" customFormat="1" spans="2:4">
      <c r="B422" s="318"/>
      <c r="C422" s="318"/>
      <c r="D422" s="318"/>
    </row>
    <row r="423" s="306" customFormat="1" spans="2:4">
      <c r="B423" s="318"/>
      <c r="C423" s="318"/>
      <c r="D423" s="318"/>
    </row>
    <row r="424" s="306" customFormat="1" spans="2:4">
      <c r="B424" s="318"/>
      <c r="C424" s="318"/>
      <c r="D424" s="318"/>
    </row>
    <row r="425" s="306" customFormat="1" spans="2:4">
      <c r="B425" s="318"/>
      <c r="C425" s="318"/>
      <c r="D425" s="318"/>
    </row>
    <row r="426" s="306" customFormat="1" spans="2:4">
      <c r="B426" s="318"/>
      <c r="C426" s="318"/>
      <c r="D426" s="318"/>
    </row>
    <row r="427" s="306" customFormat="1" spans="2:4">
      <c r="B427" s="318"/>
      <c r="C427" s="318"/>
      <c r="D427" s="318"/>
    </row>
    <row r="428" s="306" customFormat="1" spans="2:4">
      <c r="B428" s="318"/>
      <c r="C428" s="318"/>
      <c r="D428" s="318"/>
    </row>
    <row r="429" s="306" customFormat="1" spans="2:4">
      <c r="B429" s="318"/>
      <c r="C429" s="318"/>
      <c r="D429" s="318"/>
    </row>
    <row r="430" s="306" customFormat="1" spans="2:4">
      <c r="B430" s="318"/>
      <c r="C430" s="318"/>
      <c r="D430" s="318"/>
    </row>
    <row r="431" s="306" customFormat="1" spans="2:4">
      <c r="B431" s="318"/>
      <c r="C431" s="318"/>
      <c r="D431" s="318"/>
    </row>
    <row r="432" s="306" customFormat="1" spans="2:4">
      <c r="B432" s="318"/>
      <c r="C432" s="318"/>
      <c r="D432" s="318"/>
    </row>
    <row r="433" s="306" customFormat="1" spans="2:4">
      <c r="B433" s="318"/>
      <c r="C433" s="318"/>
      <c r="D433" s="318"/>
    </row>
    <row r="434" s="306" customFormat="1" spans="2:4">
      <c r="B434" s="318"/>
      <c r="C434" s="318"/>
      <c r="D434" s="318"/>
    </row>
    <row r="435" s="306" customFormat="1" spans="2:4">
      <c r="B435" s="318"/>
      <c r="C435" s="318"/>
      <c r="D435" s="318"/>
    </row>
    <row r="436" s="306" customFormat="1" spans="2:4">
      <c r="B436" s="318"/>
      <c r="C436" s="318"/>
      <c r="D436" s="318"/>
    </row>
    <row r="437" s="306" customFormat="1" spans="2:4">
      <c r="B437" s="318"/>
      <c r="C437" s="318"/>
      <c r="D437" s="318"/>
    </row>
    <row r="438" s="306" customFormat="1" spans="2:4">
      <c r="B438" s="318"/>
      <c r="C438" s="318"/>
      <c r="D438" s="318"/>
    </row>
    <row r="439" s="306" customFormat="1" spans="2:4">
      <c r="B439" s="318"/>
      <c r="C439" s="318"/>
      <c r="D439" s="318"/>
    </row>
    <row r="440" s="306" customFormat="1" spans="2:4">
      <c r="B440" s="318"/>
      <c r="C440" s="318"/>
      <c r="D440" s="318"/>
    </row>
    <row r="441" s="306" customFormat="1" spans="2:4">
      <c r="B441" s="318"/>
      <c r="C441" s="318"/>
      <c r="D441" s="318"/>
    </row>
    <row r="442" s="306" customFormat="1" spans="2:4">
      <c r="B442" s="318"/>
      <c r="C442" s="318"/>
      <c r="D442" s="318"/>
    </row>
    <row r="443" s="306" customFormat="1" spans="2:4">
      <c r="B443" s="318"/>
      <c r="C443" s="318"/>
      <c r="D443" s="318"/>
    </row>
    <row r="444" s="306" customFormat="1" spans="2:4">
      <c r="B444" s="318"/>
      <c r="C444" s="318"/>
      <c r="D444" s="318"/>
    </row>
    <row r="445" s="306" customFormat="1" spans="2:4">
      <c r="B445" s="318"/>
      <c r="C445" s="318"/>
      <c r="D445" s="318"/>
    </row>
    <row r="446" s="306" customFormat="1" spans="2:4">
      <c r="B446" s="318"/>
      <c r="C446" s="318"/>
      <c r="D446" s="318"/>
    </row>
    <row r="447" s="306" customFormat="1" spans="2:4">
      <c r="B447" s="318"/>
      <c r="C447" s="318"/>
      <c r="D447" s="318"/>
    </row>
    <row r="448" s="306" customFormat="1" spans="2:4">
      <c r="B448" s="318"/>
      <c r="C448" s="318"/>
      <c r="D448" s="318"/>
    </row>
    <row r="449" s="306" customFormat="1" spans="2:4">
      <c r="B449" s="318"/>
      <c r="C449" s="318"/>
      <c r="D449" s="318"/>
    </row>
    <row r="450" s="306" customFormat="1" spans="2:4">
      <c r="B450" s="318"/>
      <c r="C450" s="318"/>
      <c r="D450" s="318"/>
    </row>
    <row r="451" s="306" customFormat="1" spans="2:4">
      <c r="B451" s="318"/>
      <c r="C451" s="318"/>
      <c r="D451" s="318"/>
    </row>
    <row r="452" s="306" customFormat="1" spans="2:4">
      <c r="B452" s="318"/>
      <c r="C452" s="318"/>
      <c r="D452" s="318"/>
    </row>
    <row r="453" s="306" customFormat="1" spans="2:4">
      <c r="B453" s="318"/>
      <c r="C453" s="318"/>
      <c r="D453" s="318"/>
    </row>
    <row r="454" s="306" customFormat="1" spans="2:4">
      <c r="B454" s="318"/>
      <c r="C454" s="318"/>
      <c r="D454" s="318"/>
    </row>
    <row r="455" s="306" customFormat="1" spans="2:4">
      <c r="B455" s="318"/>
      <c r="C455" s="318"/>
      <c r="D455" s="318"/>
    </row>
    <row r="456" s="306" customFormat="1" spans="2:4">
      <c r="B456" s="318"/>
      <c r="C456" s="318"/>
      <c r="D456" s="318"/>
    </row>
    <row r="457" s="306" customFormat="1" spans="2:4">
      <c r="B457" s="318"/>
      <c r="C457" s="318"/>
      <c r="D457" s="318"/>
    </row>
    <row r="458" s="306" customFormat="1" spans="2:4">
      <c r="B458" s="318"/>
      <c r="C458" s="318"/>
      <c r="D458" s="318"/>
    </row>
    <row r="459" s="306" customFormat="1" spans="2:4">
      <c r="B459" s="318"/>
      <c r="C459" s="318"/>
      <c r="D459" s="318"/>
    </row>
    <row r="460" s="306" customFormat="1" spans="2:4">
      <c r="B460" s="318"/>
      <c r="C460" s="318"/>
      <c r="D460" s="318"/>
    </row>
    <row r="461" s="306" customFormat="1" spans="2:4">
      <c r="B461" s="318"/>
      <c r="C461" s="318"/>
      <c r="D461" s="318"/>
    </row>
    <row r="462" s="306" customFormat="1" spans="2:4">
      <c r="B462" s="318"/>
      <c r="C462" s="318"/>
      <c r="D462" s="318"/>
    </row>
    <row r="463" s="306" customFormat="1" spans="2:4">
      <c r="B463" s="318"/>
      <c r="C463" s="318"/>
      <c r="D463" s="318"/>
    </row>
    <row r="464" s="306" customFormat="1" spans="2:4">
      <c r="B464" s="318"/>
      <c r="C464" s="318"/>
      <c r="D464" s="318"/>
    </row>
    <row r="465" s="306" customFormat="1" spans="2:4">
      <c r="B465" s="318"/>
      <c r="C465" s="318"/>
      <c r="D465" s="318"/>
    </row>
    <row r="466" s="306" customFormat="1" spans="2:4">
      <c r="B466" s="318"/>
      <c r="C466" s="318"/>
      <c r="D466" s="318"/>
    </row>
    <row r="467" s="306" customFormat="1" spans="2:4">
      <c r="B467" s="318"/>
      <c r="C467" s="318"/>
      <c r="D467" s="318"/>
    </row>
    <row r="468" s="306" customFormat="1" spans="2:4">
      <c r="B468" s="318"/>
      <c r="C468" s="318"/>
      <c r="D468" s="318"/>
    </row>
    <row r="469" s="306" customFormat="1" spans="2:4">
      <c r="B469" s="318"/>
      <c r="C469" s="318"/>
      <c r="D469" s="318"/>
    </row>
    <row r="470" s="306" customFormat="1" spans="2:4">
      <c r="B470" s="318"/>
      <c r="C470" s="318"/>
      <c r="D470" s="318"/>
    </row>
    <row r="471" s="306" customFormat="1" spans="2:4">
      <c r="B471" s="318"/>
      <c r="C471" s="318"/>
      <c r="D471" s="318"/>
    </row>
    <row r="472" s="306" customFormat="1" spans="2:4">
      <c r="B472" s="318"/>
      <c r="C472" s="318"/>
      <c r="D472" s="318"/>
    </row>
    <row r="473" s="306" customFormat="1" spans="2:4">
      <c r="B473" s="318"/>
      <c r="C473" s="318"/>
      <c r="D473" s="318"/>
    </row>
    <row r="474" s="306" customFormat="1" spans="2:4">
      <c r="B474" s="318"/>
      <c r="C474" s="318"/>
      <c r="D474" s="318"/>
    </row>
    <row r="475" s="306" customFormat="1" spans="2:4">
      <c r="B475" s="318"/>
      <c r="C475" s="318"/>
      <c r="D475" s="318"/>
    </row>
    <row r="476" s="306" customFormat="1" spans="2:4">
      <c r="B476" s="318"/>
      <c r="C476" s="318"/>
      <c r="D476" s="318"/>
    </row>
    <row r="477" s="306" customFormat="1" spans="2:4">
      <c r="B477" s="318"/>
      <c r="C477" s="318"/>
      <c r="D477" s="318"/>
    </row>
    <row r="478" s="306" customFormat="1" spans="2:4">
      <c r="B478" s="318"/>
      <c r="C478" s="318"/>
      <c r="D478" s="318"/>
    </row>
    <row r="479" s="306" customFormat="1" spans="2:4">
      <c r="B479" s="318"/>
      <c r="C479" s="318"/>
      <c r="D479" s="318"/>
    </row>
    <row r="480" s="306" customFormat="1" spans="2:4">
      <c r="B480" s="318"/>
      <c r="C480" s="318"/>
      <c r="D480" s="318"/>
    </row>
    <row r="481" s="306" customFormat="1" spans="2:4">
      <c r="B481" s="318"/>
      <c r="C481" s="318"/>
      <c r="D481" s="318"/>
    </row>
    <row r="482" s="306" customFormat="1" spans="2:4">
      <c r="B482" s="318"/>
      <c r="C482" s="318"/>
      <c r="D482" s="318"/>
    </row>
    <row r="483" s="306" customFormat="1" spans="2:4">
      <c r="B483" s="318"/>
      <c r="C483" s="318"/>
      <c r="D483" s="318"/>
    </row>
    <row r="484" s="306" customFormat="1" spans="2:4">
      <c r="B484" s="318"/>
      <c r="C484" s="318"/>
      <c r="D484" s="318"/>
    </row>
    <row r="485" s="306" customFormat="1" spans="2:4">
      <c r="B485" s="318"/>
      <c r="C485" s="318"/>
      <c r="D485" s="318"/>
    </row>
    <row r="486" s="306" customFormat="1" spans="2:4">
      <c r="B486" s="318"/>
      <c r="C486" s="318"/>
      <c r="D486" s="318"/>
    </row>
    <row r="487" s="306" customFormat="1" spans="2:4">
      <c r="B487" s="318"/>
      <c r="C487" s="318"/>
      <c r="D487" s="318"/>
    </row>
    <row r="488" s="306" customFormat="1" spans="2:4">
      <c r="B488" s="318"/>
      <c r="C488" s="318"/>
      <c r="D488" s="318"/>
    </row>
    <row r="489" s="306" customFormat="1" spans="2:4">
      <c r="B489" s="318"/>
      <c r="C489" s="318"/>
      <c r="D489" s="318"/>
    </row>
    <row r="490" s="306" customFormat="1" spans="2:4">
      <c r="B490" s="318"/>
      <c r="C490" s="318"/>
      <c r="D490" s="318"/>
    </row>
    <row r="491" s="306" customFormat="1" spans="2:4">
      <c r="B491" s="318"/>
      <c r="C491" s="318"/>
      <c r="D491" s="318"/>
    </row>
    <row r="492" s="306" customFormat="1" spans="2:4">
      <c r="B492" s="318"/>
      <c r="C492" s="318"/>
      <c r="D492" s="318"/>
    </row>
    <row r="493" s="306" customFormat="1" spans="2:4">
      <c r="B493" s="318"/>
      <c r="C493" s="318"/>
      <c r="D493" s="318"/>
    </row>
    <row r="494" s="306" customFormat="1" spans="2:4">
      <c r="B494" s="318"/>
      <c r="C494" s="318"/>
      <c r="D494" s="318"/>
    </row>
    <row r="495" s="306" customFormat="1" spans="2:4">
      <c r="B495" s="318"/>
      <c r="C495" s="318"/>
      <c r="D495" s="318"/>
    </row>
    <row r="496" s="306" customFormat="1" spans="2:4">
      <c r="B496" s="318"/>
      <c r="C496" s="318"/>
      <c r="D496" s="318"/>
    </row>
    <row r="497" s="306" customFormat="1" spans="2:4">
      <c r="B497" s="318"/>
      <c r="C497" s="318"/>
      <c r="D497" s="318"/>
    </row>
    <row r="498" s="306" customFormat="1" spans="2:4">
      <c r="B498" s="318"/>
      <c r="C498" s="318"/>
      <c r="D498" s="318"/>
    </row>
    <row r="499" s="306" customFormat="1" spans="2:4">
      <c r="B499" s="318"/>
      <c r="C499" s="318"/>
      <c r="D499" s="318"/>
    </row>
    <row r="500" s="306" customFormat="1" spans="2:4">
      <c r="B500" s="318"/>
      <c r="C500" s="318"/>
      <c r="D500" s="318"/>
    </row>
    <row r="501" s="306" customFormat="1" spans="2:4">
      <c r="B501" s="318"/>
      <c r="C501" s="318"/>
      <c r="D501" s="318"/>
    </row>
    <row r="502" s="306" customFormat="1" spans="2:4">
      <c r="B502" s="318"/>
      <c r="C502" s="318"/>
      <c r="D502" s="318"/>
    </row>
    <row r="503" s="306" customFormat="1" spans="2:4">
      <c r="B503" s="318"/>
      <c r="C503" s="318"/>
      <c r="D503" s="318"/>
    </row>
    <row r="504" s="306" customFormat="1" spans="2:4">
      <c r="B504" s="318"/>
      <c r="C504" s="318"/>
      <c r="D504" s="318"/>
    </row>
    <row r="505" s="306" customFormat="1" spans="2:4">
      <c r="B505" s="318"/>
      <c r="C505" s="318"/>
      <c r="D505" s="318"/>
    </row>
    <row r="506" s="306" customFormat="1" spans="2:4">
      <c r="B506" s="318"/>
      <c r="C506" s="318"/>
      <c r="D506" s="318"/>
    </row>
    <row r="507" s="306" customFormat="1" spans="2:4">
      <c r="B507" s="318"/>
      <c r="C507" s="318"/>
      <c r="D507" s="318"/>
    </row>
    <row r="508" s="306" customFormat="1" spans="2:4">
      <c r="B508" s="318"/>
      <c r="C508" s="318"/>
      <c r="D508" s="318"/>
    </row>
    <row r="509" s="306" customFormat="1" spans="2:4">
      <c r="B509" s="318"/>
      <c r="C509" s="318"/>
      <c r="D509" s="318"/>
    </row>
    <row r="510" s="306" customFormat="1" spans="2:4">
      <c r="B510" s="318"/>
      <c r="C510" s="318"/>
      <c r="D510" s="318"/>
    </row>
    <row r="511" s="306" customFormat="1" spans="2:4">
      <c r="B511" s="318"/>
      <c r="C511" s="318"/>
      <c r="D511" s="318"/>
    </row>
    <row r="512" s="306" customFormat="1" spans="2:4">
      <c r="B512" s="318"/>
      <c r="C512" s="318"/>
      <c r="D512" s="318"/>
    </row>
    <row r="513" s="306" customFormat="1" spans="2:4">
      <c r="B513" s="318"/>
      <c r="C513" s="318"/>
      <c r="D513" s="318"/>
    </row>
    <row r="514" s="306" customFormat="1" spans="2:4">
      <c r="B514" s="318"/>
      <c r="C514" s="318"/>
      <c r="D514" s="318"/>
    </row>
    <row r="515" s="306" customFormat="1" spans="2:4">
      <c r="B515" s="318"/>
      <c r="C515" s="318"/>
      <c r="D515" s="318"/>
    </row>
    <row r="516" s="306" customFormat="1" spans="2:4">
      <c r="B516" s="318"/>
      <c r="C516" s="318"/>
      <c r="D516" s="318"/>
    </row>
    <row r="517" s="306" customFormat="1" spans="2:4">
      <c r="B517" s="318"/>
      <c r="C517" s="318"/>
      <c r="D517" s="318"/>
    </row>
    <row r="518" s="306" customFormat="1" spans="2:4">
      <c r="B518" s="318"/>
      <c r="C518" s="318"/>
      <c r="D518" s="318"/>
    </row>
    <row r="519" s="306" customFormat="1" spans="2:4">
      <c r="B519" s="318"/>
      <c r="C519" s="318"/>
      <c r="D519" s="318"/>
    </row>
    <row r="520" s="306" customFormat="1" spans="2:4">
      <c r="B520" s="318"/>
      <c r="C520" s="318"/>
      <c r="D520" s="318"/>
    </row>
    <row r="521" s="306" customFormat="1" spans="2:4">
      <c r="B521" s="318"/>
      <c r="C521" s="318"/>
      <c r="D521" s="318"/>
    </row>
    <row r="522" s="306" customFormat="1" spans="2:4">
      <c r="B522" s="318"/>
      <c r="C522" s="318"/>
      <c r="D522" s="318"/>
    </row>
    <row r="523" s="306" customFormat="1" spans="2:4">
      <c r="B523" s="318"/>
      <c r="C523" s="318"/>
      <c r="D523" s="318"/>
    </row>
    <row r="524" s="306" customFormat="1" spans="2:4">
      <c r="B524" s="318"/>
      <c r="C524" s="318"/>
      <c r="D524" s="318"/>
    </row>
    <row r="525" s="306" customFormat="1" spans="2:4">
      <c r="B525" s="318"/>
      <c r="C525" s="318"/>
      <c r="D525" s="318"/>
    </row>
    <row r="526" s="306" customFormat="1" spans="2:4">
      <c r="B526" s="318"/>
      <c r="C526" s="318"/>
      <c r="D526" s="318"/>
    </row>
    <row r="527" s="306" customFormat="1" spans="2:4">
      <c r="B527" s="318"/>
      <c r="C527" s="318"/>
      <c r="D527" s="318"/>
    </row>
    <row r="528" s="306" customFormat="1" spans="2:4">
      <c r="B528" s="318"/>
      <c r="C528" s="318"/>
      <c r="D528" s="318"/>
    </row>
    <row r="529" s="306" customFormat="1" spans="2:4">
      <c r="B529" s="318"/>
      <c r="C529" s="318"/>
      <c r="D529" s="318"/>
    </row>
    <row r="530" s="306" customFormat="1" spans="2:4">
      <c r="B530" s="318"/>
      <c r="C530" s="318"/>
      <c r="D530" s="318"/>
    </row>
    <row r="531" s="306" customFormat="1" spans="2:4">
      <c r="B531" s="318"/>
      <c r="C531" s="318"/>
      <c r="D531" s="318"/>
    </row>
    <row r="532" s="306" customFormat="1" spans="2:4">
      <c r="B532" s="318"/>
      <c r="C532" s="318"/>
      <c r="D532" s="318"/>
    </row>
    <row r="533" s="306" customFormat="1" spans="2:4">
      <c r="B533" s="318"/>
      <c r="C533" s="318"/>
      <c r="D533" s="318"/>
    </row>
    <row r="534" s="306" customFormat="1" spans="2:4">
      <c r="B534" s="318"/>
      <c r="C534" s="318"/>
      <c r="D534" s="318"/>
    </row>
    <row r="535" s="306" customFormat="1" spans="2:4">
      <c r="B535" s="318"/>
      <c r="C535" s="318"/>
      <c r="D535" s="318"/>
    </row>
    <row r="536" s="306" customFormat="1" spans="2:4">
      <c r="B536" s="318"/>
      <c r="C536" s="318"/>
      <c r="D536" s="318"/>
    </row>
    <row r="537" s="306" customFormat="1" spans="2:4">
      <c r="B537" s="318"/>
      <c r="C537" s="318"/>
      <c r="D537" s="318"/>
    </row>
    <row r="538" s="306" customFormat="1" spans="2:4">
      <c r="B538" s="318"/>
      <c r="C538" s="318"/>
      <c r="D538" s="318"/>
    </row>
    <row r="539" s="306" customFormat="1" spans="2:4">
      <c r="B539" s="318"/>
      <c r="C539" s="318"/>
      <c r="D539" s="318"/>
    </row>
    <row r="540" s="306" customFormat="1" spans="2:4">
      <c r="B540" s="318"/>
      <c r="C540" s="318"/>
      <c r="D540" s="318"/>
    </row>
    <row r="541" s="306" customFormat="1" spans="2:4">
      <c r="B541" s="318"/>
      <c r="C541" s="318"/>
      <c r="D541" s="318"/>
    </row>
    <row r="542" s="306" customFormat="1" spans="2:4">
      <c r="B542" s="318"/>
      <c r="C542" s="318"/>
      <c r="D542" s="318"/>
    </row>
    <row r="543" s="306" customFormat="1" spans="2:4">
      <c r="B543" s="318"/>
      <c r="C543" s="318"/>
      <c r="D543" s="318"/>
    </row>
    <row r="544" s="306" customFormat="1" spans="2:4">
      <c r="B544" s="318"/>
      <c r="C544" s="318"/>
      <c r="D544" s="318"/>
    </row>
    <row r="545" s="306" customFormat="1" spans="2:4">
      <c r="B545" s="318"/>
      <c r="C545" s="318"/>
      <c r="D545" s="318"/>
    </row>
    <row r="546" s="306" customFormat="1" spans="2:4">
      <c r="B546" s="318"/>
      <c r="C546" s="318"/>
      <c r="D546" s="318"/>
    </row>
    <row r="547" s="306" customFormat="1" spans="2:4">
      <c r="B547" s="318"/>
      <c r="C547" s="318"/>
      <c r="D547" s="318"/>
    </row>
    <row r="548" s="306" customFormat="1" spans="2:4">
      <c r="B548" s="318"/>
      <c r="C548" s="318"/>
      <c r="D548" s="318"/>
    </row>
    <row r="549" s="306" customFormat="1" spans="2:4">
      <c r="B549" s="318"/>
      <c r="C549" s="318"/>
      <c r="D549" s="318"/>
    </row>
    <row r="550" s="306" customFormat="1" spans="2:4">
      <c r="B550" s="318"/>
      <c r="C550" s="318"/>
      <c r="D550" s="318"/>
    </row>
    <row r="551" s="306" customFormat="1" spans="2:4">
      <c r="B551" s="318"/>
      <c r="C551" s="318"/>
      <c r="D551" s="318"/>
    </row>
    <row r="552" s="306" customFormat="1" spans="2:4">
      <c r="B552" s="318"/>
      <c r="C552" s="318"/>
      <c r="D552" s="318"/>
    </row>
    <row r="553" s="306" customFormat="1" spans="2:4">
      <c r="B553" s="318"/>
      <c r="C553" s="318"/>
      <c r="D553" s="318"/>
    </row>
    <row r="554" s="306" customFormat="1" spans="2:4">
      <c r="B554" s="318"/>
      <c r="C554" s="318"/>
      <c r="D554" s="318"/>
    </row>
    <row r="555" s="306" customFormat="1" spans="2:4">
      <c r="B555" s="318"/>
      <c r="C555" s="318"/>
      <c r="D555" s="318"/>
    </row>
    <row r="556" s="306" customFormat="1" spans="2:4">
      <c r="B556" s="318"/>
      <c r="C556" s="318"/>
      <c r="D556" s="318"/>
    </row>
    <row r="557" s="306" customFormat="1" spans="2:4">
      <c r="B557" s="318"/>
      <c r="C557" s="318"/>
      <c r="D557" s="318"/>
    </row>
    <row r="558" s="306" customFormat="1" spans="2:4">
      <c r="B558" s="318"/>
      <c r="C558" s="318"/>
      <c r="D558" s="318"/>
    </row>
    <row r="559" s="306" customFormat="1" spans="2:4">
      <c r="B559" s="318"/>
      <c r="C559" s="318"/>
      <c r="D559" s="318"/>
    </row>
    <row r="560" s="306" customFormat="1" spans="2:4">
      <c r="B560" s="318"/>
      <c r="C560" s="318"/>
      <c r="D560" s="318"/>
    </row>
    <row r="561" s="306" customFormat="1" spans="2:4">
      <c r="B561" s="318"/>
      <c r="C561" s="318"/>
      <c r="D561" s="318"/>
    </row>
    <row r="562" s="306" customFormat="1" spans="2:4">
      <c r="B562" s="318"/>
      <c r="C562" s="318"/>
      <c r="D562" s="318"/>
    </row>
    <row r="563" s="306" customFormat="1" spans="2:4">
      <c r="B563" s="318"/>
      <c r="C563" s="318"/>
      <c r="D563" s="318"/>
    </row>
    <row r="564" s="306" customFormat="1" spans="2:4">
      <c r="B564" s="318"/>
      <c r="C564" s="318"/>
      <c r="D564" s="318"/>
    </row>
    <row r="565" s="306" customFormat="1" spans="2:4">
      <c r="B565" s="318"/>
      <c r="C565" s="318"/>
      <c r="D565" s="318"/>
    </row>
    <row r="566" s="306" customFormat="1" spans="2:4">
      <c r="B566" s="318"/>
      <c r="C566" s="318"/>
      <c r="D566" s="318"/>
    </row>
    <row r="567" s="306" customFormat="1" spans="2:4">
      <c r="B567" s="318"/>
      <c r="C567" s="318"/>
      <c r="D567" s="318"/>
    </row>
    <row r="568" s="306" customFormat="1" spans="2:4">
      <c r="B568" s="318"/>
      <c r="C568" s="318"/>
      <c r="D568" s="318"/>
    </row>
    <row r="569" s="306" customFormat="1" spans="2:4">
      <c r="B569" s="318"/>
      <c r="C569" s="318"/>
      <c r="D569" s="318"/>
    </row>
    <row r="570" s="306" customFormat="1" spans="2:4">
      <c r="B570" s="318"/>
      <c r="C570" s="318"/>
      <c r="D570" s="318"/>
    </row>
    <row r="571" s="306" customFormat="1" spans="2:4">
      <c r="B571" s="318"/>
      <c r="C571" s="318"/>
      <c r="D571" s="318"/>
    </row>
    <row r="572" s="306" customFormat="1" spans="2:4">
      <c r="B572" s="318"/>
      <c r="C572" s="318"/>
      <c r="D572" s="318"/>
    </row>
    <row r="573" s="306" customFormat="1" spans="2:4">
      <c r="B573" s="318"/>
      <c r="C573" s="318"/>
      <c r="D573" s="318"/>
    </row>
    <row r="574" s="306" customFormat="1" spans="2:4">
      <c r="B574" s="318"/>
      <c r="C574" s="318"/>
      <c r="D574" s="318"/>
    </row>
    <row r="575" s="306" customFormat="1" spans="2:4">
      <c r="B575" s="318"/>
      <c r="C575" s="318"/>
      <c r="D575" s="318"/>
    </row>
    <row r="576" s="306" customFormat="1" spans="2:4">
      <c r="B576" s="318"/>
      <c r="C576" s="318"/>
      <c r="D576" s="318"/>
    </row>
    <row r="577" s="306" customFormat="1" spans="2:4">
      <c r="B577" s="318"/>
      <c r="C577" s="318"/>
      <c r="D577" s="318"/>
    </row>
    <row r="578" s="306" customFormat="1" spans="2:4">
      <c r="B578" s="318"/>
      <c r="C578" s="318"/>
      <c r="D578" s="318"/>
    </row>
    <row r="579" s="306" customFormat="1" spans="2:4">
      <c r="B579" s="318"/>
      <c r="C579" s="318"/>
      <c r="D579" s="318"/>
    </row>
    <row r="580" s="306" customFormat="1" spans="2:4">
      <c r="B580" s="318"/>
      <c r="C580" s="318"/>
      <c r="D580" s="318"/>
    </row>
    <row r="581" s="306" customFormat="1" spans="2:4">
      <c r="B581" s="318"/>
      <c r="C581" s="318"/>
      <c r="D581" s="318"/>
    </row>
    <row r="582" s="306" customFormat="1" spans="2:4">
      <c r="B582" s="318"/>
      <c r="C582" s="318"/>
      <c r="D582" s="318"/>
    </row>
    <row r="583" s="306" customFormat="1" spans="2:4">
      <c r="B583" s="318"/>
      <c r="C583" s="318"/>
      <c r="D583" s="318"/>
    </row>
    <row r="584" s="306" customFormat="1" spans="2:4">
      <c r="B584" s="318"/>
      <c r="C584" s="318"/>
      <c r="D584" s="318"/>
    </row>
    <row r="585" s="306" customFormat="1" spans="2:4">
      <c r="B585" s="318"/>
      <c r="C585" s="318"/>
      <c r="D585" s="318"/>
    </row>
    <row r="586" s="306" customFormat="1" spans="2:4">
      <c r="B586" s="318"/>
      <c r="C586" s="318"/>
      <c r="D586" s="318"/>
    </row>
    <row r="587" s="306" customFormat="1" spans="2:4">
      <c r="B587" s="318"/>
      <c r="C587" s="318"/>
      <c r="D587" s="318"/>
    </row>
    <row r="588" s="306" customFormat="1" spans="2:4">
      <c r="B588" s="318"/>
      <c r="C588" s="318"/>
      <c r="D588" s="318"/>
    </row>
    <row r="589" s="306" customFormat="1" spans="2:4">
      <c r="B589" s="318"/>
      <c r="C589" s="318"/>
      <c r="D589" s="318"/>
    </row>
    <row r="590" s="306" customFormat="1" spans="2:4">
      <c r="B590" s="318"/>
      <c r="C590" s="318"/>
      <c r="D590" s="318"/>
    </row>
    <row r="591" s="306" customFormat="1" spans="2:4">
      <c r="B591" s="318"/>
      <c r="C591" s="318"/>
      <c r="D591" s="318"/>
    </row>
    <row r="592" s="306" customFormat="1" spans="2:4">
      <c r="B592" s="318"/>
      <c r="C592" s="318"/>
      <c r="D592" s="318"/>
    </row>
    <row r="593" s="306" customFormat="1" spans="2:4">
      <c r="B593" s="318"/>
      <c r="C593" s="318"/>
      <c r="D593" s="318"/>
    </row>
    <row r="594" s="306" customFormat="1" spans="2:4">
      <c r="B594" s="318"/>
      <c r="C594" s="318"/>
      <c r="D594" s="318"/>
    </row>
    <row r="595" s="306" customFormat="1" spans="2:4">
      <c r="B595" s="318"/>
      <c r="C595" s="318"/>
      <c r="D595" s="318"/>
    </row>
    <row r="596" s="306" customFormat="1" spans="2:4">
      <c r="B596" s="318"/>
      <c r="C596" s="318"/>
      <c r="D596" s="318"/>
    </row>
    <row r="597" s="306" customFormat="1" spans="2:4">
      <c r="B597" s="318"/>
      <c r="C597" s="318"/>
      <c r="D597" s="318"/>
    </row>
    <row r="598" s="306" customFormat="1" spans="2:4">
      <c r="B598" s="318"/>
      <c r="C598" s="318"/>
      <c r="D598" s="318"/>
    </row>
    <row r="599" s="306" customFormat="1" spans="2:4">
      <c r="B599" s="318"/>
      <c r="C599" s="318"/>
      <c r="D599" s="318"/>
    </row>
    <row r="600" s="306" customFormat="1" spans="2:4">
      <c r="B600" s="318"/>
      <c r="C600" s="318"/>
      <c r="D600" s="318"/>
    </row>
    <row r="601" s="306" customFormat="1" spans="2:4">
      <c r="B601" s="318"/>
      <c r="C601" s="318"/>
      <c r="D601" s="318"/>
    </row>
    <row r="602" s="306" customFormat="1" spans="2:4">
      <c r="B602" s="318"/>
      <c r="C602" s="318"/>
      <c r="D602" s="318"/>
    </row>
    <row r="603" s="306" customFormat="1" spans="2:4">
      <c r="B603" s="318"/>
      <c r="C603" s="318"/>
      <c r="D603" s="318"/>
    </row>
    <row r="604" s="306" customFormat="1" spans="2:4">
      <c r="B604" s="318"/>
      <c r="C604" s="318"/>
      <c r="D604" s="318"/>
    </row>
    <row r="605" s="306" customFormat="1" spans="2:4">
      <c r="B605" s="318"/>
      <c r="C605" s="318"/>
      <c r="D605" s="318"/>
    </row>
    <row r="606" s="306" customFormat="1" spans="2:4">
      <c r="B606" s="318"/>
      <c r="C606" s="318"/>
      <c r="D606" s="318"/>
    </row>
    <row r="607" s="306" customFormat="1" spans="2:4">
      <c r="B607" s="318"/>
      <c r="C607" s="318"/>
      <c r="D607" s="318"/>
    </row>
    <row r="608" s="306" customFormat="1" spans="2:4">
      <c r="B608" s="318"/>
      <c r="C608" s="318"/>
      <c r="D608" s="318"/>
    </row>
    <row r="609" s="306" customFormat="1" spans="2:4">
      <c r="B609" s="318"/>
      <c r="C609" s="318"/>
      <c r="D609" s="318"/>
    </row>
    <row r="610" s="306" customFormat="1" spans="2:4">
      <c r="B610" s="318"/>
      <c r="C610" s="318"/>
      <c r="D610" s="318"/>
    </row>
    <row r="611" s="306" customFormat="1" spans="2:4">
      <c r="B611" s="318"/>
      <c r="C611" s="318"/>
      <c r="D611" s="318"/>
    </row>
    <row r="612" s="306" customFormat="1" spans="2:4">
      <c r="B612" s="318"/>
      <c r="C612" s="318"/>
      <c r="D612" s="318"/>
    </row>
    <row r="613" s="306" customFormat="1" spans="2:4">
      <c r="B613" s="318"/>
      <c r="C613" s="318"/>
      <c r="D613" s="318"/>
    </row>
    <row r="614" s="306" customFormat="1" spans="2:4">
      <c r="B614" s="318"/>
      <c r="C614" s="318"/>
      <c r="D614" s="318"/>
    </row>
    <row r="615" s="306" customFormat="1" spans="2:4">
      <c r="B615" s="318"/>
      <c r="C615" s="318"/>
      <c r="D615" s="318"/>
    </row>
    <row r="616" s="306" customFormat="1" spans="2:4">
      <c r="B616" s="318"/>
      <c r="C616" s="318"/>
      <c r="D616" s="318"/>
    </row>
    <row r="617" s="306" customFormat="1" spans="2:4">
      <c r="B617" s="318"/>
      <c r="C617" s="318"/>
      <c r="D617" s="318"/>
    </row>
    <row r="618" s="306" customFormat="1" spans="2:4">
      <c r="B618" s="318"/>
      <c r="C618" s="318"/>
      <c r="D618" s="318"/>
    </row>
    <row r="619" s="306" customFormat="1" spans="2:4">
      <c r="B619" s="318"/>
      <c r="C619" s="318"/>
      <c r="D619" s="318"/>
    </row>
    <row r="620" s="306" customFormat="1" spans="2:4">
      <c r="B620" s="318"/>
      <c r="C620" s="318"/>
      <c r="D620" s="318"/>
    </row>
    <row r="621" s="306" customFormat="1" spans="2:4">
      <c r="B621" s="318"/>
      <c r="C621" s="318"/>
      <c r="D621" s="318"/>
    </row>
    <row r="622" s="306" customFormat="1" spans="2:4">
      <c r="B622" s="318"/>
      <c r="C622" s="318"/>
      <c r="D622" s="318"/>
    </row>
    <row r="623" s="306" customFormat="1" spans="2:4">
      <c r="B623" s="318"/>
      <c r="C623" s="318"/>
      <c r="D623" s="318"/>
    </row>
    <row r="624" s="306" customFormat="1" spans="2:4">
      <c r="B624" s="318"/>
      <c r="C624" s="318"/>
      <c r="D624" s="318"/>
    </row>
    <row r="625" s="306" customFormat="1" spans="2:4">
      <c r="B625" s="318"/>
      <c r="C625" s="318"/>
      <c r="D625" s="318"/>
    </row>
    <row r="626" s="306" customFormat="1" spans="2:4">
      <c r="B626" s="318"/>
      <c r="C626" s="318"/>
      <c r="D626" s="318"/>
    </row>
    <row r="627" s="306" customFormat="1" spans="2:4">
      <c r="B627" s="318"/>
      <c r="C627" s="318"/>
      <c r="D627" s="318"/>
    </row>
    <row r="628" s="306" customFormat="1" spans="2:4">
      <c r="B628" s="318"/>
      <c r="C628" s="318"/>
      <c r="D628" s="318"/>
    </row>
    <row r="629" s="306" customFormat="1" spans="2:4">
      <c r="B629" s="318"/>
      <c r="C629" s="318"/>
      <c r="D629" s="318"/>
    </row>
    <row r="630" s="306" customFormat="1" spans="2:4">
      <c r="B630" s="318"/>
      <c r="C630" s="318"/>
      <c r="D630" s="318"/>
    </row>
    <row r="631" s="306" customFormat="1" spans="2:4">
      <c r="B631" s="318"/>
      <c r="C631" s="318"/>
      <c r="D631" s="318"/>
    </row>
    <row r="632" s="306" customFormat="1" spans="2:4">
      <c r="B632" s="318"/>
      <c r="C632" s="318"/>
      <c r="D632" s="318"/>
    </row>
    <row r="633" s="306" customFormat="1" spans="2:4">
      <c r="B633" s="318"/>
      <c r="C633" s="318"/>
      <c r="D633" s="318"/>
    </row>
    <row r="634" s="306" customFormat="1" spans="2:4">
      <c r="B634" s="318"/>
      <c r="C634" s="318"/>
      <c r="D634" s="318"/>
    </row>
    <row r="635" s="306" customFormat="1" spans="2:4">
      <c r="B635" s="318"/>
      <c r="C635" s="318"/>
      <c r="D635" s="318"/>
    </row>
    <row r="636" s="306" customFormat="1" spans="2:4">
      <c r="B636" s="318"/>
      <c r="C636" s="318"/>
      <c r="D636" s="318"/>
    </row>
    <row r="637" s="306" customFormat="1" spans="2:4">
      <c r="B637" s="318"/>
      <c r="C637" s="318"/>
      <c r="D637" s="318"/>
    </row>
    <row r="638" s="306" customFormat="1" spans="2:4">
      <c r="B638" s="318"/>
      <c r="C638" s="318"/>
      <c r="D638" s="318"/>
    </row>
    <row r="639" s="306" customFormat="1" spans="2:4">
      <c r="B639" s="318"/>
      <c r="C639" s="318"/>
      <c r="D639" s="318"/>
    </row>
    <row r="640" s="306" customFormat="1" spans="2:4">
      <c r="B640" s="318"/>
      <c r="C640" s="318"/>
      <c r="D640" s="318"/>
    </row>
    <row r="641" s="306" customFormat="1" spans="2:4">
      <c r="B641" s="318"/>
      <c r="C641" s="318"/>
      <c r="D641" s="318"/>
    </row>
    <row r="642" s="306" customFormat="1" spans="2:4">
      <c r="B642" s="318"/>
      <c r="C642" s="318"/>
      <c r="D642" s="318"/>
    </row>
    <row r="643" s="306" customFormat="1" spans="2:4">
      <c r="B643" s="318"/>
      <c r="C643" s="318"/>
      <c r="D643" s="318"/>
    </row>
    <row r="644" s="306" customFormat="1" spans="2:4">
      <c r="B644" s="318"/>
      <c r="C644" s="318"/>
      <c r="D644" s="318"/>
    </row>
    <row r="645" s="306" customFormat="1" spans="2:4">
      <c r="B645" s="318"/>
      <c r="C645" s="318"/>
      <c r="D645" s="318"/>
    </row>
    <row r="646" s="306" customFormat="1" spans="2:4">
      <c r="B646" s="318"/>
      <c r="C646" s="318"/>
      <c r="D646" s="318"/>
    </row>
    <row r="647" s="306" customFormat="1" spans="2:4">
      <c r="B647" s="318"/>
      <c r="C647" s="318"/>
      <c r="D647" s="318"/>
    </row>
    <row r="648" s="306" customFormat="1" spans="2:4">
      <c r="B648" s="318"/>
      <c r="C648" s="318"/>
      <c r="D648" s="318"/>
    </row>
    <row r="649" s="306" customFormat="1" spans="2:4">
      <c r="B649" s="318"/>
      <c r="C649" s="318"/>
      <c r="D649" s="318"/>
    </row>
    <row r="650" s="306" customFormat="1" spans="2:4">
      <c r="B650" s="318"/>
      <c r="C650" s="318"/>
      <c r="D650" s="318"/>
    </row>
    <row r="651" s="306" customFormat="1" spans="2:4">
      <c r="B651" s="318"/>
      <c r="C651" s="318"/>
      <c r="D651" s="318"/>
    </row>
    <row r="652" s="306" customFormat="1" spans="2:4">
      <c r="B652" s="318"/>
      <c r="C652" s="318"/>
      <c r="D652" s="318"/>
    </row>
    <row r="653" s="306" customFormat="1" spans="2:4">
      <c r="B653" s="318"/>
      <c r="C653" s="318"/>
      <c r="D653" s="318"/>
    </row>
    <row r="654" s="306" customFormat="1" spans="2:4">
      <c r="B654" s="318"/>
      <c r="C654" s="318"/>
      <c r="D654" s="318"/>
    </row>
    <row r="655" s="306" customFormat="1" spans="2:4">
      <c r="B655" s="318"/>
      <c r="C655" s="318"/>
      <c r="D655" s="318"/>
    </row>
    <row r="656" s="306" customFormat="1" spans="2:4">
      <c r="B656" s="318"/>
      <c r="C656" s="318"/>
      <c r="D656" s="318"/>
    </row>
    <row r="657" s="306" customFormat="1" spans="2:4">
      <c r="B657" s="318"/>
      <c r="C657" s="318"/>
      <c r="D657" s="318"/>
    </row>
    <row r="658" s="306" customFormat="1" spans="2:4">
      <c r="B658" s="318"/>
      <c r="C658" s="318"/>
      <c r="D658" s="318"/>
    </row>
    <row r="659" s="306" customFormat="1" spans="2:4">
      <c r="B659" s="318"/>
      <c r="C659" s="318"/>
      <c r="D659" s="318"/>
    </row>
    <row r="660" s="306" customFormat="1" spans="2:4">
      <c r="B660" s="318"/>
      <c r="C660" s="318"/>
      <c r="D660" s="318"/>
    </row>
    <row r="661" s="306" customFormat="1" spans="2:4">
      <c r="B661" s="318"/>
      <c r="C661" s="318"/>
      <c r="D661" s="318"/>
    </row>
    <row r="662" s="306" customFormat="1" spans="2:4">
      <c r="B662" s="318"/>
      <c r="C662" s="318"/>
      <c r="D662" s="318"/>
    </row>
    <row r="663" s="306" customFormat="1" spans="2:4">
      <c r="B663" s="318"/>
      <c r="C663" s="318"/>
      <c r="D663" s="318"/>
    </row>
    <row r="664" s="306" customFormat="1" spans="2:4">
      <c r="B664" s="318"/>
      <c r="C664" s="318"/>
      <c r="D664" s="318"/>
    </row>
    <row r="665" s="306" customFormat="1" spans="2:4">
      <c r="B665" s="318"/>
      <c r="C665" s="318"/>
      <c r="D665" s="318"/>
    </row>
    <row r="666" s="306" customFormat="1" spans="2:4">
      <c r="B666" s="318"/>
      <c r="C666" s="318"/>
      <c r="D666" s="318"/>
    </row>
    <row r="667" s="306" customFormat="1" spans="2:4">
      <c r="B667" s="318"/>
      <c r="C667" s="318"/>
      <c r="D667" s="318"/>
    </row>
    <row r="668" s="306" customFormat="1" spans="2:4">
      <c r="B668" s="318"/>
      <c r="C668" s="318"/>
      <c r="D668" s="318"/>
    </row>
    <row r="669" s="306" customFormat="1" spans="2:4">
      <c r="B669" s="318"/>
      <c r="C669" s="318"/>
      <c r="D669" s="318"/>
    </row>
    <row r="670" s="306" customFormat="1" spans="2:4">
      <c r="B670" s="318"/>
      <c r="C670" s="318"/>
      <c r="D670" s="318"/>
    </row>
    <row r="671" s="306" customFormat="1" spans="2:4">
      <c r="B671" s="318"/>
      <c r="C671" s="318"/>
      <c r="D671" s="318"/>
    </row>
    <row r="672" s="306" customFormat="1" spans="2:4">
      <c r="B672" s="318"/>
      <c r="C672" s="318"/>
      <c r="D672" s="318"/>
    </row>
    <row r="673" s="306" customFormat="1" spans="2:4">
      <c r="B673" s="318"/>
      <c r="C673" s="318"/>
      <c r="D673" s="318"/>
    </row>
    <row r="674" s="306" customFormat="1" spans="2:4">
      <c r="B674" s="318"/>
      <c r="C674" s="318"/>
      <c r="D674" s="318"/>
    </row>
    <row r="675" s="306" customFormat="1" spans="2:4">
      <c r="B675" s="318"/>
      <c r="C675" s="318"/>
      <c r="D675" s="318"/>
    </row>
    <row r="676" s="306" customFormat="1" spans="2:4">
      <c r="B676" s="318"/>
      <c r="C676" s="318"/>
      <c r="D676" s="318"/>
    </row>
    <row r="677" s="306" customFormat="1" spans="2:4">
      <c r="B677" s="318"/>
      <c r="C677" s="318"/>
      <c r="D677" s="318"/>
    </row>
    <row r="678" s="306" customFormat="1" spans="2:4">
      <c r="B678" s="318"/>
      <c r="C678" s="318"/>
      <c r="D678" s="318"/>
    </row>
    <row r="679" s="306" customFormat="1" spans="2:4">
      <c r="B679" s="318"/>
      <c r="C679" s="318"/>
      <c r="D679" s="318"/>
    </row>
    <row r="680" s="306" customFormat="1" spans="2:4">
      <c r="B680" s="318"/>
      <c r="C680" s="318"/>
      <c r="D680" s="318"/>
    </row>
    <row r="681" s="306" customFormat="1" spans="2:4">
      <c r="B681" s="318"/>
      <c r="C681" s="318"/>
      <c r="D681" s="318"/>
    </row>
    <row r="682" s="306" customFormat="1" spans="2:4">
      <c r="B682" s="318"/>
      <c r="C682" s="318"/>
      <c r="D682" s="318"/>
    </row>
    <row r="683" s="306" customFormat="1" spans="2:4">
      <c r="B683" s="318"/>
      <c r="C683" s="318"/>
      <c r="D683" s="318"/>
    </row>
    <row r="684" s="306" customFormat="1" spans="2:4">
      <c r="B684" s="318"/>
      <c r="C684" s="318"/>
      <c r="D684" s="318"/>
    </row>
    <row r="685" s="306" customFormat="1" spans="2:4">
      <c r="B685" s="318"/>
      <c r="C685" s="318"/>
      <c r="D685" s="318"/>
    </row>
    <row r="686" s="306" customFormat="1" spans="2:4">
      <c r="B686" s="318"/>
      <c r="C686" s="318"/>
      <c r="D686" s="318"/>
    </row>
    <row r="687" s="306" customFormat="1" spans="2:4">
      <c r="B687" s="318"/>
      <c r="C687" s="318"/>
      <c r="D687" s="318"/>
    </row>
    <row r="688" s="306" customFormat="1" spans="2:4">
      <c r="B688" s="318"/>
      <c r="C688" s="318"/>
      <c r="D688" s="318"/>
    </row>
    <row r="689" s="306" customFormat="1" spans="2:4">
      <c r="B689" s="318"/>
      <c r="C689" s="318"/>
      <c r="D689" s="318"/>
    </row>
    <row r="690" s="306" customFormat="1" spans="2:4">
      <c r="B690" s="318"/>
      <c r="C690" s="318"/>
      <c r="D690" s="318"/>
    </row>
    <row r="691" s="306" customFormat="1" spans="2:4">
      <c r="B691" s="318"/>
      <c r="C691" s="318"/>
      <c r="D691" s="318"/>
    </row>
    <row r="692" s="306" customFormat="1" spans="2:4">
      <c r="B692" s="318"/>
      <c r="C692" s="318"/>
      <c r="D692" s="318"/>
    </row>
    <row r="693" s="306" customFormat="1" spans="2:4">
      <c r="B693" s="318"/>
      <c r="C693" s="318"/>
      <c r="D693" s="318"/>
    </row>
    <row r="694" s="306" customFormat="1" spans="2:4">
      <c r="B694" s="318"/>
      <c r="C694" s="318"/>
      <c r="D694" s="318"/>
    </row>
    <row r="695" s="306" customFormat="1" spans="2:4">
      <c r="B695" s="318"/>
      <c r="C695" s="318"/>
      <c r="D695" s="318"/>
    </row>
    <row r="696" s="306" customFormat="1" spans="2:4">
      <c r="B696" s="318"/>
      <c r="C696" s="318"/>
      <c r="D696" s="318"/>
    </row>
    <row r="697" s="306" customFormat="1" spans="2:4">
      <c r="B697" s="318"/>
      <c r="C697" s="318"/>
      <c r="D697" s="318"/>
    </row>
    <row r="698" s="306" customFormat="1" spans="2:4">
      <c r="B698" s="318"/>
      <c r="C698" s="318"/>
      <c r="D698" s="318"/>
    </row>
    <row r="699" s="306" customFormat="1" spans="2:4">
      <c r="B699" s="318"/>
      <c r="C699" s="318"/>
      <c r="D699" s="318"/>
    </row>
    <row r="700" s="306" customFormat="1" spans="2:4">
      <c r="B700" s="318"/>
      <c r="C700" s="318"/>
      <c r="D700" s="318"/>
    </row>
    <row r="701" s="306" customFormat="1" spans="2:4">
      <c r="B701" s="318"/>
      <c r="C701" s="318"/>
      <c r="D701" s="318"/>
    </row>
    <row r="702" s="306" customFormat="1" spans="2:4">
      <c r="B702" s="318"/>
      <c r="C702" s="318"/>
      <c r="D702" s="318"/>
    </row>
    <row r="703" s="306" customFormat="1" spans="2:4">
      <c r="B703" s="318"/>
      <c r="C703" s="318"/>
      <c r="D703" s="318"/>
    </row>
    <row r="704" s="306" customFormat="1" spans="2:4">
      <c r="B704" s="318"/>
      <c r="C704" s="318"/>
      <c r="D704" s="318"/>
    </row>
    <row r="705" s="306" customFormat="1" spans="2:4">
      <c r="B705" s="318"/>
      <c r="C705" s="318"/>
      <c r="D705" s="318"/>
    </row>
    <row r="706" s="306" customFormat="1" spans="2:4">
      <c r="B706" s="318"/>
      <c r="C706" s="318"/>
      <c r="D706" s="318"/>
    </row>
    <row r="707" s="306" customFormat="1" spans="2:4">
      <c r="B707" s="318"/>
      <c r="C707" s="318"/>
      <c r="D707" s="318"/>
    </row>
    <row r="708" s="306" customFormat="1" spans="2:4">
      <c r="B708" s="318"/>
      <c r="C708" s="318"/>
      <c r="D708" s="318"/>
    </row>
    <row r="709" s="306" customFormat="1" spans="2:4">
      <c r="B709" s="318"/>
      <c r="C709" s="318"/>
      <c r="D709" s="318"/>
    </row>
    <row r="710" s="306" customFormat="1" spans="2:4">
      <c r="B710" s="318"/>
      <c r="C710" s="318"/>
      <c r="D710" s="318"/>
    </row>
    <row r="711" s="306" customFormat="1" spans="2:4">
      <c r="B711" s="318"/>
      <c r="C711" s="318"/>
      <c r="D711" s="318"/>
    </row>
    <row r="712" s="306" customFormat="1" spans="2:4">
      <c r="B712" s="318"/>
      <c r="C712" s="318"/>
      <c r="D712" s="318"/>
    </row>
    <row r="713" s="306" customFormat="1" spans="2:4">
      <c r="B713" s="318"/>
      <c r="C713" s="318"/>
      <c r="D713" s="318"/>
    </row>
    <row r="714" s="306" customFormat="1" spans="2:4">
      <c r="B714" s="318"/>
      <c r="C714" s="318"/>
      <c r="D714" s="318"/>
    </row>
    <row r="715" s="306" customFormat="1" spans="2:4">
      <c r="B715" s="318"/>
      <c r="C715" s="318"/>
      <c r="D715" s="318"/>
    </row>
    <row r="716" s="306" customFormat="1" spans="2:4">
      <c r="B716" s="318"/>
      <c r="C716" s="318"/>
      <c r="D716" s="318"/>
    </row>
    <row r="717" s="306" customFormat="1" spans="2:4">
      <c r="B717" s="318"/>
      <c r="C717" s="318"/>
      <c r="D717" s="318"/>
    </row>
    <row r="718" s="306" customFormat="1" spans="2:4">
      <c r="B718" s="318"/>
      <c r="C718" s="318"/>
      <c r="D718" s="318"/>
    </row>
    <row r="719" s="306" customFormat="1" spans="2:4">
      <c r="B719" s="318"/>
      <c r="C719" s="318"/>
      <c r="D719" s="318"/>
    </row>
    <row r="720" s="306" customFormat="1" spans="2:4">
      <c r="B720" s="318"/>
      <c r="C720" s="318"/>
      <c r="D720" s="318"/>
    </row>
    <row r="721" s="306" customFormat="1" spans="2:4">
      <c r="B721" s="318"/>
      <c r="C721" s="318"/>
      <c r="D721" s="318"/>
    </row>
    <row r="722" s="306" customFormat="1" spans="2:4">
      <c r="B722" s="318"/>
      <c r="C722" s="318"/>
      <c r="D722" s="318"/>
    </row>
    <row r="723" s="306" customFormat="1" spans="2:4">
      <c r="B723" s="318"/>
      <c r="C723" s="318"/>
      <c r="D723" s="318"/>
    </row>
    <row r="724" s="306" customFormat="1" spans="2:4">
      <c r="B724" s="318"/>
      <c r="C724" s="318"/>
      <c r="D724" s="318"/>
    </row>
    <row r="725" s="306" customFormat="1" spans="2:4">
      <c r="B725" s="318"/>
      <c r="C725" s="318"/>
      <c r="D725" s="318"/>
    </row>
    <row r="726" s="306" customFormat="1" spans="2:4">
      <c r="B726" s="318"/>
      <c r="C726" s="318"/>
      <c r="D726" s="318"/>
    </row>
    <row r="727" s="306" customFormat="1" spans="2:4">
      <c r="B727" s="318"/>
      <c r="C727" s="318"/>
      <c r="D727" s="318"/>
    </row>
    <row r="728" s="306" customFormat="1" spans="2:4">
      <c r="B728" s="318"/>
      <c r="C728" s="318"/>
      <c r="D728" s="318"/>
    </row>
    <row r="729" s="306" customFormat="1" spans="2:4">
      <c r="B729" s="318"/>
      <c r="C729" s="318"/>
      <c r="D729" s="318"/>
    </row>
    <row r="730" s="306" customFormat="1" spans="2:4">
      <c r="B730" s="318"/>
      <c r="C730" s="318"/>
      <c r="D730" s="318"/>
    </row>
    <row r="731" s="306" customFormat="1" spans="2:4">
      <c r="B731" s="318"/>
      <c r="C731" s="318"/>
      <c r="D731" s="318"/>
    </row>
    <row r="732" s="306" customFormat="1" spans="2:4">
      <c r="B732" s="318"/>
      <c r="C732" s="318"/>
      <c r="D732" s="318"/>
    </row>
    <row r="733" s="306" customFormat="1" spans="2:4">
      <c r="B733" s="318"/>
      <c r="C733" s="318"/>
      <c r="D733" s="318"/>
    </row>
    <row r="734" s="306" customFormat="1" spans="2:4">
      <c r="B734" s="318"/>
      <c r="C734" s="318"/>
      <c r="D734" s="318"/>
    </row>
    <row r="735" s="306" customFormat="1" spans="2:4">
      <c r="B735" s="318"/>
      <c r="C735" s="318"/>
      <c r="D735" s="318"/>
    </row>
    <row r="736" s="306" customFormat="1" spans="2:4">
      <c r="B736" s="318"/>
      <c r="C736" s="318"/>
      <c r="D736" s="318"/>
    </row>
    <row r="737" s="306" customFormat="1" spans="2:4">
      <c r="B737" s="318"/>
      <c r="C737" s="318"/>
      <c r="D737" s="318"/>
    </row>
    <row r="738" s="306" customFormat="1" spans="2:4">
      <c r="B738" s="318"/>
      <c r="C738" s="318"/>
      <c r="D738" s="318"/>
    </row>
    <row r="739" s="306" customFormat="1" spans="2:4">
      <c r="B739" s="318"/>
      <c r="C739" s="318"/>
      <c r="D739" s="318"/>
    </row>
    <row r="740" s="306" customFormat="1" spans="2:4">
      <c r="B740" s="318"/>
      <c r="C740" s="318"/>
      <c r="D740" s="318"/>
    </row>
    <row r="741" s="306" customFormat="1" spans="2:4">
      <c r="B741" s="318"/>
      <c r="C741" s="318"/>
      <c r="D741" s="318"/>
    </row>
    <row r="742" s="306" customFormat="1" spans="2:4">
      <c r="B742" s="318"/>
      <c r="C742" s="318"/>
      <c r="D742" s="318"/>
    </row>
    <row r="743" s="306" customFormat="1" spans="2:4">
      <c r="B743" s="318"/>
      <c r="C743" s="318"/>
      <c r="D743" s="318"/>
    </row>
    <row r="744" s="306" customFormat="1" spans="2:4">
      <c r="B744" s="318"/>
      <c r="C744" s="318"/>
      <c r="D744" s="318"/>
    </row>
    <row r="745" s="306" customFormat="1" spans="2:4">
      <c r="B745" s="318"/>
      <c r="C745" s="318"/>
      <c r="D745" s="318"/>
    </row>
    <row r="746" s="306" customFormat="1" spans="2:4">
      <c r="B746" s="318"/>
      <c r="C746" s="318"/>
      <c r="D746" s="318"/>
    </row>
    <row r="747" s="306" customFormat="1" spans="2:4">
      <c r="B747" s="318"/>
      <c r="C747" s="318"/>
      <c r="D747" s="318"/>
    </row>
    <row r="748" s="306" customFormat="1" spans="2:4">
      <c r="B748" s="318"/>
      <c r="C748" s="318"/>
      <c r="D748" s="318"/>
    </row>
    <row r="749" s="306" customFormat="1" spans="2:4">
      <c r="B749" s="318"/>
      <c r="C749" s="318"/>
      <c r="D749" s="318"/>
    </row>
    <row r="750" s="306" customFormat="1" spans="2:4">
      <c r="B750" s="318"/>
      <c r="C750" s="318"/>
      <c r="D750" s="318"/>
    </row>
    <row r="751" s="306" customFormat="1" spans="2:4">
      <c r="B751" s="318"/>
      <c r="C751" s="318"/>
      <c r="D751" s="318"/>
    </row>
    <row r="752" s="306" customFormat="1" spans="2:4">
      <c r="B752" s="318"/>
      <c r="C752" s="318"/>
      <c r="D752" s="318"/>
    </row>
    <row r="753" s="306" customFormat="1" spans="2:4">
      <c r="B753" s="318"/>
      <c r="C753" s="318"/>
      <c r="D753" s="318"/>
    </row>
    <row r="754" s="306" customFormat="1" spans="2:4">
      <c r="B754" s="318"/>
      <c r="C754" s="318"/>
      <c r="D754" s="318"/>
    </row>
    <row r="755" s="306" customFormat="1" spans="2:4">
      <c r="B755" s="318"/>
      <c r="C755" s="318"/>
      <c r="D755" s="318"/>
    </row>
    <row r="756" s="306" customFormat="1" spans="2:4">
      <c r="B756" s="318"/>
      <c r="C756" s="318"/>
      <c r="D756" s="318"/>
    </row>
    <row r="757" s="306" customFormat="1" spans="2:4">
      <c r="B757" s="318"/>
      <c r="C757" s="318"/>
      <c r="D757" s="318"/>
    </row>
    <row r="758" s="306" customFormat="1" spans="2:4">
      <c r="B758" s="318"/>
      <c r="C758" s="318"/>
      <c r="D758" s="318"/>
    </row>
    <row r="759" s="306" customFormat="1" spans="2:4">
      <c r="B759" s="318"/>
      <c r="C759" s="318"/>
      <c r="D759" s="318"/>
    </row>
    <row r="760" s="306" customFormat="1" spans="2:4">
      <c r="B760" s="318"/>
      <c r="C760" s="318"/>
      <c r="D760" s="318"/>
    </row>
    <row r="761" s="306" customFormat="1" spans="2:4">
      <c r="B761" s="318"/>
      <c r="C761" s="318"/>
      <c r="D761" s="318"/>
    </row>
    <row r="762" s="306" customFormat="1" spans="2:4">
      <c r="B762" s="318"/>
      <c r="C762" s="318"/>
      <c r="D762" s="318"/>
    </row>
    <row r="763" s="306" customFormat="1" spans="2:4">
      <c r="B763" s="318"/>
      <c r="C763" s="318"/>
      <c r="D763" s="318"/>
    </row>
    <row r="764" s="306" customFormat="1" spans="2:4">
      <c r="B764" s="318"/>
      <c r="C764" s="318"/>
      <c r="D764" s="318"/>
    </row>
    <row r="765" s="306" customFormat="1" spans="2:4">
      <c r="B765" s="318"/>
      <c r="C765" s="318"/>
      <c r="D765" s="318"/>
    </row>
    <row r="766" s="306" customFormat="1" spans="2:4">
      <c r="B766" s="318"/>
      <c r="C766" s="318"/>
      <c r="D766" s="318"/>
    </row>
    <row r="767" s="306" customFormat="1" spans="2:4">
      <c r="B767" s="318"/>
      <c r="C767" s="318"/>
      <c r="D767" s="318"/>
    </row>
    <row r="768" s="306" customFormat="1" spans="2:4">
      <c r="B768" s="318"/>
      <c r="C768" s="318"/>
      <c r="D768" s="318"/>
    </row>
    <row r="769" s="306" customFormat="1" spans="2:4">
      <c r="B769" s="318"/>
      <c r="C769" s="318"/>
      <c r="D769" s="318"/>
    </row>
    <row r="770" s="306" customFormat="1" spans="2:4">
      <c r="B770" s="318"/>
      <c r="C770" s="318"/>
      <c r="D770" s="318"/>
    </row>
    <row r="771" s="306" customFormat="1" spans="2:4">
      <c r="B771" s="318"/>
      <c r="C771" s="318"/>
      <c r="D771" s="318"/>
    </row>
    <row r="772" s="306" customFormat="1" spans="2:4">
      <c r="B772" s="318"/>
      <c r="C772" s="318"/>
      <c r="D772" s="318"/>
    </row>
    <row r="773" s="306" customFormat="1" spans="2:4">
      <c r="B773" s="318"/>
      <c r="C773" s="318"/>
      <c r="D773" s="318"/>
    </row>
    <row r="774" s="306" customFormat="1" spans="2:4">
      <c r="B774" s="318"/>
      <c r="C774" s="318"/>
      <c r="D774" s="318"/>
    </row>
    <row r="775" s="306" customFormat="1" spans="2:4">
      <c r="B775" s="318"/>
      <c r="C775" s="318"/>
      <c r="D775" s="318"/>
    </row>
    <row r="776" s="306" customFormat="1" spans="2:4">
      <c r="B776" s="318"/>
      <c r="C776" s="318"/>
      <c r="D776" s="318"/>
    </row>
    <row r="777" s="306" customFormat="1" spans="2:4">
      <c r="B777" s="318"/>
      <c r="C777" s="318"/>
      <c r="D777" s="318"/>
    </row>
    <row r="778" s="306" customFormat="1" spans="2:4">
      <c r="B778" s="318"/>
      <c r="C778" s="318"/>
      <c r="D778" s="318"/>
    </row>
    <row r="779" s="306" customFormat="1" spans="2:4">
      <c r="B779" s="318"/>
      <c r="C779" s="318"/>
      <c r="D779" s="318"/>
    </row>
    <row r="780" s="306" customFormat="1" spans="2:4">
      <c r="B780" s="318"/>
      <c r="C780" s="318"/>
      <c r="D780" s="318"/>
    </row>
    <row r="781" s="306" customFormat="1" spans="2:4">
      <c r="B781" s="318"/>
      <c r="C781" s="318"/>
      <c r="D781" s="318"/>
    </row>
    <row r="782" s="306" customFormat="1" spans="2:4">
      <c r="B782" s="318"/>
      <c r="C782" s="318"/>
      <c r="D782" s="318"/>
    </row>
    <row r="783" s="306" customFormat="1" spans="2:4">
      <c r="B783" s="318"/>
      <c r="C783" s="318"/>
      <c r="D783" s="318"/>
    </row>
    <row r="784" s="306" customFormat="1" spans="2:4">
      <c r="B784" s="318"/>
      <c r="C784" s="318"/>
      <c r="D784" s="318"/>
    </row>
    <row r="785" s="306" customFormat="1" spans="2:4">
      <c r="B785" s="318"/>
      <c r="C785" s="318"/>
      <c r="D785" s="318"/>
    </row>
    <row r="786" s="306" customFormat="1" spans="2:4">
      <c r="B786" s="318"/>
      <c r="C786" s="318"/>
      <c r="D786" s="318"/>
    </row>
    <row r="787" s="306" customFormat="1" spans="2:4">
      <c r="B787" s="318"/>
      <c r="C787" s="318"/>
      <c r="D787" s="318"/>
    </row>
    <row r="788" s="306" customFormat="1" spans="2:4">
      <c r="B788" s="318"/>
      <c r="C788" s="318"/>
      <c r="D788" s="318"/>
    </row>
    <row r="789" s="306" customFormat="1" spans="2:4">
      <c r="B789" s="318"/>
      <c r="C789" s="318"/>
      <c r="D789" s="318"/>
    </row>
    <row r="790" s="306" customFormat="1" spans="2:4">
      <c r="B790" s="318"/>
      <c r="C790" s="318"/>
      <c r="D790" s="318"/>
    </row>
    <row r="791" s="306" customFormat="1" spans="2:4">
      <c r="B791" s="318"/>
      <c r="C791" s="318"/>
      <c r="D791" s="318"/>
    </row>
    <row r="792" s="306" customFormat="1" spans="2:4">
      <c r="B792" s="318"/>
      <c r="C792" s="318"/>
      <c r="D792" s="318"/>
    </row>
    <row r="793" s="306" customFormat="1" spans="2:4">
      <c r="B793" s="318"/>
      <c r="C793" s="318"/>
      <c r="D793" s="318"/>
    </row>
    <row r="794" s="306" customFormat="1" spans="2:4">
      <c r="B794" s="318"/>
      <c r="C794" s="318"/>
      <c r="D794" s="318"/>
    </row>
    <row r="795" s="306" customFormat="1" spans="2:4">
      <c r="B795" s="318"/>
      <c r="C795" s="318"/>
      <c r="D795" s="318"/>
    </row>
    <row r="796" s="306" customFormat="1" spans="2:4">
      <c r="B796" s="318"/>
      <c r="C796" s="318"/>
      <c r="D796" s="318"/>
    </row>
    <row r="797" s="306" customFormat="1" spans="2:4">
      <c r="B797" s="318"/>
      <c r="C797" s="318"/>
      <c r="D797" s="318"/>
    </row>
    <row r="798" s="306" customFormat="1" spans="2:4">
      <c r="B798" s="318"/>
      <c r="C798" s="318"/>
      <c r="D798" s="318"/>
    </row>
    <row r="799" s="306" customFormat="1" spans="2:4">
      <c r="B799" s="318"/>
      <c r="C799" s="318"/>
      <c r="D799" s="318"/>
    </row>
    <row r="800" s="306" customFormat="1" spans="2:4">
      <c r="B800" s="318"/>
      <c r="C800" s="318"/>
      <c r="D800" s="318"/>
    </row>
    <row r="801" s="306" customFormat="1" spans="2:4">
      <c r="B801" s="318"/>
      <c r="C801" s="318"/>
      <c r="D801" s="318"/>
    </row>
    <row r="802" s="306" customFormat="1" spans="2:4">
      <c r="B802" s="318"/>
      <c r="C802" s="318"/>
      <c r="D802" s="318"/>
    </row>
    <row r="803" s="306" customFormat="1" spans="2:4">
      <c r="B803" s="318"/>
      <c r="C803" s="318"/>
      <c r="D803" s="318"/>
    </row>
    <row r="804" s="306" customFormat="1" spans="2:4">
      <c r="B804" s="318"/>
      <c r="C804" s="318"/>
      <c r="D804" s="318"/>
    </row>
    <row r="805" s="306" customFormat="1" spans="2:4">
      <c r="B805" s="318"/>
      <c r="C805" s="318"/>
      <c r="D805" s="318"/>
    </row>
    <row r="806" s="306" customFormat="1" spans="2:4">
      <c r="B806" s="318"/>
      <c r="C806" s="318"/>
      <c r="D806" s="318"/>
    </row>
    <row r="807" s="306" customFormat="1" spans="2:4">
      <c r="B807" s="318"/>
      <c r="C807" s="318"/>
      <c r="D807" s="318"/>
    </row>
    <row r="808" s="306" customFormat="1" spans="2:4">
      <c r="B808" s="318"/>
      <c r="C808" s="318"/>
      <c r="D808" s="318"/>
    </row>
    <row r="809" s="306" customFormat="1" spans="2:4">
      <c r="B809" s="318"/>
      <c r="C809" s="318"/>
      <c r="D809" s="318"/>
    </row>
    <row r="810" s="306" customFormat="1" spans="2:4">
      <c r="B810" s="318"/>
      <c r="C810" s="318"/>
      <c r="D810" s="318"/>
    </row>
    <row r="811" s="306" customFormat="1" spans="2:4">
      <c r="B811" s="318"/>
      <c r="C811" s="318"/>
      <c r="D811" s="318"/>
    </row>
    <row r="812" s="306" customFormat="1" spans="2:4">
      <c r="B812" s="318"/>
      <c r="C812" s="318"/>
      <c r="D812" s="318"/>
    </row>
    <row r="813" s="306" customFormat="1" spans="2:4">
      <c r="B813" s="318"/>
      <c r="C813" s="318"/>
      <c r="D813" s="318"/>
    </row>
    <row r="814" s="306" customFormat="1" spans="2:4">
      <c r="B814" s="318"/>
      <c r="C814" s="318"/>
      <c r="D814" s="318"/>
    </row>
    <row r="815" s="306" customFormat="1" spans="2:4">
      <c r="B815" s="318"/>
      <c r="C815" s="318"/>
      <c r="D815" s="318"/>
    </row>
    <row r="816" s="306" customFormat="1" spans="2:4">
      <c r="B816" s="318"/>
      <c r="C816" s="318"/>
      <c r="D816" s="318"/>
    </row>
    <row r="817" s="306" customFormat="1" spans="2:4">
      <c r="B817" s="318"/>
      <c r="C817" s="318"/>
      <c r="D817" s="318"/>
    </row>
    <row r="818" s="306" customFormat="1" spans="2:4">
      <c r="B818" s="318"/>
      <c r="C818" s="318"/>
      <c r="D818" s="318"/>
    </row>
    <row r="819" s="306" customFormat="1" spans="2:4">
      <c r="B819" s="318"/>
      <c r="C819" s="318"/>
      <c r="D819" s="318"/>
    </row>
    <row r="820" s="306" customFormat="1" spans="2:4">
      <c r="B820" s="318"/>
      <c r="C820" s="318"/>
      <c r="D820" s="318"/>
    </row>
    <row r="821" s="306" customFormat="1" spans="2:4">
      <c r="B821" s="318"/>
      <c r="C821" s="318"/>
      <c r="D821" s="318"/>
    </row>
    <row r="822" s="306" customFormat="1" spans="2:4">
      <c r="B822" s="318"/>
      <c r="C822" s="318"/>
      <c r="D822" s="318"/>
    </row>
    <row r="823" s="306" customFormat="1" spans="2:4">
      <c r="B823" s="318"/>
      <c r="C823" s="318"/>
      <c r="D823" s="318"/>
    </row>
    <row r="824" s="306" customFormat="1" spans="2:4">
      <c r="B824" s="318"/>
      <c r="C824" s="318"/>
      <c r="D824" s="318"/>
    </row>
    <row r="825" s="306" customFormat="1" spans="2:4">
      <c r="B825" s="318"/>
      <c r="C825" s="318"/>
      <c r="D825" s="318"/>
    </row>
    <row r="826" s="306" customFormat="1" spans="2:4">
      <c r="B826" s="318"/>
      <c r="C826" s="318"/>
      <c r="D826" s="318"/>
    </row>
    <row r="827" s="306" customFormat="1" spans="2:4">
      <c r="B827" s="318"/>
      <c r="C827" s="318"/>
      <c r="D827" s="318"/>
    </row>
    <row r="828" s="306" customFormat="1" spans="2:4">
      <c r="B828" s="318"/>
      <c r="C828" s="318"/>
      <c r="D828" s="318"/>
    </row>
    <row r="829" s="306" customFormat="1" spans="2:4">
      <c r="B829" s="318"/>
      <c r="C829" s="318"/>
      <c r="D829" s="318"/>
    </row>
    <row r="830" s="306" customFormat="1" spans="2:4">
      <c r="B830" s="318"/>
      <c r="C830" s="318"/>
      <c r="D830" s="318"/>
    </row>
    <row r="831" s="306" customFormat="1" spans="2:4">
      <c r="B831" s="318"/>
      <c r="C831" s="318"/>
      <c r="D831" s="318"/>
    </row>
    <row r="832" s="306" customFormat="1" spans="2:4">
      <c r="B832" s="318"/>
      <c r="C832" s="318"/>
      <c r="D832" s="318"/>
    </row>
    <row r="833" s="306" customFormat="1" spans="2:4">
      <c r="B833" s="318"/>
      <c r="C833" s="318"/>
      <c r="D833" s="318"/>
    </row>
    <row r="834" s="306" customFormat="1" spans="2:4">
      <c r="B834" s="318"/>
      <c r="C834" s="318"/>
      <c r="D834" s="318"/>
    </row>
    <row r="835" s="306" customFormat="1" spans="2:4">
      <c r="B835" s="318"/>
      <c r="C835" s="318"/>
      <c r="D835" s="318"/>
    </row>
    <row r="836" s="306" customFormat="1" spans="2:4">
      <c r="B836" s="318"/>
      <c r="C836" s="318"/>
      <c r="D836" s="318"/>
    </row>
    <row r="837" s="306" customFormat="1" spans="2:4">
      <c r="B837" s="318"/>
      <c r="C837" s="318"/>
      <c r="D837" s="318"/>
    </row>
    <row r="838" s="306" customFormat="1" spans="2:4">
      <c r="B838" s="318"/>
      <c r="C838" s="318"/>
      <c r="D838" s="318"/>
    </row>
    <row r="839" s="306" customFormat="1" spans="2:4">
      <c r="B839" s="318"/>
      <c r="C839" s="318"/>
      <c r="D839" s="318"/>
    </row>
    <row r="840" s="306" customFormat="1" spans="2:4">
      <c r="B840" s="318"/>
      <c r="C840" s="318"/>
      <c r="D840" s="318"/>
    </row>
    <row r="841" s="306" customFormat="1" spans="2:4">
      <c r="B841" s="318"/>
      <c r="C841" s="318"/>
      <c r="D841" s="318"/>
    </row>
    <row r="842" s="306" customFormat="1" spans="2:4">
      <c r="B842" s="318"/>
      <c r="C842" s="318"/>
      <c r="D842" s="318"/>
    </row>
    <row r="843" s="306" customFormat="1" spans="2:4">
      <c r="B843" s="318"/>
      <c r="C843" s="318"/>
      <c r="D843" s="318"/>
    </row>
    <row r="844" s="306" customFormat="1" spans="2:4">
      <c r="B844" s="318"/>
      <c r="C844" s="318"/>
      <c r="D844" s="318"/>
    </row>
    <row r="845" s="306" customFormat="1" spans="2:4">
      <c r="B845" s="318"/>
      <c r="C845" s="318"/>
      <c r="D845" s="318"/>
    </row>
    <row r="846" s="306" customFormat="1" spans="2:4">
      <c r="B846" s="318"/>
      <c r="C846" s="318"/>
      <c r="D846" s="318"/>
    </row>
    <row r="847" s="306" customFormat="1" spans="2:4">
      <c r="B847" s="318"/>
      <c r="C847" s="318"/>
      <c r="D847" s="318"/>
    </row>
    <row r="848" s="306" customFormat="1" spans="2:4">
      <c r="B848" s="318"/>
      <c r="C848" s="318"/>
      <c r="D848" s="318"/>
    </row>
    <row r="849" s="306" customFormat="1" spans="2:4">
      <c r="B849" s="318"/>
      <c r="C849" s="318"/>
      <c r="D849" s="318"/>
    </row>
    <row r="850" s="306" customFormat="1" spans="2:4">
      <c r="B850" s="318"/>
      <c r="C850" s="318"/>
      <c r="D850" s="318"/>
    </row>
    <row r="851" s="306" customFormat="1" spans="2:4">
      <c r="B851" s="318"/>
      <c r="C851" s="318"/>
      <c r="D851" s="318"/>
    </row>
    <row r="852" s="306" customFormat="1" spans="2:4">
      <c r="B852" s="318"/>
      <c r="C852" s="318"/>
      <c r="D852" s="318"/>
    </row>
    <row r="853" s="306" customFormat="1" spans="2:4">
      <c r="B853" s="318"/>
      <c r="C853" s="318"/>
      <c r="D853" s="318"/>
    </row>
    <row r="854" s="306" customFormat="1" spans="2:4">
      <c r="B854" s="318"/>
      <c r="C854" s="318"/>
      <c r="D854" s="318"/>
    </row>
    <row r="855" s="306" customFormat="1" spans="2:4">
      <c r="B855" s="318"/>
      <c r="C855" s="318"/>
      <c r="D855" s="318"/>
    </row>
    <row r="856" s="306" customFormat="1" spans="2:4">
      <c r="B856" s="318"/>
      <c r="C856" s="318"/>
      <c r="D856" s="318"/>
    </row>
    <row r="857" s="306" customFormat="1" spans="2:4">
      <c r="B857" s="318"/>
      <c r="C857" s="318"/>
      <c r="D857" s="318"/>
    </row>
    <row r="858" s="306" customFormat="1" spans="2:4">
      <c r="B858" s="318"/>
      <c r="C858" s="318"/>
      <c r="D858" s="318"/>
    </row>
    <row r="859" s="306" customFormat="1" spans="2:4">
      <c r="B859" s="318"/>
      <c r="C859" s="318"/>
      <c r="D859" s="318"/>
    </row>
    <row r="860" s="306" customFormat="1" spans="2:4">
      <c r="B860" s="318"/>
      <c r="C860" s="318"/>
      <c r="D860" s="318"/>
    </row>
    <row r="861" s="306" customFormat="1" spans="2:4">
      <c r="B861" s="318"/>
      <c r="C861" s="318"/>
      <c r="D861" s="318"/>
    </row>
    <row r="862" s="306" customFormat="1" spans="2:4">
      <c r="B862" s="318"/>
      <c r="C862" s="318"/>
      <c r="D862" s="318"/>
    </row>
    <row r="863" s="306" customFormat="1" spans="2:4">
      <c r="B863" s="318"/>
      <c r="C863" s="318"/>
      <c r="D863" s="318"/>
    </row>
    <row r="864" s="306" customFormat="1" spans="2:4">
      <c r="B864" s="318"/>
      <c r="C864" s="318"/>
      <c r="D864" s="318"/>
    </row>
    <row r="865" s="306" customFormat="1" spans="2:4">
      <c r="B865" s="318"/>
      <c r="C865" s="318"/>
      <c r="D865" s="318"/>
    </row>
    <row r="866" s="306" customFormat="1" spans="2:4">
      <c r="B866" s="318"/>
      <c r="C866" s="318"/>
      <c r="D866" s="318"/>
    </row>
    <row r="867" s="306" customFormat="1" spans="2:4">
      <c r="B867" s="318"/>
      <c r="C867" s="318"/>
      <c r="D867" s="318"/>
    </row>
    <row r="868" s="306" customFormat="1" spans="2:4">
      <c r="B868" s="318"/>
      <c r="C868" s="318"/>
      <c r="D868" s="318"/>
    </row>
    <row r="869" s="306" customFormat="1" spans="2:4">
      <c r="B869" s="318"/>
      <c r="C869" s="318"/>
      <c r="D869" s="318"/>
    </row>
    <row r="870" s="306" customFormat="1" spans="2:4">
      <c r="B870" s="318"/>
      <c r="C870" s="318"/>
      <c r="D870" s="318"/>
    </row>
    <row r="871" s="306" customFormat="1" spans="2:4">
      <c r="B871" s="318"/>
      <c r="C871" s="318"/>
      <c r="D871" s="318"/>
    </row>
    <row r="872" s="306" customFormat="1" spans="2:4">
      <c r="B872" s="318"/>
      <c r="C872" s="318"/>
      <c r="D872" s="318"/>
    </row>
    <row r="873" s="306" customFormat="1" spans="2:4">
      <c r="B873" s="318"/>
      <c r="C873" s="318"/>
      <c r="D873" s="318"/>
    </row>
    <row r="874" s="306" customFormat="1" spans="2:4">
      <c r="B874" s="318"/>
      <c r="C874" s="318"/>
      <c r="D874" s="318"/>
    </row>
    <row r="875" s="306" customFormat="1" spans="2:4">
      <c r="B875" s="318"/>
      <c r="C875" s="318"/>
      <c r="D875" s="318"/>
    </row>
    <row r="876" s="306" customFormat="1" spans="2:4">
      <c r="B876" s="318"/>
      <c r="C876" s="318"/>
      <c r="D876" s="318"/>
    </row>
    <row r="877" s="306" customFormat="1" spans="2:4">
      <c r="B877" s="318"/>
      <c r="C877" s="318"/>
      <c r="D877" s="318"/>
    </row>
    <row r="878" s="306" customFormat="1" spans="2:4">
      <c r="B878" s="318"/>
      <c r="C878" s="318"/>
      <c r="D878" s="318"/>
    </row>
    <row r="879" s="306" customFormat="1" spans="2:4">
      <c r="B879" s="318"/>
      <c r="C879" s="318"/>
      <c r="D879" s="318"/>
    </row>
    <row r="880" s="306" customFormat="1" spans="2:4">
      <c r="B880" s="318"/>
      <c r="C880" s="318"/>
      <c r="D880" s="318"/>
    </row>
    <row r="881" s="306" customFormat="1" spans="2:4">
      <c r="B881" s="318"/>
      <c r="C881" s="318"/>
      <c r="D881" s="318"/>
    </row>
    <row r="882" s="306" customFormat="1" spans="2:4">
      <c r="B882" s="318"/>
      <c r="C882" s="318"/>
      <c r="D882" s="318"/>
    </row>
    <row r="883" s="306" customFormat="1" spans="2:4">
      <c r="B883" s="318"/>
      <c r="C883" s="318"/>
      <c r="D883" s="318"/>
    </row>
    <row r="884" s="306" customFormat="1" spans="2:4">
      <c r="B884" s="318"/>
      <c r="C884" s="318"/>
      <c r="D884" s="318"/>
    </row>
    <row r="885" s="306" customFormat="1" spans="2:4">
      <c r="B885" s="318"/>
      <c r="C885" s="318"/>
      <c r="D885" s="318"/>
    </row>
    <row r="886" s="306" customFormat="1" spans="2:4">
      <c r="B886" s="318"/>
      <c r="C886" s="318"/>
      <c r="D886" s="318"/>
    </row>
    <row r="887" s="306" customFormat="1" spans="2:4">
      <c r="B887" s="318"/>
      <c r="C887" s="318"/>
      <c r="D887" s="318"/>
    </row>
    <row r="888" s="306" customFormat="1" spans="2:4">
      <c r="B888" s="318"/>
      <c r="C888" s="318"/>
      <c r="D888" s="318"/>
    </row>
    <row r="889" s="306" customFormat="1" spans="2:4">
      <c r="B889" s="318"/>
      <c r="C889" s="318"/>
      <c r="D889" s="318"/>
    </row>
    <row r="890" s="306" customFormat="1" spans="2:4">
      <c r="B890" s="318"/>
      <c r="C890" s="318"/>
      <c r="D890" s="318"/>
    </row>
    <row r="891" s="306" customFormat="1" spans="2:4">
      <c r="B891" s="318"/>
      <c r="C891" s="318"/>
      <c r="D891" s="318"/>
    </row>
    <row r="892" s="306" customFormat="1" spans="2:4">
      <c r="B892" s="318"/>
      <c r="C892" s="318"/>
      <c r="D892" s="318"/>
    </row>
    <row r="893" s="306" customFormat="1" spans="2:4">
      <c r="B893" s="318"/>
      <c r="C893" s="318"/>
      <c r="D893" s="318"/>
    </row>
    <row r="894" s="306" customFormat="1" spans="2:4">
      <c r="B894" s="318"/>
      <c r="C894" s="318"/>
      <c r="D894" s="318"/>
    </row>
    <row r="895" s="306" customFormat="1" spans="2:4">
      <c r="B895" s="318"/>
      <c r="C895" s="318"/>
      <c r="D895" s="318"/>
    </row>
    <row r="896" s="306" customFormat="1" spans="2:4">
      <c r="B896" s="318"/>
      <c r="C896" s="318"/>
      <c r="D896" s="318"/>
    </row>
    <row r="897" s="306" customFormat="1" spans="2:4">
      <c r="B897" s="318"/>
      <c r="C897" s="318"/>
      <c r="D897" s="318"/>
    </row>
    <row r="898" s="306" customFormat="1" spans="2:4">
      <c r="B898" s="318"/>
      <c r="C898" s="318"/>
      <c r="D898" s="318"/>
    </row>
    <row r="899" s="306" customFormat="1" spans="2:4">
      <c r="B899" s="318"/>
      <c r="C899" s="318"/>
      <c r="D899" s="318"/>
    </row>
    <row r="900" s="306" customFormat="1" spans="2:4">
      <c r="B900" s="318"/>
      <c r="C900" s="318"/>
      <c r="D900" s="318"/>
    </row>
    <row r="901" s="306" customFormat="1" spans="2:4">
      <c r="B901" s="318"/>
      <c r="C901" s="318"/>
      <c r="D901" s="318"/>
    </row>
    <row r="902" s="306" customFormat="1" spans="2:4">
      <c r="B902" s="318"/>
      <c r="C902" s="318"/>
      <c r="D902" s="318"/>
    </row>
    <row r="903" s="306" customFormat="1" spans="2:4">
      <c r="B903" s="318"/>
      <c r="C903" s="318"/>
      <c r="D903" s="318"/>
    </row>
    <row r="904" s="306" customFormat="1" spans="2:4">
      <c r="B904" s="318"/>
      <c r="C904" s="318"/>
      <c r="D904" s="318"/>
    </row>
    <row r="905" s="306" customFormat="1" spans="2:4">
      <c r="B905" s="318"/>
      <c r="C905" s="318"/>
      <c r="D905" s="318"/>
    </row>
    <row r="906" s="306" customFormat="1" spans="2:4">
      <c r="B906" s="318"/>
      <c r="C906" s="318"/>
      <c r="D906" s="318"/>
    </row>
    <row r="907" s="306" customFormat="1" spans="2:4">
      <c r="B907" s="318"/>
      <c r="C907" s="318"/>
      <c r="D907" s="318"/>
    </row>
    <row r="908" s="306" customFormat="1" spans="2:4">
      <c r="B908" s="318"/>
      <c r="C908" s="318"/>
      <c r="D908" s="318"/>
    </row>
    <row r="909" s="306" customFormat="1" spans="2:4">
      <c r="B909" s="318"/>
      <c r="C909" s="318"/>
      <c r="D909" s="318"/>
    </row>
    <row r="910" s="306" customFormat="1" spans="2:4">
      <c r="B910" s="318"/>
      <c r="C910" s="318"/>
      <c r="D910" s="318"/>
    </row>
    <row r="911" s="306" customFormat="1" spans="2:4">
      <c r="B911" s="318"/>
      <c r="C911" s="318"/>
      <c r="D911" s="318"/>
    </row>
    <row r="912" s="306" customFormat="1" spans="2:4">
      <c r="B912" s="318"/>
      <c r="C912" s="318"/>
      <c r="D912" s="318"/>
    </row>
    <row r="913" s="306" customFormat="1" spans="2:4">
      <c r="B913" s="318"/>
      <c r="C913" s="318"/>
      <c r="D913" s="318"/>
    </row>
    <row r="914" s="306" customFormat="1" spans="2:4">
      <c r="B914" s="318"/>
      <c r="C914" s="318"/>
      <c r="D914" s="318"/>
    </row>
    <row r="915" s="306" customFormat="1" spans="2:4">
      <c r="B915" s="318"/>
      <c r="C915" s="318"/>
      <c r="D915" s="318"/>
    </row>
    <row r="916" s="306" customFormat="1" spans="2:4">
      <c r="B916" s="318"/>
      <c r="C916" s="318"/>
      <c r="D916" s="318"/>
    </row>
    <row r="917" s="306" customFormat="1" spans="2:4">
      <c r="B917" s="318"/>
      <c r="C917" s="318"/>
      <c r="D917" s="318"/>
    </row>
    <row r="918" s="306" customFormat="1" spans="2:4">
      <c r="B918" s="318"/>
      <c r="C918" s="318"/>
      <c r="D918" s="318"/>
    </row>
    <row r="919" s="306" customFormat="1" spans="2:4">
      <c r="B919" s="318"/>
      <c r="C919" s="318"/>
      <c r="D919" s="318"/>
    </row>
    <row r="920" s="306" customFormat="1" spans="2:4">
      <c r="B920" s="318"/>
      <c r="C920" s="318"/>
      <c r="D920" s="318"/>
    </row>
    <row r="921" s="306" customFormat="1" spans="2:4">
      <c r="B921" s="318"/>
      <c r="C921" s="318"/>
      <c r="D921" s="318"/>
    </row>
    <row r="922" s="306" customFormat="1" spans="2:4">
      <c r="B922" s="318"/>
      <c r="C922" s="318"/>
      <c r="D922" s="318"/>
    </row>
    <row r="923" s="306" customFormat="1" spans="2:4">
      <c r="B923" s="318"/>
      <c r="C923" s="318"/>
      <c r="D923" s="318"/>
    </row>
    <row r="924" s="306" customFormat="1" spans="2:4">
      <c r="B924" s="318"/>
      <c r="C924" s="318"/>
      <c r="D924" s="318"/>
    </row>
    <row r="925" s="306" customFormat="1" spans="2:4">
      <c r="B925" s="318"/>
      <c r="C925" s="318"/>
      <c r="D925" s="318"/>
    </row>
    <row r="926" s="306" customFormat="1" spans="2:4">
      <c r="B926" s="318"/>
      <c r="C926" s="318"/>
      <c r="D926" s="318"/>
    </row>
    <row r="927" s="306" customFormat="1" spans="2:4">
      <c r="B927" s="318"/>
      <c r="C927" s="318"/>
      <c r="D927" s="318"/>
    </row>
    <row r="928" s="306" customFormat="1" spans="2:4">
      <c r="B928" s="318"/>
      <c r="C928" s="318"/>
      <c r="D928" s="318"/>
    </row>
    <row r="929" s="306" customFormat="1" spans="2:4">
      <c r="B929" s="318"/>
      <c r="C929" s="318"/>
      <c r="D929" s="318"/>
    </row>
    <row r="930" s="306" customFormat="1" spans="2:4">
      <c r="B930" s="318"/>
      <c r="C930" s="318"/>
      <c r="D930" s="318"/>
    </row>
    <row r="931" s="306" customFormat="1" spans="2:4">
      <c r="B931" s="318"/>
      <c r="C931" s="318"/>
      <c r="D931" s="318"/>
    </row>
    <row r="932" s="306" customFormat="1" spans="2:4">
      <c r="B932" s="318"/>
      <c r="C932" s="318"/>
      <c r="D932" s="318"/>
    </row>
    <row r="933" s="306" customFormat="1" spans="2:4">
      <c r="B933" s="318"/>
      <c r="C933" s="318"/>
      <c r="D933" s="318"/>
    </row>
    <row r="934" s="306" customFormat="1" spans="2:4">
      <c r="B934" s="318"/>
      <c r="C934" s="318"/>
      <c r="D934" s="318"/>
    </row>
    <row r="935" s="306" customFormat="1" spans="2:4">
      <c r="B935" s="318"/>
      <c r="C935" s="318"/>
      <c r="D935" s="318"/>
    </row>
    <row r="936" s="306" customFormat="1" spans="2:4">
      <c r="B936" s="318"/>
      <c r="C936" s="318"/>
      <c r="D936" s="318"/>
    </row>
    <row r="937" s="306" customFormat="1" spans="2:4">
      <c r="B937" s="318"/>
      <c r="C937" s="318"/>
      <c r="D937" s="318"/>
    </row>
    <row r="938" s="306" customFormat="1" spans="2:4">
      <c r="B938" s="318"/>
      <c r="C938" s="318"/>
      <c r="D938" s="318"/>
    </row>
    <row r="939" s="306" customFormat="1" spans="2:4">
      <c r="B939" s="318"/>
      <c r="C939" s="318"/>
      <c r="D939" s="318"/>
    </row>
    <row r="940" s="306" customFormat="1" spans="2:4">
      <c r="B940" s="318"/>
      <c r="C940" s="318"/>
      <c r="D940" s="318"/>
    </row>
    <row r="941" s="306" customFormat="1" spans="2:4">
      <c r="B941" s="318"/>
      <c r="C941" s="318"/>
      <c r="D941" s="318"/>
    </row>
    <row r="942" s="306" customFormat="1" spans="2:4">
      <c r="B942" s="318"/>
      <c r="C942" s="318"/>
      <c r="D942" s="318"/>
    </row>
    <row r="943" s="306" customFormat="1" spans="2:4">
      <c r="B943" s="318"/>
      <c r="C943" s="318"/>
      <c r="D943" s="318"/>
    </row>
    <row r="944" s="306" customFormat="1" spans="2:4">
      <c r="B944" s="318"/>
      <c r="C944" s="318"/>
      <c r="D944" s="318"/>
    </row>
    <row r="945" s="306" customFormat="1" spans="2:4">
      <c r="B945" s="318"/>
      <c r="C945" s="318"/>
      <c r="D945" s="318"/>
    </row>
    <row r="946" s="306" customFormat="1" spans="2:4">
      <c r="B946" s="318"/>
      <c r="C946" s="318"/>
      <c r="D946" s="318"/>
    </row>
    <row r="947" s="306" customFormat="1" spans="2:4">
      <c r="B947" s="318"/>
      <c r="C947" s="318"/>
      <c r="D947" s="318"/>
    </row>
    <row r="948" s="306" customFormat="1" spans="2:4">
      <c r="B948" s="318"/>
      <c r="C948" s="318"/>
      <c r="D948" s="318"/>
    </row>
    <row r="949" s="306" customFormat="1" spans="2:4">
      <c r="B949" s="318"/>
      <c r="C949" s="318"/>
      <c r="D949" s="318"/>
    </row>
    <row r="950" s="306" customFormat="1" spans="2:4">
      <c r="B950" s="318"/>
      <c r="C950" s="318"/>
      <c r="D950" s="318"/>
    </row>
    <row r="951" s="306" customFormat="1" spans="2:4">
      <c r="B951" s="318"/>
      <c r="C951" s="318"/>
      <c r="D951" s="318"/>
    </row>
    <row r="952" s="306" customFormat="1" spans="2:4">
      <c r="B952" s="318"/>
      <c r="C952" s="318"/>
      <c r="D952" s="318"/>
    </row>
    <row r="953" s="306" customFormat="1" spans="2:4">
      <c r="B953" s="318"/>
      <c r="C953" s="318"/>
      <c r="D953" s="318"/>
    </row>
    <row r="954" s="306" customFormat="1" spans="2:4">
      <c r="B954" s="318"/>
      <c r="C954" s="318"/>
      <c r="D954" s="318"/>
    </row>
    <row r="955" s="306" customFormat="1" spans="2:4">
      <c r="B955" s="318"/>
      <c r="C955" s="318"/>
      <c r="D955" s="318"/>
    </row>
    <row r="956" s="306" customFormat="1" spans="2:4">
      <c r="B956" s="318"/>
      <c r="C956" s="318"/>
      <c r="D956" s="318"/>
    </row>
    <row r="957" s="306" customFormat="1" spans="2:4">
      <c r="B957" s="318"/>
      <c r="C957" s="318"/>
      <c r="D957" s="318"/>
    </row>
    <row r="958" s="306" customFormat="1" spans="2:4">
      <c r="B958" s="318"/>
      <c r="C958" s="318"/>
      <c r="D958" s="318"/>
    </row>
    <row r="959" s="306" customFormat="1" spans="2:4">
      <c r="B959" s="318"/>
      <c r="C959" s="318"/>
      <c r="D959" s="318"/>
    </row>
    <row r="960" s="306" customFormat="1" spans="2:4">
      <c r="B960" s="318"/>
      <c r="C960" s="318"/>
      <c r="D960" s="318"/>
    </row>
    <row r="961" s="306" customFormat="1" spans="2:4">
      <c r="B961" s="318"/>
      <c r="C961" s="318"/>
      <c r="D961" s="318"/>
    </row>
    <row r="962" s="306" customFormat="1" spans="2:4">
      <c r="B962" s="318"/>
      <c r="C962" s="318"/>
      <c r="D962" s="318"/>
    </row>
    <row r="963" s="306" customFormat="1" spans="2:4">
      <c r="B963" s="318"/>
      <c r="C963" s="318"/>
      <c r="D963" s="318"/>
    </row>
    <row r="964" s="306" customFormat="1" spans="2:4">
      <c r="B964" s="318"/>
      <c r="C964" s="318"/>
      <c r="D964" s="318"/>
    </row>
    <row r="965" s="306" customFormat="1" spans="2:4">
      <c r="B965" s="318"/>
      <c r="C965" s="318"/>
      <c r="D965" s="318"/>
    </row>
    <row r="966" s="306" customFormat="1" spans="2:4">
      <c r="B966" s="318"/>
      <c r="C966" s="318"/>
      <c r="D966" s="318"/>
    </row>
    <row r="967" s="306" customFormat="1" spans="2:4">
      <c r="B967" s="318"/>
      <c r="C967" s="318"/>
      <c r="D967" s="318"/>
    </row>
    <row r="968" s="306" customFormat="1" spans="2:4">
      <c r="B968" s="318"/>
      <c r="C968" s="318"/>
      <c r="D968" s="318"/>
    </row>
    <row r="969" s="306" customFormat="1" spans="2:4">
      <c r="B969" s="318"/>
      <c r="C969" s="318"/>
      <c r="D969" s="318"/>
    </row>
    <row r="970" s="306" customFormat="1" spans="2:4">
      <c r="B970" s="318"/>
      <c r="C970" s="318"/>
      <c r="D970" s="318"/>
    </row>
    <row r="971" s="306" customFormat="1" spans="2:4">
      <c r="B971" s="318"/>
      <c r="C971" s="318"/>
      <c r="D971" s="318"/>
    </row>
    <row r="972" s="306" customFormat="1" spans="2:4">
      <c r="B972" s="318"/>
      <c r="C972" s="318"/>
      <c r="D972" s="318"/>
    </row>
    <row r="973" s="306" customFormat="1" spans="2:4">
      <c r="B973" s="318"/>
      <c r="C973" s="318"/>
      <c r="D973" s="318"/>
    </row>
    <row r="974" s="306" customFormat="1" spans="2:4">
      <c r="B974" s="318"/>
      <c r="C974" s="318"/>
      <c r="D974" s="318"/>
    </row>
    <row r="975" s="306" customFormat="1" spans="2:4">
      <c r="B975" s="318"/>
      <c r="C975" s="318"/>
      <c r="D975" s="318"/>
    </row>
    <row r="976" s="306" customFormat="1" spans="2:4">
      <c r="B976" s="318"/>
      <c r="C976" s="318"/>
      <c r="D976" s="318"/>
    </row>
    <row r="977" s="306" customFormat="1" spans="2:4">
      <c r="B977" s="318"/>
      <c r="C977" s="318"/>
      <c r="D977" s="318"/>
    </row>
    <row r="978" s="306" customFormat="1" spans="2:4">
      <c r="B978" s="318"/>
      <c r="C978" s="318"/>
      <c r="D978" s="318"/>
    </row>
    <row r="979" s="306" customFormat="1" spans="2:4">
      <c r="B979" s="318"/>
      <c r="C979" s="318"/>
      <c r="D979" s="318"/>
    </row>
    <row r="980" s="306" customFormat="1" spans="2:4">
      <c r="B980" s="318"/>
      <c r="C980" s="318"/>
      <c r="D980" s="318"/>
    </row>
    <row r="981" s="306" customFormat="1" spans="2:4">
      <c r="B981" s="318"/>
      <c r="C981" s="318"/>
      <c r="D981" s="318"/>
    </row>
    <row r="982" s="306" customFormat="1" spans="2:4">
      <c r="B982" s="318"/>
      <c r="C982" s="318"/>
      <c r="D982" s="318"/>
    </row>
    <row r="983" s="306" customFormat="1" spans="2:4">
      <c r="B983" s="318"/>
      <c r="C983" s="318"/>
      <c r="D983" s="318"/>
    </row>
    <row r="984" s="306" customFormat="1" spans="2:4">
      <c r="B984" s="318"/>
      <c r="C984" s="318"/>
      <c r="D984" s="318"/>
    </row>
    <row r="985" s="306" customFormat="1" spans="2:4">
      <c r="B985" s="318"/>
      <c r="C985" s="318"/>
      <c r="D985" s="318"/>
    </row>
    <row r="986" s="306" customFormat="1" spans="2:4">
      <c r="B986" s="318"/>
      <c r="C986" s="318"/>
      <c r="D986" s="318"/>
    </row>
    <row r="987" s="306" customFormat="1" spans="2:4">
      <c r="B987" s="318"/>
      <c r="C987" s="318"/>
      <c r="D987" s="318"/>
    </row>
    <row r="988" s="306" customFormat="1" spans="2:4">
      <c r="B988" s="318"/>
      <c r="C988" s="318"/>
      <c r="D988" s="318"/>
    </row>
    <row r="989" s="306" customFormat="1" spans="2:4">
      <c r="B989" s="318"/>
      <c r="C989" s="318"/>
      <c r="D989" s="318"/>
    </row>
    <row r="990" s="306" customFormat="1" spans="2:4">
      <c r="B990" s="318"/>
      <c r="C990" s="318"/>
      <c r="D990" s="318"/>
    </row>
    <row r="991" s="306" customFormat="1" spans="2:4">
      <c r="B991" s="318"/>
      <c r="C991" s="318"/>
      <c r="D991" s="318"/>
    </row>
    <row r="992" s="306" customFormat="1" spans="2:4">
      <c r="B992" s="318"/>
      <c r="C992" s="318"/>
      <c r="D992" s="318"/>
    </row>
    <row r="993" s="306" customFormat="1" spans="2:4">
      <c r="B993" s="318"/>
      <c r="C993" s="318"/>
      <c r="D993" s="318"/>
    </row>
    <row r="994" s="306" customFormat="1" spans="2:4">
      <c r="B994" s="318"/>
      <c r="C994" s="318"/>
      <c r="D994" s="318"/>
    </row>
    <row r="995" s="306" customFormat="1" spans="2:4">
      <c r="B995" s="318"/>
      <c r="C995" s="318"/>
      <c r="D995" s="318"/>
    </row>
    <row r="996" s="306" customFormat="1" spans="2:4">
      <c r="B996" s="318"/>
      <c r="C996" s="318"/>
      <c r="D996" s="318"/>
    </row>
    <row r="997" s="306" customFormat="1" spans="2:4">
      <c r="B997" s="318"/>
      <c r="C997" s="318"/>
      <c r="D997" s="318"/>
    </row>
    <row r="998" s="306" customFormat="1" spans="2:4">
      <c r="B998" s="318"/>
      <c r="C998" s="318"/>
      <c r="D998" s="318"/>
    </row>
    <row r="999" s="306" customFormat="1" spans="2:4">
      <c r="B999" s="318"/>
      <c r="C999" s="318"/>
      <c r="D999" s="318"/>
    </row>
    <row r="1000" s="306" customFormat="1" spans="2:4">
      <c r="B1000" s="318"/>
      <c r="C1000" s="318"/>
      <c r="D1000" s="318"/>
    </row>
    <row r="1001" s="306" customFormat="1" spans="2:4">
      <c r="B1001" s="318"/>
      <c r="C1001" s="318"/>
      <c r="D1001" s="318"/>
    </row>
    <row r="1002" s="306" customFormat="1" spans="2:4">
      <c r="B1002" s="318"/>
      <c r="C1002" s="318"/>
      <c r="D1002" s="318"/>
    </row>
    <row r="1003" s="306" customFormat="1" spans="2:4">
      <c r="B1003" s="318"/>
      <c r="C1003" s="318"/>
      <c r="D1003" s="318"/>
    </row>
    <row r="1004" s="306" customFormat="1" spans="2:4">
      <c r="B1004" s="318"/>
      <c r="C1004" s="318"/>
      <c r="D1004" s="318"/>
    </row>
    <row r="1005" s="306" customFormat="1" spans="2:4">
      <c r="B1005" s="318"/>
      <c r="C1005" s="318"/>
      <c r="D1005" s="318"/>
    </row>
    <row r="1006" s="306" customFormat="1" spans="2:4">
      <c r="B1006" s="318"/>
      <c r="C1006" s="318"/>
      <c r="D1006" s="318"/>
    </row>
  </sheetData>
  <mergeCells count="5">
    <mergeCell ref="A2:D2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G1278"/>
  <sheetViews>
    <sheetView showZeros="0" zoomScale="90" zoomScaleNormal="90" zoomScaleSheetLayoutView="60" workbookViewId="0">
      <selection activeCell="L1261" sqref="L1261"/>
    </sheetView>
  </sheetViews>
  <sheetFormatPr defaultColWidth="9" defaultRowHeight="14.4" outlineLevelCol="6"/>
  <cols>
    <col min="1" max="1" width="9" style="256"/>
    <col min="2" max="2" width="49" style="119" customWidth="1"/>
    <col min="3" max="5" width="12.75" style="119" customWidth="1"/>
    <col min="6" max="6" width="8.63333333333333" style="119" customWidth="1"/>
    <col min="7" max="7" width="10.5" style="119" customWidth="1"/>
    <col min="8" max="16384" width="9" style="119"/>
  </cols>
  <sheetData>
    <row r="1" s="253" customFormat="1" ht="15.6" spans="1:7">
      <c r="A1" s="257" t="s">
        <v>96</v>
      </c>
      <c r="B1" s="119"/>
      <c r="C1" s="119"/>
      <c r="D1" s="119"/>
      <c r="E1" s="119"/>
      <c r="F1" s="258" t="s">
        <v>94</v>
      </c>
      <c r="G1" s="258"/>
    </row>
    <row r="2" s="115" customFormat="1" ht="22.2" spans="1:7">
      <c r="A2" s="259" t="s">
        <v>97</v>
      </c>
      <c r="B2" s="259"/>
      <c r="C2" s="259"/>
      <c r="D2" s="259"/>
      <c r="E2" s="259"/>
      <c r="F2" s="259"/>
      <c r="G2" s="259"/>
    </row>
    <row r="3" s="254" customFormat="1" spans="1:7">
      <c r="A3" s="256"/>
      <c r="B3" s="119"/>
      <c r="C3" s="119"/>
      <c r="D3" s="119"/>
      <c r="E3" s="119"/>
      <c r="F3" s="119"/>
      <c r="G3" s="258" t="s">
        <v>2</v>
      </c>
    </row>
    <row r="4" s="254" customFormat="1" ht="23.1" customHeight="1" spans="1:7">
      <c r="A4" s="260" t="s">
        <v>57</v>
      </c>
      <c r="B4" s="261"/>
      <c r="C4" s="262" t="s">
        <v>98</v>
      </c>
      <c r="D4" s="262" t="s">
        <v>99</v>
      </c>
      <c r="E4" s="137" t="s">
        <v>100</v>
      </c>
      <c r="F4" s="137"/>
      <c r="G4" s="137"/>
    </row>
    <row r="5" s="254" customFormat="1" ht="38.1" customHeight="1" spans="1:7">
      <c r="A5" s="263" t="s">
        <v>101</v>
      </c>
      <c r="B5" s="264" t="s">
        <v>102</v>
      </c>
      <c r="C5" s="265"/>
      <c r="D5" s="265"/>
      <c r="E5" s="137" t="s">
        <v>103</v>
      </c>
      <c r="F5" s="266" t="s">
        <v>104</v>
      </c>
      <c r="G5" s="266" t="s">
        <v>105</v>
      </c>
    </row>
    <row r="6" s="254" customFormat="1" spans="1:7">
      <c r="A6" s="267" t="s">
        <v>106</v>
      </c>
      <c r="B6" s="268" t="s">
        <v>107</v>
      </c>
      <c r="C6" s="269">
        <f>SUM(C7,C19,C28,C39,C50,C61,C72,C80,C89,C102,C111,C122,C134,C141,C149,C155,C162,C169,C176,C183,C190,C198,C204,C210,C217,C232)</f>
        <v>50000</v>
      </c>
      <c r="D6" s="269">
        <f>SUM(D7,D19,D28,D39,D50,D61,D72,D80,D89,D102,D111,D122,D134,D141,D149,D155,D162,D169,D176,D183,D190,D198,D204,D210,D217,D232)</f>
        <v>72083</v>
      </c>
      <c r="E6" s="269">
        <f>SUM(E7,E19,E28,E39,E50,E61,E72,E80,E89,E102,E111,E122,E134,E141,E149,E155,E162,E169,E176,E183,E190,E198,E204,E210,E217,E232)</f>
        <v>42282</v>
      </c>
      <c r="F6" s="269">
        <f t="shared" ref="F6:F69" si="0">IF(C6=0,"",ROUND(E6/C6*100,1))</f>
        <v>85</v>
      </c>
      <c r="G6" s="269">
        <f t="shared" ref="G6:G69" si="1">IF(D6=0,"",ROUND(E6/D6*100,1))</f>
        <v>59</v>
      </c>
    </row>
    <row r="7" s="254" customFormat="1" spans="1:7">
      <c r="A7" s="270" t="s">
        <v>108</v>
      </c>
      <c r="B7" s="271" t="s">
        <v>109</v>
      </c>
      <c r="C7" s="272">
        <f>SUM(C8:C18)</f>
        <v>946</v>
      </c>
      <c r="D7" s="272">
        <f>SUM(D8:D18)</f>
        <v>776</v>
      </c>
      <c r="E7" s="272">
        <f>SUM(E8:E18)</f>
        <v>685</v>
      </c>
      <c r="F7" s="269">
        <f t="shared" si="0"/>
        <v>72</v>
      </c>
      <c r="G7" s="269">
        <f t="shared" si="1"/>
        <v>88</v>
      </c>
    </row>
    <row r="8" s="254" customFormat="1" spans="1:7">
      <c r="A8" s="273" t="s">
        <v>110</v>
      </c>
      <c r="B8" s="274" t="s">
        <v>111</v>
      </c>
      <c r="C8" s="275">
        <v>906</v>
      </c>
      <c r="D8" s="275">
        <v>720</v>
      </c>
      <c r="E8" s="275">
        <v>672</v>
      </c>
      <c r="F8" s="269">
        <f t="shared" si="0"/>
        <v>74</v>
      </c>
      <c r="G8" s="269">
        <f t="shared" si="1"/>
        <v>93</v>
      </c>
    </row>
    <row r="9" s="254" customFormat="1" spans="1:7">
      <c r="A9" s="273" t="s">
        <v>112</v>
      </c>
      <c r="B9" s="274" t="s">
        <v>113</v>
      </c>
      <c r="C9" s="275"/>
      <c r="D9" s="275"/>
      <c r="E9" s="275">
        <v>5</v>
      </c>
      <c r="F9" s="269" t="str">
        <f t="shared" si="0"/>
        <v/>
      </c>
      <c r="G9" s="269" t="str">
        <f t="shared" si="1"/>
        <v/>
      </c>
    </row>
    <row r="10" s="254" customFormat="1" spans="1:7">
      <c r="A10" s="273" t="s">
        <v>114</v>
      </c>
      <c r="B10" s="276" t="s">
        <v>115</v>
      </c>
      <c r="C10" s="275"/>
      <c r="D10" s="275"/>
      <c r="E10" s="275"/>
      <c r="F10" s="269" t="str">
        <f t="shared" si="0"/>
        <v/>
      </c>
      <c r="G10" s="269" t="str">
        <f t="shared" si="1"/>
        <v/>
      </c>
    </row>
    <row r="11" s="254" customFormat="1" spans="1:7">
      <c r="A11" s="273" t="s">
        <v>116</v>
      </c>
      <c r="B11" s="276" t="s">
        <v>117</v>
      </c>
      <c r="C11" s="275">
        <v>40</v>
      </c>
      <c r="D11" s="275">
        <v>39</v>
      </c>
      <c r="E11" s="275"/>
      <c r="F11" s="269"/>
      <c r="G11" s="269"/>
    </row>
    <row r="12" s="254" customFormat="1" spans="1:7">
      <c r="A12" s="273" t="s">
        <v>118</v>
      </c>
      <c r="B12" s="276" t="s">
        <v>119</v>
      </c>
      <c r="C12" s="275"/>
      <c r="D12" s="275"/>
      <c r="E12" s="275"/>
      <c r="F12" s="269" t="str">
        <f t="shared" si="0"/>
        <v/>
      </c>
      <c r="G12" s="269" t="str">
        <f t="shared" si="1"/>
        <v/>
      </c>
    </row>
    <row r="13" s="254" customFormat="1" spans="1:7">
      <c r="A13" s="273" t="s">
        <v>120</v>
      </c>
      <c r="B13" s="277" t="s">
        <v>121</v>
      </c>
      <c r="C13" s="275"/>
      <c r="D13" s="275"/>
      <c r="E13" s="275"/>
      <c r="F13" s="269" t="str">
        <f t="shared" si="0"/>
        <v/>
      </c>
      <c r="G13" s="269" t="str">
        <f t="shared" si="1"/>
        <v/>
      </c>
    </row>
    <row r="14" s="254" customFormat="1" spans="1:7">
      <c r="A14" s="273" t="s">
        <v>122</v>
      </c>
      <c r="B14" s="277" t="s">
        <v>123</v>
      </c>
      <c r="C14" s="275"/>
      <c r="D14" s="275"/>
      <c r="E14" s="275"/>
      <c r="F14" s="269" t="str">
        <f t="shared" si="0"/>
        <v/>
      </c>
      <c r="G14" s="269" t="str">
        <f t="shared" si="1"/>
        <v/>
      </c>
    </row>
    <row r="15" s="254" customFormat="1" spans="1:7">
      <c r="A15" s="273" t="s">
        <v>124</v>
      </c>
      <c r="B15" s="277" t="s">
        <v>125</v>
      </c>
      <c r="C15" s="275"/>
      <c r="D15" s="275"/>
      <c r="E15" s="275"/>
      <c r="F15" s="269" t="str">
        <f t="shared" si="0"/>
        <v/>
      </c>
      <c r="G15" s="269" t="str">
        <f t="shared" si="1"/>
        <v/>
      </c>
    </row>
    <row r="16" s="254" customFormat="1" spans="1:7">
      <c r="A16" s="273" t="s">
        <v>126</v>
      </c>
      <c r="B16" s="277" t="s">
        <v>127</v>
      </c>
      <c r="C16" s="275"/>
      <c r="D16" s="275"/>
      <c r="E16" s="275"/>
      <c r="F16" s="269" t="str">
        <f t="shared" si="0"/>
        <v/>
      </c>
      <c r="G16" s="269" t="str">
        <f t="shared" si="1"/>
        <v/>
      </c>
    </row>
    <row r="17" s="254" customFormat="1" spans="1:7">
      <c r="A17" s="273" t="s">
        <v>128</v>
      </c>
      <c r="B17" s="277" t="s">
        <v>129</v>
      </c>
      <c r="C17" s="275"/>
      <c r="D17" s="275"/>
      <c r="E17" s="275"/>
      <c r="F17" s="269" t="str">
        <f t="shared" si="0"/>
        <v/>
      </c>
      <c r="G17" s="269" t="str">
        <f t="shared" si="1"/>
        <v/>
      </c>
    </row>
    <row r="18" s="254" customFormat="1" spans="1:7">
      <c r="A18" s="273" t="s">
        <v>130</v>
      </c>
      <c r="B18" s="277" t="s">
        <v>131</v>
      </c>
      <c r="C18" s="275"/>
      <c r="D18" s="275">
        <v>17</v>
      </c>
      <c r="E18" s="275">
        <v>8</v>
      </c>
      <c r="F18" s="269" t="str">
        <f t="shared" si="0"/>
        <v/>
      </c>
      <c r="G18" s="269">
        <f t="shared" si="1"/>
        <v>47</v>
      </c>
    </row>
    <row r="19" s="254" customFormat="1" spans="1:7">
      <c r="A19" s="270" t="s">
        <v>132</v>
      </c>
      <c r="B19" s="271" t="s">
        <v>133</v>
      </c>
      <c r="C19" s="272">
        <f>SUM(C20:C27)</f>
        <v>684</v>
      </c>
      <c r="D19" s="272">
        <f>SUM(D20:D27)</f>
        <v>577</v>
      </c>
      <c r="E19" s="272">
        <f>SUM(E20:E27)</f>
        <v>540</v>
      </c>
      <c r="F19" s="269">
        <f t="shared" si="0"/>
        <v>79</v>
      </c>
      <c r="G19" s="269">
        <f t="shared" si="1"/>
        <v>94</v>
      </c>
    </row>
    <row r="20" s="254" customFormat="1" spans="1:7">
      <c r="A20" s="273" t="s">
        <v>134</v>
      </c>
      <c r="B20" s="274" t="s">
        <v>111</v>
      </c>
      <c r="C20" s="275">
        <v>684</v>
      </c>
      <c r="D20" s="275">
        <v>546</v>
      </c>
      <c r="E20" s="275">
        <v>540</v>
      </c>
      <c r="F20" s="269">
        <f t="shared" si="0"/>
        <v>79</v>
      </c>
      <c r="G20" s="269">
        <f t="shared" si="1"/>
        <v>99</v>
      </c>
    </row>
    <row r="21" s="254" customFormat="1" spans="1:7">
      <c r="A21" s="273" t="s">
        <v>135</v>
      </c>
      <c r="B21" s="274" t="s">
        <v>113</v>
      </c>
      <c r="C21" s="275"/>
      <c r="D21" s="275"/>
      <c r="E21" s="275"/>
      <c r="F21" s="269" t="str">
        <f t="shared" si="0"/>
        <v/>
      </c>
      <c r="G21" s="269" t="str">
        <f t="shared" si="1"/>
        <v/>
      </c>
    </row>
    <row r="22" s="254" customFormat="1" spans="1:7">
      <c r="A22" s="273" t="s">
        <v>136</v>
      </c>
      <c r="B22" s="276" t="s">
        <v>115</v>
      </c>
      <c r="C22" s="275"/>
      <c r="D22" s="275"/>
      <c r="E22" s="275"/>
      <c r="F22" s="269" t="str">
        <f t="shared" si="0"/>
        <v/>
      </c>
      <c r="G22" s="269" t="str">
        <f t="shared" si="1"/>
        <v/>
      </c>
    </row>
    <row r="23" s="254" customFormat="1" spans="1:7">
      <c r="A23" s="273" t="s">
        <v>137</v>
      </c>
      <c r="B23" s="276" t="s">
        <v>138</v>
      </c>
      <c r="C23" s="275"/>
      <c r="D23" s="275"/>
      <c r="E23" s="275"/>
      <c r="F23" s="269" t="str">
        <f t="shared" si="0"/>
        <v/>
      </c>
      <c r="G23" s="269" t="str">
        <f t="shared" si="1"/>
        <v/>
      </c>
    </row>
    <row r="24" s="254" customFormat="1" spans="1:7">
      <c r="A24" s="273" t="s">
        <v>139</v>
      </c>
      <c r="B24" s="276" t="s">
        <v>140</v>
      </c>
      <c r="C24" s="275"/>
      <c r="D24" s="275"/>
      <c r="E24" s="275"/>
      <c r="F24" s="269" t="str">
        <f t="shared" si="0"/>
        <v/>
      </c>
      <c r="G24" s="269" t="str">
        <f t="shared" si="1"/>
        <v/>
      </c>
    </row>
    <row r="25" s="254" customFormat="1" spans="1:7">
      <c r="A25" s="273" t="s">
        <v>141</v>
      </c>
      <c r="B25" s="276" t="s">
        <v>142</v>
      </c>
      <c r="C25" s="275"/>
      <c r="D25" s="275"/>
      <c r="E25" s="275"/>
      <c r="F25" s="269" t="str">
        <f t="shared" si="0"/>
        <v/>
      </c>
      <c r="G25" s="269" t="str">
        <f t="shared" si="1"/>
        <v/>
      </c>
    </row>
    <row r="26" s="254" customFormat="1" spans="1:7">
      <c r="A26" s="273" t="s">
        <v>143</v>
      </c>
      <c r="B26" s="276" t="s">
        <v>129</v>
      </c>
      <c r="C26" s="275"/>
      <c r="D26" s="275"/>
      <c r="E26" s="275"/>
      <c r="F26" s="269" t="str">
        <f t="shared" si="0"/>
        <v/>
      </c>
      <c r="G26" s="269" t="str">
        <f t="shared" si="1"/>
        <v/>
      </c>
    </row>
    <row r="27" s="254" customFormat="1" spans="1:7">
      <c r="A27" s="273" t="s">
        <v>144</v>
      </c>
      <c r="B27" s="276" t="s">
        <v>145</v>
      </c>
      <c r="C27" s="275"/>
      <c r="D27" s="275">
        <v>31</v>
      </c>
      <c r="E27" s="275"/>
      <c r="F27" s="269" t="str">
        <f t="shared" si="0"/>
        <v/>
      </c>
      <c r="G27" s="269"/>
    </row>
    <row r="28" s="254" customFormat="1" spans="1:7">
      <c r="A28" s="270" t="s">
        <v>146</v>
      </c>
      <c r="B28" s="271" t="s">
        <v>147</v>
      </c>
      <c r="C28" s="272">
        <f>SUM(C29:C38)</f>
        <v>26606</v>
      </c>
      <c r="D28" s="272">
        <f>SUM(D29:D38)</f>
        <v>50772</v>
      </c>
      <c r="E28" s="272">
        <f>SUM(E29:E38)</f>
        <v>23800</v>
      </c>
      <c r="F28" s="269">
        <f t="shared" si="0"/>
        <v>90</v>
      </c>
      <c r="G28" s="269">
        <f t="shared" si="1"/>
        <v>47</v>
      </c>
    </row>
    <row r="29" s="254" customFormat="1" spans="1:7">
      <c r="A29" s="273" t="s">
        <v>148</v>
      </c>
      <c r="B29" s="274" t="s">
        <v>111</v>
      </c>
      <c r="C29" s="275">
        <v>20962</v>
      </c>
      <c r="D29" s="275">
        <v>21067</v>
      </c>
      <c r="E29" s="275">
        <v>18271</v>
      </c>
      <c r="F29" s="269">
        <f t="shared" si="0"/>
        <v>87</v>
      </c>
      <c r="G29" s="269">
        <f t="shared" si="1"/>
        <v>87</v>
      </c>
    </row>
    <row r="30" s="254" customFormat="1" spans="1:7">
      <c r="A30" s="273" t="s">
        <v>149</v>
      </c>
      <c r="B30" s="274" t="s">
        <v>113</v>
      </c>
      <c r="C30" s="275"/>
      <c r="D30" s="275"/>
      <c r="E30" s="275"/>
      <c r="F30" s="269" t="str">
        <f t="shared" si="0"/>
        <v/>
      </c>
      <c r="G30" s="269" t="str">
        <f t="shared" si="1"/>
        <v/>
      </c>
    </row>
    <row r="31" s="254" customFormat="1" spans="1:7">
      <c r="A31" s="273" t="s">
        <v>150</v>
      </c>
      <c r="B31" s="276" t="s">
        <v>115</v>
      </c>
      <c r="C31" s="275"/>
      <c r="D31" s="275"/>
      <c r="E31" s="275"/>
      <c r="F31" s="269" t="str">
        <f t="shared" si="0"/>
        <v/>
      </c>
      <c r="G31" s="269" t="str">
        <f t="shared" si="1"/>
        <v/>
      </c>
    </row>
    <row r="32" s="254" customFormat="1" spans="1:7">
      <c r="A32" s="273" t="s">
        <v>151</v>
      </c>
      <c r="B32" s="276" t="s">
        <v>152</v>
      </c>
      <c r="C32" s="275"/>
      <c r="D32" s="275"/>
      <c r="E32" s="275"/>
      <c r="F32" s="269" t="str">
        <f t="shared" si="0"/>
        <v/>
      </c>
      <c r="G32" s="269" t="str">
        <f t="shared" si="1"/>
        <v/>
      </c>
    </row>
    <row r="33" s="254" customFormat="1" spans="1:7">
      <c r="A33" s="273" t="s">
        <v>153</v>
      </c>
      <c r="B33" s="276" t="s">
        <v>154</v>
      </c>
      <c r="C33" s="275"/>
      <c r="D33" s="275"/>
      <c r="E33" s="275"/>
      <c r="F33" s="269" t="str">
        <f t="shared" si="0"/>
        <v/>
      </c>
      <c r="G33" s="269" t="str">
        <f t="shared" si="1"/>
        <v/>
      </c>
    </row>
    <row r="34" s="254" customFormat="1" spans="1:7">
      <c r="A34" s="273" t="s">
        <v>155</v>
      </c>
      <c r="B34" s="278" t="s">
        <v>156</v>
      </c>
      <c r="C34" s="275">
        <v>77</v>
      </c>
      <c r="D34" s="275">
        <v>52</v>
      </c>
      <c r="E34" s="275"/>
      <c r="F34" s="269"/>
      <c r="G34" s="269"/>
    </row>
    <row r="35" s="254" customFormat="1" spans="1:7">
      <c r="A35" s="273" t="s">
        <v>157</v>
      </c>
      <c r="B35" s="274" t="s">
        <v>158</v>
      </c>
      <c r="C35" s="275">
        <v>60</v>
      </c>
      <c r="D35" s="275">
        <v>113</v>
      </c>
      <c r="E35" s="275">
        <v>29</v>
      </c>
      <c r="F35" s="269">
        <f t="shared" si="0"/>
        <v>48</v>
      </c>
      <c r="G35" s="269">
        <f t="shared" si="1"/>
        <v>26</v>
      </c>
    </row>
    <row r="36" s="254" customFormat="1" spans="1:7">
      <c r="A36" s="273" t="s">
        <v>159</v>
      </c>
      <c r="B36" s="276" t="s">
        <v>160</v>
      </c>
      <c r="C36" s="275"/>
      <c r="D36" s="275"/>
      <c r="E36" s="275"/>
      <c r="F36" s="269" t="str">
        <f t="shared" si="0"/>
        <v/>
      </c>
      <c r="G36" s="269" t="str">
        <f t="shared" si="1"/>
        <v/>
      </c>
    </row>
    <row r="37" s="254" customFormat="1" spans="1:7">
      <c r="A37" s="273" t="s">
        <v>161</v>
      </c>
      <c r="B37" s="276" t="s">
        <v>129</v>
      </c>
      <c r="C37" s="275"/>
      <c r="D37" s="275"/>
      <c r="E37" s="275"/>
      <c r="F37" s="269" t="str">
        <f t="shared" si="0"/>
        <v/>
      </c>
      <c r="G37" s="269" t="str">
        <f t="shared" si="1"/>
        <v/>
      </c>
    </row>
    <row r="38" s="254" customFormat="1" spans="1:7">
      <c r="A38" s="273" t="s">
        <v>162</v>
      </c>
      <c r="B38" s="276" t="s">
        <v>163</v>
      </c>
      <c r="C38" s="275">
        <v>5507</v>
      </c>
      <c r="D38" s="275">
        <v>29540</v>
      </c>
      <c r="E38" s="275">
        <v>5500</v>
      </c>
      <c r="F38" s="269">
        <f t="shared" si="0"/>
        <v>100</v>
      </c>
      <c r="G38" s="269">
        <f t="shared" si="1"/>
        <v>19</v>
      </c>
    </row>
    <row r="39" s="254" customFormat="1" spans="1:7">
      <c r="A39" s="270" t="s">
        <v>164</v>
      </c>
      <c r="B39" s="271" t="s">
        <v>165</v>
      </c>
      <c r="C39" s="272">
        <f>SUM(C40:C49)</f>
        <v>1506</v>
      </c>
      <c r="D39" s="272">
        <f>SUM(D40:D49)</f>
        <v>1643</v>
      </c>
      <c r="E39" s="272">
        <f>SUM(E40:E49)</f>
        <v>1465</v>
      </c>
      <c r="F39" s="269">
        <f t="shared" si="0"/>
        <v>97</v>
      </c>
      <c r="G39" s="269">
        <f t="shared" si="1"/>
        <v>89</v>
      </c>
    </row>
    <row r="40" s="254" customFormat="1" spans="1:7">
      <c r="A40" s="273" t="s">
        <v>166</v>
      </c>
      <c r="B40" s="274" t="s">
        <v>111</v>
      </c>
      <c r="C40" s="275">
        <v>493</v>
      </c>
      <c r="D40" s="275">
        <v>410</v>
      </c>
      <c r="E40" s="275">
        <v>424</v>
      </c>
      <c r="F40" s="269">
        <f t="shared" si="0"/>
        <v>86</v>
      </c>
      <c r="G40" s="269">
        <f t="shared" si="1"/>
        <v>103</v>
      </c>
    </row>
    <row r="41" s="254" customFormat="1" spans="1:7">
      <c r="A41" s="273" t="s">
        <v>167</v>
      </c>
      <c r="B41" s="274" t="s">
        <v>113</v>
      </c>
      <c r="C41" s="275"/>
      <c r="D41" s="275"/>
      <c r="E41" s="275"/>
      <c r="F41" s="269" t="str">
        <f t="shared" si="0"/>
        <v/>
      </c>
      <c r="G41" s="269" t="str">
        <f t="shared" si="1"/>
        <v/>
      </c>
    </row>
    <row r="42" s="254" customFormat="1" spans="1:7">
      <c r="A42" s="273" t="s">
        <v>168</v>
      </c>
      <c r="B42" s="276" t="s">
        <v>115</v>
      </c>
      <c r="C42" s="275"/>
      <c r="D42" s="275"/>
      <c r="E42" s="275"/>
      <c r="F42" s="269" t="str">
        <f t="shared" si="0"/>
        <v/>
      </c>
      <c r="G42" s="269" t="str">
        <f t="shared" si="1"/>
        <v/>
      </c>
    </row>
    <row r="43" s="254" customFormat="1" spans="1:7">
      <c r="A43" s="273" t="s">
        <v>169</v>
      </c>
      <c r="B43" s="276" t="s">
        <v>170</v>
      </c>
      <c r="C43" s="275"/>
      <c r="D43" s="275"/>
      <c r="E43" s="275"/>
      <c r="F43" s="269" t="str">
        <f t="shared" si="0"/>
        <v/>
      </c>
      <c r="G43" s="269" t="str">
        <f t="shared" si="1"/>
        <v/>
      </c>
    </row>
    <row r="44" s="254" customFormat="1" spans="1:7">
      <c r="A44" s="273" t="s">
        <v>171</v>
      </c>
      <c r="B44" s="276" t="s">
        <v>172</v>
      </c>
      <c r="C44" s="275"/>
      <c r="D44" s="275"/>
      <c r="E44" s="275"/>
      <c r="F44" s="269" t="str">
        <f t="shared" si="0"/>
        <v/>
      </c>
      <c r="G44" s="269" t="str">
        <f t="shared" si="1"/>
        <v/>
      </c>
    </row>
    <row r="45" s="254" customFormat="1" spans="1:7">
      <c r="A45" s="273" t="s">
        <v>173</v>
      </c>
      <c r="B45" s="274" t="s">
        <v>174</v>
      </c>
      <c r="C45" s="275"/>
      <c r="D45" s="275"/>
      <c r="E45" s="275"/>
      <c r="F45" s="269" t="str">
        <f t="shared" si="0"/>
        <v/>
      </c>
      <c r="G45" s="269" t="str">
        <f t="shared" si="1"/>
        <v/>
      </c>
    </row>
    <row r="46" s="254" customFormat="1" spans="1:7">
      <c r="A46" s="273" t="s">
        <v>175</v>
      </c>
      <c r="B46" s="274" t="s">
        <v>176</v>
      </c>
      <c r="C46" s="275"/>
      <c r="D46" s="275"/>
      <c r="E46" s="275"/>
      <c r="F46" s="269" t="str">
        <f t="shared" si="0"/>
        <v/>
      </c>
      <c r="G46" s="269" t="str">
        <f t="shared" si="1"/>
        <v/>
      </c>
    </row>
    <row r="47" s="254" customFormat="1" spans="1:7">
      <c r="A47" s="273" t="s">
        <v>177</v>
      </c>
      <c r="B47" s="274" t="s">
        <v>178</v>
      </c>
      <c r="C47" s="275">
        <v>633</v>
      </c>
      <c r="D47" s="275">
        <v>1049</v>
      </c>
      <c r="E47" s="275">
        <v>703</v>
      </c>
      <c r="F47" s="269">
        <f t="shared" si="0"/>
        <v>111</v>
      </c>
      <c r="G47" s="269">
        <f t="shared" si="1"/>
        <v>67</v>
      </c>
    </row>
    <row r="48" s="254" customFormat="1" spans="1:7">
      <c r="A48" s="273" t="s">
        <v>179</v>
      </c>
      <c r="B48" s="274" t="s">
        <v>129</v>
      </c>
      <c r="C48" s="275"/>
      <c r="D48" s="275"/>
      <c r="E48" s="275"/>
      <c r="F48" s="269" t="str">
        <f t="shared" si="0"/>
        <v/>
      </c>
      <c r="G48" s="269" t="str">
        <f t="shared" si="1"/>
        <v/>
      </c>
    </row>
    <row r="49" s="254" customFormat="1" spans="1:7">
      <c r="A49" s="273" t="s">
        <v>180</v>
      </c>
      <c r="B49" s="276" t="s">
        <v>181</v>
      </c>
      <c r="C49" s="275">
        <v>380</v>
      </c>
      <c r="D49" s="275">
        <v>184</v>
      </c>
      <c r="E49" s="275">
        <v>338</v>
      </c>
      <c r="F49" s="269">
        <f t="shared" si="0"/>
        <v>89</v>
      </c>
      <c r="G49" s="269">
        <f t="shared" si="1"/>
        <v>184</v>
      </c>
    </row>
    <row r="50" s="254" customFormat="1" spans="1:7">
      <c r="A50" s="270" t="s">
        <v>182</v>
      </c>
      <c r="B50" s="279" t="s">
        <v>183</v>
      </c>
      <c r="C50" s="272">
        <f>SUM(C51:C60)</f>
        <v>457</v>
      </c>
      <c r="D50" s="272">
        <f>SUM(D51:D60)</f>
        <v>342</v>
      </c>
      <c r="E50" s="272">
        <f>SUM(E51:E60)</f>
        <v>255</v>
      </c>
      <c r="F50" s="269">
        <f t="shared" si="0"/>
        <v>56</v>
      </c>
      <c r="G50" s="269">
        <f t="shared" si="1"/>
        <v>75</v>
      </c>
    </row>
    <row r="51" s="254" customFormat="1" spans="1:7">
      <c r="A51" s="273" t="s">
        <v>184</v>
      </c>
      <c r="B51" s="276" t="s">
        <v>111</v>
      </c>
      <c r="C51" s="275">
        <v>225</v>
      </c>
      <c r="D51" s="275">
        <v>249</v>
      </c>
      <c r="E51" s="275">
        <v>255</v>
      </c>
      <c r="F51" s="269">
        <f t="shared" si="0"/>
        <v>113</v>
      </c>
      <c r="G51" s="269">
        <f t="shared" si="1"/>
        <v>102</v>
      </c>
    </row>
    <row r="52" s="254" customFormat="1" spans="1:7">
      <c r="A52" s="273" t="s">
        <v>185</v>
      </c>
      <c r="B52" s="277" t="s">
        <v>113</v>
      </c>
      <c r="C52" s="275"/>
      <c r="D52" s="275"/>
      <c r="E52" s="275"/>
      <c r="F52" s="269" t="str">
        <f t="shared" si="0"/>
        <v/>
      </c>
      <c r="G52" s="269" t="str">
        <f t="shared" si="1"/>
        <v/>
      </c>
    </row>
    <row r="53" s="254" customFormat="1" spans="1:7">
      <c r="A53" s="273" t="s">
        <v>186</v>
      </c>
      <c r="B53" s="274" t="s">
        <v>115</v>
      </c>
      <c r="C53" s="275"/>
      <c r="D53" s="275"/>
      <c r="E53" s="275"/>
      <c r="F53" s="269" t="str">
        <f t="shared" si="0"/>
        <v/>
      </c>
      <c r="G53" s="269" t="str">
        <f t="shared" si="1"/>
        <v/>
      </c>
    </row>
    <row r="54" s="254" customFormat="1" spans="1:7">
      <c r="A54" s="273" t="s">
        <v>187</v>
      </c>
      <c r="B54" s="274" t="s">
        <v>188</v>
      </c>
      <c r="C54" s="275"/>
      <c r="D54" s="275"/>
      <c r="E54" s="275"/>
      <c r="F54" s="269" t="str">
        <f t="shared" si="0"/>
        <v/>
      </c>
      <c r="G54" s="269" t="str">
        <f t="shared" si="1"/>
        <v/>
      </c>
    </row>
    <row r="55" s="254" customFormat="1" spans="1:7">
      <c r="A55" s="273" t="s">
        <v>189</v>
      </c>
      <c r="B55" s="274" t="s">
        <v>190</v>
      </c>
      <c r="C55" s="275"/>
      <c r="D55" s="275"/>
      <c r="E55" s="275"/>
      <c r="F55" s="269" t="str">
        <f t="shared" si="0"/>
        <v/>
      </c>
      <c r="G55" s="269" t="str">
        <f t="shared" si="1"/>
        <v/>
      </c>
    </row>
    <row r="56" s="254" customFormat="1" spans="1:7">
      <c r="A56" s="273" t="s">
        <v>191</v>
      </c>
      <c r="B56" s="276" t="s">
        <v>192</v>
      </c>
      <c r="C56" s="275"/>
      <c r="D56" s="275"/>
      <c r="E56" s="275"/>
      <c r="F56" s="269" t="str">
        <f t="shared" si="0"/>
        <v/>
      </c>
      <c r="G56" s="269" t="str">
        <f t="shared" si="1"/>
        <v/>
      </c>
    </row>
    <row r="57" s="254" customFormat="1" spans="1:7">
      <c r="A57" s="273" t="s">
        <v>193</v>
      </c>
      <c r="B57" s="276" t="s">
        <v>194</v>
      </c>
      <c r="C57" s="275"/>
      <c r="D57" s="275"/>
      <c r="E57" s="275"/>
      <c r="F57" s="269" t="str">
        <f t="shared" si="0"/>
        <v/>
      </c>
      <c r="G57" s="269" t="str">
        <f t="shared" si="1"/>
        <v/>
      </c>
    </row>
    <row r="58" s="254" customFormat="1" spans="1:7">
      <c r="A58" s="273" t="s">
        <v>195</v>
      </c>
      <c r="B58" s="276" t="s">
        <v>196</v>
      </c>
      <c r="C58" s="275">
        <v>18</v>
      </c>
      <c r="D58" s="275">
        <v>17</v>
      </c>
      <c r="E58" s="275"/>
      <c r="F58" s="269"/>
      <c r="G58" s="269"/>
    </row>
    <row r="59" s="254" customFormat="1" spans="1:7">
      <c r="A59" s="273" t="s">
        <v>197</v>
      </c>
      <c r="B59" s="274" t="s">
        <v>129</v>
      </c>
      <c r="C59" s="275"/>
      <c r="D59" s="275">
        <v>7</v>
      </c>
      <c r="E59" s="275"/>
      <c r="F59" s="269" t="str">
        <f t="shared" si="0"/>
        <v/>
      </c>
      <c r="G59" s="269"/>
    </row>
    <row r="60" s="254" customFormat="1" spans="1:7">
      <c r="A60" s="273" t="s">
        <v>198</v>
      </c>
      <c r="B60" s="276" t="s">
        <v>199</v>
      </c>
      <c r="C60" s="275">
        <v>214</v>
      </c>
      <c r="D60" s="275">
        <v>69</v>
      </c>
      <c r="E60" s="275"/>
      <c r="F60" s="269"/>
      <c r="G60" s="269"/>
    </row>
    <row r="61" s="254" customFormat="1" spans="1:7">
      <c r="A61" s="270" t="s">
        <v>200</v>
      </c>
      <c r="B61" s="280" t="s">
        <v>201</v>
      </c>
      <c r="C61" s="272">
        <f>SUM(C62:C71)</f>
        <v>3467</v>
      </c>
      <c r="D61" s="272">
        <f>SUM(D62:D71)</f>
        <v>3506</v>
      </c>
      <c r="E61" s="272">
        <f>SUM(E62:E71)</f>
        <v>3781</v>
      </c>
      <c r="F61" s="269">
        <f t="shared" si="0"/>
        <v>109</v>
      </c>
      <c r="G61" s="269">
        <f t="shared" si="1"/>
        <v>108</v>
      </c>
    </row>
    <row r="62" s="254" customFormat="1" spans="1:7">
      <c r="A62" s="273" t="s">
        <v>202</v>
      </c>
      <c r="B62" s="276" t="s">
        <v>111</v>
      </c>
      <c r="C62" s="275">
        <v>1248</v>
      </c>
      <c r="D62" s="275">
        <v>1256</v>
      </c>
      <c r="E62" s="275">
        <v>1634</v>
      </c>
      <c r="F62" s="269">
        <f t="shared" si="0"/>
        <v>131</v>
      </c>
      <c r="G62" s="269">
        <f t="shared" si="1"/>
        <v>130</v>
      </c>
    </row>
    <row r="63" s="254" customFormat="1" spans="1:7">
      <c r="A63" s="273" t="s">
        <v>203</v>
      </c>
      <c r="B63" s="277" t="s">
        <v>113</v>
      </c>
      <c r="C63" s="275"/>
      <c r="D63" s="275"/>
      <c r="E63" s="275"/>
      <c r="F63" s="269" t="str">
        <f t="shared" si="0"/>
        <v/>
      </c>
      <c r="G63" s="269" t="str">
        <f t="shared" si="1"/>
        <v/>
      </c>
    </row>
    <row r="64" s="254" customFormat="1" spans="1:7">
      <c r="A64" s="273" t="s">
        <v>204</v>
      </c>
      <c r="B64" s="277" t="s">
        <v>115</v>
      </c>
      <c r="C64" s="275"/>
      <c r="D64" s="275"/>
      <c r="E64" s="275"/>
      <c r="F64" s="269" t="str">
        <f t="shared" si="0"/>
        <v/>
      </c>
      <c r="G64" s="269" t="str">
        <f t="shared" si="1"/>
        <v/>
      </c>
    </row>
    <row r="65" s="254" customFormat="1" spans="1:7">
      <c r="A65" s="273" t="s">
        <v>205</v>
      </c>
      <c r="B65" s="277" t="s">
        <v>206</v>
      </c>
      <c r="C65" s="275"/>
      <c r="D65" s="275"/>
      <c r="E65" s="275"/>
      <c r="F65" s="269" t="str">
        <f t="shared" si="0"/>
        <v/>
      </c>
      <c r="G65" s="269" t="str">
        <f t="shared" si="1"/>
        <v/>
      </c>
    </row>
    <row r="66" s="254" customFormat="1" spans="1:7">
      <c r="A66" s="273" t="s">
        <v>207</v>
      </c>
      <c r="B66" s="277" t="s">
        <v>208</v>
      </c>
      <c r="C66" s="275"/>
      <c r="D66" s="275"/>
      <c r="E66" s="275"/>
      <c r="F66" s="269" t="str">
        <f t="shared" si="0"/>
        <v/>
      </c>
      <c r="G66" s="269" t="str">
        <f t="shared" si="1"/>
        <v/>
      </c>
    </row>
    <row r="67" s="254" customFormat="1" spans="1:7">
      <c r="A67" s="273" t="s">
        <v>209</v>
      </c>
      <c r="B67" s="277" t="s">
        <v>210</v>
      </c>
      <c r="C67" s="275"/>
      <c r="D67" s="275"/>
      <c r="E67" s="275"/>
      <c r="F67" s="269" t="str">
        <f t="shared" si="0"/>
        <v/>
      </c>
      <c r="G67" s="269" t="str">
        <f t="shared" si="1"/>
        <v/>
      </c>
    </row>
    <row r="68" s="254" customFormat="1" spans="1:7">
      <c r="A68" s="273" t="s">
        <v>211</v>
      </c>
      <c r="B68" s="274" t="s">
        <v>212</v>
      </c>
      <c r="C68" s="275"/>
      <c r="D68" s="275"/>
      <c r="E68" s="275"/>
      <c r="F68" s="269" t="str">
        <f t="shared" si="0"/>
        <v/>
      </c>
      <c r="G68" s="269" t="str">
        <f t="shared" si="1"/>
        <v/>
      </c>
    </row>
    <row r="69" s="254" customFormat="1" spans="1:7">
      <c r="A69" s="273" t="s">
        <v>213</v>
      </c>
      <c r="B69" s="276" t="s">
        <v>214</v>
      </c>
      <c r="C69" s="275">
        <v>602</v>
      </c>
      <c r="D69" s="275">
        <v>465</v>
      </c>
      <c r="E69" s="275">
        <v>27</v>
      </c>
      <c r="F69" s="269">
        <f t="shared" si="0"/>
        <v>5</v>
      </c>
      <c r="G69" s="269">
        <f t="shared" si="1"/>
        <v>6</v>
      </c>
    </row>
    <row r="70" s="254" customFormat="1" spans="1:7">
      <c r="A70" s="273" t="s">
        <v>215</v>
      </c>
      <c r="B70" s="276" t="s">
        <v>129</v>
      </c>
      <c r="C70" s="275">
        <v>1470</v>
      </c>
      <c r="D70" s="275">
        <v>1552</v>
      </c>
      <c r="E70" s="275">
        <v>2027</v>
      </c>
      <c r="F70" s="269">
        <f t="shared" ref="F70:F133" si="2">IF(C70=0,"",ROUND(E70/C70*100,1))</f>
        <v>138</v>
      </c>
      <c r="G70" s="269">
        <f t="shared" ref="G70:G133" si="3">IF(D70=0,"",ROUND(E70/D70*100,1))</f>
        <v>131</v>
      </c>
    </row>
    <row r="71" s="254" customFormat="1" spans="1:7">
      <c r="A71" s="273" t="s">
        <v>216</v>
      </c>
      <c r="B71" s="276" t="s">
        <v>217</v>
      </c>
      <c r="C71" s="275">
        <v>147</v>
      </c>
      <c r="D71" s="275">
        <v>233</v>
      </c>
      <c r="E71" s="275">
        <v>93</v>
      </c>
      <c r="F71" s="269">
        <f t="shared" si="2"/>
        <v>63</v>
      </c>
      <c r="G71" s="269">
        <f t="shared" si="3"/>
        <v>40</v>
      </c>
    </row>
    <row r="72" s="254" customFormat="1" spans="1:7">
      <c r="A72" s="270" t="s">
        <v>218</v>
      </c>
      <c r="B72" s="271" t="s">
        <v>219</v>
      </c>
      <c r="C72" s="272">
        <f>SUM(C73:C79)</f>
        <v>0</v>
      </c>
      <c r="D72" s="272">
        <f>SUM(D73:D79)</f>
        <v>0</v>
      </c>
      <c r="E72" s="272">
        <f>SUM(E73:E79)</f>
        <v>0</v>
      </c>
      <c r="F72" s="269" t="str">
        <f t="shared" si="2"/>
        <v/>
      </c>
      <c r="G72" s="269" t="str">
        <f t="shared" si="3"/>
        <v/>
      </c>
    </row>
    <row r="73" s="254" customFormat="1" spans="1:7">
      <c r="A73" s="273" t="s">
        <v>220</v>
      </c>
      <c r="B73" s="274" t="s">
        <v>111</v>
      </c>
      <c r="C73" s="275"/>
      <c r="D73" s="275"/>
      <c r="E73" s="275"/>
      <c r="F73" s="269" t="str">
        <f t="shared" si="2"/>
        <v/>
      </c>
      <c r="G73" s="269" t="str">
        <f t="shared" si="3"/>
        <v/>
      </c>
    </row>
    <row r="74" s="254" customFormat="1" spans="1:7">
      <c r="A74" s="273" t="s">
        <v>221</v>
      </c>
      <c r="B74" s="274" t="s">
        <v>113</v>
      </c>
      <c r="C74" s="275"/>
      <c r="D74" s="275"/>
      <c r="E74" s="275"/>
      <c r="F74" s="269" t="str">
        <f t="shared" si="2"/>
        <v/>
      </c>
      <c r="G74" s="269" t="str">
        <f t="shared" si="3"/>
        <v/>
      </c>
    </row>
    <row r="75" s="254" customFormat="1" spans="1:7">
      <c r="A75" s="273" t="s">
        <v>222</v>
      </c>
      <c r="B75" s="276" t="s">
        <v>115</v>
      </c>
      <c r="C75" s="275"/>
      <c r="D75" s="275"/>
      <c r="E75" s="275"/>
      <c r="F75" s="269" t="str">
        <f t="shared" si="2"/>
        <v/>
      </c>
      <c r="G75" s="269" t="str">
        <f t="shared" si="3"/>
        <v/>
      </c>
    </row>
    <row r="76" s="254" customFormat="1" spans="1:7">
      <c r="A76" s="273" t="s">
        <v>223</v>
      </c>
      <c r="B76" s="274" t="s">
        <v>212</v>
      </c>
      <c r="C76" s="275"/>
      <c r="D76" s="275"/>
      <c r="E76" s="275"/>
      <c r="F76" s="269" t="str">
        <f t="shared" si="2"/>
        <v/>
      </c>
      <c r="G76" s="269" t="str">
        <f t="shared" si="3"/>
        <v/>
      </c>
    </row>
    <row r="77" s="254" customFormat="1" spans="1:7">
      <c r="A77" s="273" t="s">
        <v>224</v>
      </c>
      <c r="B77" s="276" t="s">
        <v>225</v>
      </c>
      <c r="C77" s="275"/>
      <c r="D77" s="275"/>
      <c r="E77" s="275"/>
      <c r="F77" s="269" t="str">
        <f t="shared" si="2"/>
        <v/>
      </c>
      <c r="G77" s="269" t="str">
        <f t="shared" si="3"/>
        <v/>
      </c>
    </row>
    <row r="78" s="254" customFormat="1" spans="1:7">
      <c r="A78" s="273" t="s">
        <v>226</v>
      </c>
      <c r="B78" s="276" t="s">
        <v>129</v>
      </c>
      <c r="C78" s="275"/>
      <c r="D78" s="275"/>
      <c r="E78" s="275"/>
      <c r="F78" s="269" t="str">
        <f t="shared" si="2"/>
        <v/>
      </c>
      <c r="G78" s="269" t="str">
        <f t="shared" si="3"/>
        <v/>
      </c>
    </row>
    <row r="79" s="254" customFormat="1" spans="1:7">
      <c r="A79" s="273" t="s">
        <v>227</v>
      </c>
      <c r="B79" s="276" t="s">
        <v>228</v>
      </c>
      <c r="C79" s="275"/>
      <c r="D79" s="275"/>
      <c r="E79" s="275"/>
      <c r="F79" s="269" t="str">
        <f t="shared" si="2"/>
        <v/>
      </c>
      <c r="G79" s="269" t="str">
        <f t="shared" si="3"/>
        <v/>
      </c>
    </row>
    <row r="80" s="254" customFormat="1" spans="1:7">
      <c r="A80" s="270" t="s">
        <v>229</v>
      </c>
      <c r="B80" s="279" t="s">
        <v>230</v>
      </c>
      <c r="C80" s="272">
        <f>SUM(C81:C88)</f>
        <v>1332</v>
      </c>
      <c r="D80" s="272">
        <f>SUM(D81:D88)</f>
        <v>1022</v>
      </c>
      <c r="E80" s="272">
        <f>SUM(E81:E88)</f>
        <v>1100</v>
      </c>
      <c r="F80" s="269">
        <f t="shared" si="2"/>
        <v>83</v>
      </c>
      <c r="G80" s="269">
        <f t="shared" si="3"/>
        <v>108</v>
      </c>
    </row>
    <row r="81" s="254" customFormat="1" spans="1:7">
      <c r="A81" s="273" t="s">
        <v>231</v>
      </c>
      <c r="B81" s="274" t="s">
        <v>111</v>
      </c>
      <c r="C81" s="275">
        <v>1296</v>
      </c>
      <c r="D81" s="275">
        <v>879</v>
      </c>
      <c r="E81" s="275">
        <v>1100</v>
      </c>
      <c r="F81" s="269">
        <f t="shared" si="2"/>
        <v>85</v>
      </c>
      <c r="G81" s="269">
        <f t="shared" si="3"/>
        <v>125</v>
      </c>
    </row>
    <row r="82" s="254" customFormat="1" spans="1:7">
      <c r="A82" s="273" t="s">
        <v>232</v>
      </c>
      <c r="B82" s="274" t="s">
        <v>113</v>
      </c>
      <c r="C82" s="275"/>
      <c r="D82" s="275"/>
      <c r="E82" s="275"/>
      <c r="F82" s="269" t="str">
        <f t="shared" si="2"/>
        <v/>
      </c>
      <c r="G82" s="269" t="str">
        <f t="shared" si="3"/>
        <v/>
      </c>
    </row>
    <row r="83" s="254" customFormat="1" spans="1:7">
      <c r="A83" s="273" t="s">
        <v>233</v>
      </c>
      <c r="B83" s="274" t="s">
        <v>115</v>
      </c>
      <c r="C83" s="275"/>
      <c r="D83" s="275"/>
      <c r="E83" s="275"/>
      <c r="F83" s="269" t="str">
        <f t="shared" si="2"/>
        <v/>
      </c>
      <c r="G83" s="269" t="str">
        <f t="shared" si="3"/>
        <v/>
      </c>
    </row>
    <row r="84" s="254" customFormat="1" spans="1:7">
      <c r="A84" s="273" t="s">
        <v>234</v>
      </c>
      <c r="B84" s="281" t="s">
        <v>235</v>
      </c>
      <c r="C84" s="275">
        <v>26</v>
      </c>
      <c r="D84" s="275">
        <v>30</v>
      </c>
      <c r="E84" s="275"/>
      <c r="F84" s="269"/>
      <c r="G84" s="269"/>
    </row>
    <row r="85" s="254" customFormat="1" spans="1:7">
      <c r="A85" s="273" t="s">
        <v>236</v>
      </c>
      <c r="B85" s="276" t="s">
        <v>237</v>
      </c>
      <c r="C85" s="275"/>
      <c r="D85" s="275"/>
      <c r="E85" s="275"/>
      <c r="F85" s="269" t="str">
        <f t="shared" si="2"/>
        <v/>
      </c>
      <c r="G85" s="269" t="str">
        <f t="shared" si="3"/>
        <v/>
      </c>
    </row>
    <row r="86" s="254" customFormat="1" spans="1:7">
      <c r="A86" s="273" t="s">
        <v>238</v>
      </c>
      <c r="B86" s="276" t="s">
        <v>212</v>
      </c>
      <c r="C86" s="275"/>
      <c r="D86" s="275"/>
      <c r="E86" s="275"/>
      <c r="F86" s="269" t="str">
        <f t="shared" si="2"/>
        <v/>
      </c>
      <c r="G86" s="269" t="str">
        <f t="shared" si="3"/>
        <v/>
      </c>
    </row>
    <row r="87" s="254" customFormat="1" spans="1:7">
      <c r="A87" s="273" t="s">
        <v>239</v>
      </c>
      <c r="B87" s="276" t="s">
        <v>129</v>
      </c>
      <c r="C87" s="275"/>
      <c r="D87" s="275"/>
      <c r="E87" s="275"/>
      <c r="F87" s="269" t="str">
        <f t="shared" si="2"/>
        <v/>
      </c>
      <c r="G87" s="269" t="str">
        <f t="shared" si="3"/>
        <v/>
      </c>
    </row>
    <row r="88" s="254" customFormat="1" spans="1:7">
      <c r="A88" s="273" t="s">
        <v>240</v>
      </c>
      <c r="B88" s="277" t="s">
        <v>241</v>
      </c>
      <c r="C88" s="275">
        <v>10</v>
      </c>
      <c r="D88" s="275">
        <v>113</v>
      </c>
      <c r="E88" s="275"/>
      <c r="F88" s="269"/>
      <c r="G88" s="269"/>
    </row>
    <row r="89" s="254" customFormat="1" spans="1:7">
      <c r="A89" s="270" t="s">
        <v>242</v>
      </c>
      <c r="B89" s="271" t="s">
        <v>243</v>
      </c>
      <c r="C89" s="272">
        <f>SUM(C90:C101)</f>
        <v>0</v>
      </c>
      <c r="D89" s="272">
        <f>SUM(D90:D101)</f>
        <v>5</v>
      </c>
      <c r="E89" s="272"/>
      <c r="F89" s="269" t="str">
        <f t="shared" si="2"/>
        <v/>
      </c>
      <c r="G89" s="269"/>
    </row>
    <row r="90" s="254" customFormat="1" spans="1:7">
      <c r="A90" s="273" t="s">
        <v>244</v>
      </c>
      <c r="B90" s="274" t="s">
        <v>111</v>
      </c>
      <c r="C90" s="275"/>
      <c r="D90" s="275">
        <v>5</v>
      </c>
      <c r="E90" s="275"/>
      <c r="F90" s="269" t="str">
        <f t="shared" si="2"/>
        <v/>
      </c>
      <c r="G90" s="269"/>
    </row>
    <row r="91" s="254" customFormat="1" spans="1:7">
      <c r="A91" s="273" t="s">
        <v>245</v>
      </c>
      <c r="B91" s="276" t="s">
        <v>113</v>
      </c>
      <c r="C91" s="275"/>
      <c r="D91" s="275"/>
      <c r="E91" s="275"/>
      <c r="F91" s="269" t="str">
        <f t="shared" si="2"/>
        <v/>
      </c>
      <c r="G91" s="269" t="str">
        <f t="shared" si="3"/>
        <v/>
      </c>
    </row>
    <row r="92" s="254" customFormat="1" spans="1:7">
      <c r="A92" s="273" t="s">
        <v>246</v>
      </c>
      <c r="B92" s="276" t="s">
        <v>115</v>
      </c>
      <c r="C92" s="275"/>
      <c r="D92" s="275"/>
      <c r="E92" s="275"/>
      <c r="F92" s="269" t="str">
        <f t="shared" si="2"/>
        <v/>
      </c>
      <c r="G92" s="269" t="str">
        <f t="shared" si="3"/>
        <v/>
      </c>
    </row>
    <row r="93" s="254" customFormat="1" spans="1:7">
      <c r="A93" s="273" t="s">
        <v>247</v>
      </c>
      <c r="B93" s="274" t="s">
        <v>248</v>
      </c>
      <c r="C93" s="275"/>
      <c r="D93" s="275"/>
      <c r="E93" s="275"/>
      <c r="F93" s="269" t="str">
        <f t="shared" si="2"/>
        <v/>
      </c>
      <c r="G93" s="269" t="str">
        <f t="shared" si="3"/>
        <v/>
      </c>
    </row>
    <row r="94" s="254" customFormat="1" spans="1:7">
      <c r="A94" s="273" t="s">
        <v>249</v>
      </c>
      <c r="B94" s="274" t="s">
        <v>250</v>
      </c>
      <c r="C94" s="275"/>
      <c r="D94" s="275"/>
      <c r="E94" s="275"/>
      <c r="F94" s="269" t="str">
        <f t="shared" si="2"/>
        <v/>
      </c>
      <c r="G94" s="269" t="str">
        <f t="shared" si="3"/>
        <v/>
      </c>
    </row>
    <row r="95" s="254" customFormat="1" spans="1:7">
      <c r="A95" s="273" t="s">
        <v>251</v>
      </c>
      <c r="B95" s="274" t="s">
        <v>212</v>
      </c>
      <c r="C95" s="275"/>
      <c r="D95" s="275"/>
      <c r="E95" s="275"/>
      <c r="F95" s="269" t="str">
        <f t="shared" si="2"/>
        <v/>
      </c>
      <c r="G95" s="269" t="str">
        <f t="shared" si="3"/>
        <v/>
      </c>
    </row>
    <row r="96" s="254" customFormat="1" spans="1:7">
      <c r="A96" s="273" t="s">
        <v>252</v>
      </c>
      <c r="B96" s="274" t="s">
        <v>253</v>
      </c>
      <c r="C96" s="275"/>
      <c r="D96" s="275"/>
      <c r="E96" s="275"/>
      <c r="F96" s="269" t="str">
        <f t="shared" si="2"/>
        <v/>
      </c>
      <c r="G96" s="269" t="str">
        <f t="shared" si="3"/>
        <v/>
      </c>
    </row>
    <row r="97" s="254" customFormat="1" spans="1:7">
      <c r="A97" s="273" t="s">
        <v>254</v>
      </c>
      <c r="B97" s="274" t="s">
        <v>255</v>
      </c>
      <c r="C97" s="275"/>
      <c r="D97" s="275"/>
      <c r="E97" s="275"/>
      <c r="F97" s="269" t="str">
        <f t="shared" si="2"/>
        <v/>
      </c>
      <c r="G97" s="269" t="str">
        <f t="shared" si="3"/>
        <v/>
      </c>
    </row>
    <row r="98" s="254" customFormat="1" spans="1:7">
      <c r="A98" s="273" t="s">
        <v>256</v>
      </c>
      <c r="B98" s="274" t="s">
        <v>257</v>
      </c>
      <c r="C98" s="275"/>
      <c r="D98" s="275"/>
      <c r="E98" s="275"/>
      <c r="F98" s="269" t="str">
        <f t="shared" si="2"/>
        <v/>
      </c>
      <c r="G98" s="269" t="str">
        <f t="shared" si="3"/>
        <v/>
      </c>
    </row>
    <row r="99" s="254" customFormat="1" spans="1:7">
      <c r="A99" s="273" t="s">
        <v>258</v>
      </c>
      <c r="B99" s="274" t="s">
        <v>259</v>
      </c>
      <c r="C99" s="275"/>
      <c r="D99" s="275"/>
      <c r="E99" s="275"/>
      <c r="F99" s="269" t="str">
        <f t="shared" si="2"/>
        <v/>
      </c>
      <c r="G99" s="269" t="str">
        <f t="shared" si="3"/>
        <v/>
      </c>
    </row>
    <row r="100" s="254" customFormat="1" spans="1:7">
      <c r="A100" s="273" t="s">
        <v>260</v>
      </c>
      <c r="B100" s="276" t="s">
        <v>129</v>
      </c>
      <c r="C100" s="275"/>
      <c r="D100" s="275"/>
      <c r="E100" s="275"/>
      <c r="F100" s="269" t="str">
        <f t="shared" si="2"/>
        <v/>
      </c>
      <c r="G100" s="269" t="str">
        <f t="shared" si="3"/>
        <v/>
      </c>
    </row>
    <row r="101" s="254" customFormat="1" spans="1:7">
      <c r="A101" s="273" t="s">
        <v>261</v>
      </c>
      <c r="B101" s="276" t="s">
        <v>262</v>
      </c>
      <c r="C101" s="275"/>
      <c r="D101" s="275"/>
      <c r="E101" s="275"/>
      <c r="F101" s="269" t="str">
        <f t="shared" si="2"/>
        <v/>
      </c>
      <c r="G101" s="269" t="str">
        <f t="shared" si="3"/>
        <v/>
      </c>
    </row>
    <row r="102" s="254" customFormat="1" spans="1:7">
      <c r="A102" s="270" t="s">
        <v>263</v>
      </c>
      <c r="B102" s="282" t="s">
        <v>264</v>
      </c>
      <c r="C102" s="272">
        <f>SUM(C103:C110)</f>
        <v>1921</v>
      </c>
      <c r="D102" s="272">
        <f>SUM(D103:D110)</f>
        <v>2225</v>
      </c>
      <c r="E102" s="272">
        <f>SUM(E103:E110)</f>
        <v>2177</v>
      </c>
      <c r="F102" s="269">
        <f t="shared" si="2"/>
        <v>113</v>
      </c>
      <c r="G102" s="269">
        <f t="shared" si="3"/>
        <v>98</v>
      </c>
    </row>
    <row r="103" s="254" customFormat="1" spans="1:7">
      <c r="A103" s="273" t="s">
        <v>265</v>
      </c>
      <c r="B103" s="274" t="s">
        <v>111</v>
      </c>
      <c r="C103" s="275">
        <v>1422</v>
      </c>
      <c r="D103" s="275">
        <v>1502</v>
      </c>
      <c r="E103" s="275">
        <v>1397</v>
      </c>
      <c r="F103" s="269">
        <f t="shared" si="2"/>
        <v>98</v>
      </c>
      <c r="G103" s="269">
        <f t="shared" si="3"/>
        <v>93</v>
      </c>
    </row>
    <row r="104" s="254" customFormat="1" spans="1:7">
      <c r="A104" s="273" t="s">
        <v>266</v>
      </c>
      <c r="B104" s="274" t="s">
        <v>113</v>
      </c>
      <c r="C104" s="275"/>
      <c r="D104" s="275"/>
      <c r="E104" s="275"/>
      <c r="F104" s="269" t="str">
        <f t="shared" si="2"/>
        <v/>
      </c>
      <c r="G104" s="269" t="str">
        <f t="shared" si="3"/>
        <v/>
      </c>
    </row>
    <row r="105" s="254" customFormat="1" spans="1:7">
      <c r="A105" s="273" t="s">
        <v>267</v>
      </c>
      <c r="B105" s="274" t="s">
        <v>115</v>
      </c>
      <c r="C105" s="275"/>
      <c r="D105" s="275"/>
      <c r="E105" s="275"/>
      <c r="F105" s="269" t="str">
        <f t="shared" si="2"/>
        <v/>
      </c>
      <c r="G105" s="269" t="str">
        <f t="shared" si="3"/>
        <v/>
      </c>
    </row>
    <row r="106" s="254" customFormat="1" spans="1:7">
      <c r="A106" s="273" t="s">
        <v>268</v>
      </c>
      <c r="B106" s="276" t="s">
        <v>269</v>
      </c>
      <c r="C106" s="275"/>
      <c r="D106" s="275"/>
      <c r="E106" s="275"/>
      <c r="F106" s="269" t="str">
        <f t="shared" si="2"/>
        <v/>
      </c>
      <c r="G106" s="269" t="str">
        <f t="shared" si="3"/>
        <v/>
      </c>
    </row>
    <row r="107" s="254" customFormat="1" spans="1:7">
      <c r="A107" s="273" t="s">
        <v>270</v>
      </c>
      <c r="B107" s="276" t="s">
        <v>271</v>
      </c>
      <c r="C107" s="275"/>
      <c r="D107" s="275">
        <v>180</v>
      </c>
      <c r="E107" s="275"/>
      <c r="F107" s="269" t="str">
        <f t="shared" si="2"/>
        <v/>
      </c>
      <c r="G107" s="269"/>
    </row>
    <row r="108" s="254" customFormat="1" spans="1:7">
      <c r="A108" s="273" t="s">
        <v>272</v>
      </c>
      <c r="B108" s="276" t="s">
        <v>273</v>
      </c>
      <c r="C108" s="275">
        <v>212</v>
      </c>
      <c r="D108" s="275">
        <v>211</v>
      </c>
      <c r="E108" s="275">
        <v>250</v>
      </c>
      <c r="F108" s="269">
        <f t="shared" si="2"/>
        <v>118</v>
      </c>
      <c r="G108" s="269">
        <f t="shared" si="3"/>
        <v>119</v>
      </c>
    </row>
    <row r="109" s="254" customFormat="1" spans="1:7">
      <c r="A109" s="273" t="s">
        <v>274</v>
      </c>
      <c r="B109" s="274" t="s">
        <v>129</v>
      </c>
      <c r="C109" s="275"/>
      <c r="D109" s="275"/>
      <c r="E109" s="275"/>
      <c r="F109" s="269" t="str">
        <f t="shared" si="2"/>
        <v/>
      </c>
      <c r="G109" s="269" t="str">
        <f t="shared" si="3"/>
        <v/>
      </c>
    </row>
    <row r="110" s="254" customFormat="1" spans="1:7">
      <c r="A110" s="273" t="s">
        <v>275</v>
      </c>
      <c r="B110" s="274" t="s">
        <v>276</v>
      </c>
      <c r="C110" s="275">
        <v>287</v>
      </c>
      <c r="D110" s="275">
        <v>332</v>
      </c>
      <c r="E110" s="275">
        <v>530</v>
      </c>
      <c r="F110" s="269">
        <f t="shared" si="2"/>
        <v>185</v>
      </c>
      <c r="G110" s="269">
        <f t="shared" si="3"/>
        <v>160</v>
      </c>
    </row>
    <row r="111" s="254" customFormat="1" spans="1:7">
      <c r="A111" s="270" t="s">
        <v>277</v>
      </c>
      <c r="B111" s="283" t="s">
        <v>278</v>
      </c>
      <c r="C111" s="272">
        <f>SUM(C112:C121)</f>
        <v>481</v>
      </c>
      <c r="D111" s="272">
        <f>SUM(D112:D121)</f>
        <v>712</v>
      </c>
      <c r="E111" s="272">
        <f>SUM(E112:E121)</f>
        <v>428</v>
      </c>
      <c r="F111" s="269">
        <f t="shared" si="2"/>
        <v>89</v>
      </c>
      <c r="G111" s="269">
        <f t="shared" si="3"/>
        <v>60</v>
      </c>
    </row>
    <row r="112" s="254" customFormat="1" spans="1:7">
      <c r="A112" s="273" t="s">
        <v>279</v>
      </c>
      <c r="B112" s="274" t="s">
        <v>111</v>
      </c>
      <c r="C112" s="275">
        <v>396</v>
      </c>
      <c r="D112" s="275">
        <v>278</v>
      </c>
      <c r="E112" s="275">
        <v>301</v>
      </c>
      <c r="F112" s="269">
        <f t="shared" si="2"/>
        <v>76</v>
      </c>
      <c r="G112" s="269">
        <f t="shared" si="3"/>
        <v>108</v>
      </c>
    </row>
    <row r="113" s="254" customFormat="1" spans="1:7">
      <c r="A113" s="273" t="s">
        <v>280</v>
      </c>
      <c r="B113" s="274" t="s">
        <v>113</v>
      </c>
      <c r="C113" s="275"/>
      <c r="D113" s="275"/>
      <c r="E113" s="275"/>
      <c r="F113" s="269" t="str">
        <f t="shared" si="2"/>
        <v/>
      </c>
      <c r="G113" s="269" t="str">
        <f t="shared" si="3"/>
        <v/>
      </c>
    </row>
    <row r="114" s="254" customFormat="1" spans="1:7">
      <c r="A114" s="273" t="s">
        <v>281</v>
      </c>
      <c r="B114" s="274" t="s">
        <v>115</v>
      </c>
      <c r="C114" s="275"/>
      <c r="D114" s="275"/>
      <c r="E114" s="275"/>
      <c r="F114" s="269" t="str">
        <f t="shared" si="2"/>
        <v/>
      </c>
      <c r="G114" s="269" t="str">
        <f t="shared" si="3"/>
        <v/>
      </c>
    </row>
    <row r="115" s="254" customFormat="1" spans="1:7">
      <c r="A115" s="273" t="s">
        <v>282</v>
      </c>
      <c r="B115" s="276" t="s">
        <v>283</v>
      </c>
      <c r="C115" s="275"/>
      <c r="D115" s="275"/>
      <c r="E115" s="275"/>
      <c r="F115" s="269" t="str">
        <f t="shared" si="2"/>
        <v/>
      </c>
      <c r="G115" s="269" t="str">
        <f t="shared" si="3"/>
        <v/>
      </c>
    </row>
    <row r="116" s="254" customFormat="1" spans="1:7">
      <c r="A116" s="273" t="s">
        <v>284</v>
      </c>
      <c r="B116" s="276" t="s">
        <v>285</v>
      </c>
      <c r="C116" s="275"/>
      <c r="D116" s="275"/>
      <c r="E116" s="275"/>
      <c r="F116" s="269" t="str">
        <f t="shared" si="2"/>
        <v/>
      </c>
      <c r="G116" s="269" t="str">
        <f t="shared" si="3"/>
        <v/>
      </c>
    </row>
    <row r="117" s="254" customFormat="1" spans="1:7">
      <c r="A117" s="273" t="s">
        <v>286</v>
      </c>
      <c r="B117" s="276" t="s">
        <v>287</v>
      </c>
      <c r="C117" s="275"/>
      <c r="D117" s="275"/>
      <c r="E117" s="275"/>
      <c r="F117" s="269" t="str">
        <f t="shared" si="2"/>
        <v/>
      </c>
      <c r="G117" s="269" t="str">
        <f t="shared" si="3"/>
        <v/>
      </c>
    </row>
    <row r="118" s="254" customFormat="1" spans="1:7">
      <c r="A118" s="273" t="s">
        <v>288</v>
      </c>
      <c r="B118" s="274" t="s">
        <v>289</v>
      </c>
      <c r="C118" s="275"/>
      <c r="D118" s="275"/>
      <c r="E118" s="275"/>
      <c r="F118" s="269" t="str">
        <f t="shared" si="2"/>
        <v/>
      </c>
      <c r="G118" s="269" t="str">
        <f t="shared" si="3"/>
        <v/>
      </c>
    </row>
    <row r="119" s="254" customFormat="1" spans="1:7">
      <c r="A119" s="273" t="s">
        <v>290</v>
      </c>
      <c r="B119" s="274" t="s">
        <v>291</v>
      </c>
      <c r="C119" s="275">
        <v>75</v>
      </c>
      <c r="D119" s="275">
        <v>266</v>
      </c>
      <c r="E119" s="275">
        <v>127</v>
      </c>
      <c r="F119" s="269">
        <f t="shared" si="2"/>
        <v>169</v>
      </c>
      <c r="G119" s="269">
        <f t="shared" si="3"/>
        <v>48</v>
      </c>
    </row>
    <row r="120" s="254" customFormat="1" spans="1:7">
      <c r="A120" s="273" t="s">
        <v>292</v>
      </c>
      <c r="B120" s="274" t="s">
        <v>129</v>
      </c>
      <c r="C120" s="275"/>
      <c r="D120" s="275"/>
      <c r="E120" s="275"/>
      <c r="F120" s="269" t="str">
        <f t="shared" si="2"/>
        <v/>
      </c>
      <c r="G120" s="269" t="str">
        <f t="shared" si="3"/>
        <v/>
      </c>
    </row>
    <row r="121" s="254" customFormat="1" spans="1:7">
      <c r="A121" s="273" t="s">
        <v>293</v>
      </c>
      <c r="B121" s="276" t="s">
        <v>294</v>
      </c>
      <c r="C121" s="275">
        <v>10</v>
      </c>
      <c r="D121" s="275">
        <v>168</v>
      </c>
      <c r="E121" s="275"/>
      <c r="F121" s="269"/>
      <c r="G121" s="269"/>
    </row>
    <row r="122" s="254" customFormat="1" spans="1:7">
      <c r="A122" s="270" t="s">
        <v>295</v>
      </c>
      <c r="B122" s="279" t="s">
        <v>296</v>
      </c>
      <c r="C122" s="272"/>
      <c r="D122" s="272"/>
      <c r="E122" s="272"/>
      <c r="F122" s="269" t="str">
        <f t="shared" si="2"/>
        <v/>
      </c>
      <c r="G122" s="269" t="str">
        <f t="shared" si="3"/>
        <v/>
      </c>
    </row>
    <row r="123" s="254" customFormat="1" spans="1:7">
      <c r="A123" s="273" t="s">
        <v>297</v>
      </c>
      <c r="B123" s="276" t="s">
        <v>111</v>
      </c>
      <c r="C123" s="275"/>
      <c r="D123" s="275"/>
      <c r="E123" s="275"/>
      <c r="F123" s="269" t="str">
        <f t="shared" si="2"/>
        <v/>
      </c>
      <c r="G123" s="269" t="str">
        <f t="shared" si="3"/>
        <v/>
      </c>
    </row>
    <row r="124" s="254" customFormat="1" spans="1:7">
      <c r="A124" s="273" t="s">
        <v>298</v>
      </c>
      <c r="B124" s="277" t="s">
        <v>113</v>
      </c>
      <c r="C124" s="275"/>
      <c r="D124" s="275"/>
      <c r="E124" s="275"/>
      <c r="F124" s="269" t="str">
        <f t="shared" si="2"/>
        <v/>
      </c>
      <c r="G124" s="269" t="str">
        <f t="shared" si="3"/>
        <v/>
      </c>
    </row>
    <row r="125" s="254" customFormat="1" spans="1:7">
      <c r="A125" s="273" t="s">
        <v>299</v>
      </c>
      <c r="B125" s="274" t="s">
        <v>115</v>
      </c>
      <c r="C125" s="275"/>
      <c r="D125" s="275"/>
      <c r="E125" s="275"/>
      <c r="F125" s="269" t="str">
        <f t="shared" si="2"/>
        <v/>
      </c>
      <c r="G125" s="269" t="str">
        <f t="shared" si="3"/>
        <v/>
      </c>
    </row>
    <row r="126" s="254" customFormat="1" spans="1:7">
      <c r="A126" s="273" t="s">
        <v>300</v>
      </c>
      <c r="B126" s="274" t="s">
        <v>301</v>
      </c>
      <c r="C126" s="275"/>
      <c r="D126" s="275"/>
      <c r="E126" s="275"/>
      <c r="F126" s="269" t="str">
        <f t="shared" si="2"/>
        <v/>
      </c>
      <c r="G126" s="269" t="str">
        <f t="shared" si="3"/>
        <v/>
      </c>
    </row>
    <row r="127" s="254" customFormat="1" spans="1:7">
      <c r="A127" s="273" t="s">
        <v>302</v>
      </c>
      <c r="B127" s="274" t="s">
        <v>303</v>
      </c>
      <c r="C127" s="275"/>
      <c r="D127" s="275"/>
      <c r="E127" s="275"/>
      <c r="F127" s="269" t="str">
        <f t="shared" si="2"/>
        <v/>
      </c>
      <c r="G127" s="269" t="str">
        <f t="shared" si="3"/>
        <v/>
      </c>
    </row>
    <row r="128" s="254" customFormat="1" spans="1:7">
      <c r="A128" s="273" t="s">
        <v>304</v>
      </c>
      <c r="B128" s="276" t="s">
        <v>305</v>
      </c>
      <c r="C128" s="275"/>
      <c r="D128" s="275"/>
      <c r="E128" s="275"/>
      <c r="F128" s="269" t="str">
        <f t="shared" si="2"/>
        <v/>
      </c>
      <c r="G128" s="269" t="str">
        <f t="shared" si="3"/>
        <v/>
      </c>
    </row>
    <row r="129" s="254" customFormat="1" spans="1:7">
      <c r="A129" s="273" t="s">
        <v>306</v>
      </c>
      <c r="B129" s="274" t="s">
        <v>307</v>
      </c>
      <c r="C129" s="275"/>
      <c r="D129" s="275"/>
      <c r="E129" s="275"/>
      <c r="F129" s="269" t="str">
        <f t="shared" si="2"/>
        <v/>
      </c>
      <c r="G129" s="269" t="str">
        <f t="shared" si="3"/>
        <v/>
      </c>
    </row>
    <row r="130" s="254" customFormat="1" spans="1:7">
      <c r="A130" s="273" t="s">
        <v>308</v>
      </c>
      <c r="B130" s="274" t="s">
        <v>309</v>
      </c>
      <c r="C130" s="275"/>
      <c r="D130" s="275"/>
      <c r="E130" s="275"/>
      <c r="F130" s="269" t="str">
        <f t="shared" si="2"/>
        <v/>
      </c>
      <c r="G130" s="269" t="str">
        <f t="shared" si="3"/>
        <v/>
      </c>
    </row>
    <row r="131" s="254" customFormat="1" spans="1:7">
      <c r="A131" s="273" t="s">
        <v>310</v>
      </c>
      <c r="B131" s="274" t="s">
        <v>311</v>
      </c>
      <c r="C131" s="275"/>
      <c r="D131" s="275"/>
      <c r="E131" s="275"/>
      <c r="F131" s="269" t="str">
        <f t="shared" si="2"/>
        <v/>
      </c>
      <c r="G131" s="269" t="str">
        <f t="shared" si="3"/>
        <v/>
      </c>
    </row>
    <row r="132" s="254" customFormat="1" spans="1:7">
      <c r="A132" s="273" t="s">
        <v>312</v>
      </c>
      <c r="B132" s="274" t="s">
        <v>129</v>
      </c>
      <c r="C132" s="275"/>
      <c r="D132" s="275"/>
      <c r="E132" s="275"/>
      <c r="F132" s="269" t="str">
        <f t="shared" si="2"/>
        <v/>
      </c>
      <c r="G132" s="269" t="str">
        <f t="shared" si="3"/>
        <v/>
      </c>
    </row>
    <row r="133" s="254" customFormat="1" spans="1:7">
      <c r="A133" s="273" t="s">
        <v>313</v>
      </c>
      <c r="B133" s="274" t="s">
        <v>314</v>
      </c>
      <c r="C133" s="275"/>
      <c r="D133" s="275"/>
      <c r="E133" s="275"/>
      <c r="F133" s="269" t="str">
        <f t="shared" si="2"/>
        <v/>
      </c>
      <c r="G133" s="269" t="str">
        <f t="shared" si="3"/>
        <v/>
      </c>
    </row>
    <row r="134" s="254" customFormat="1" spans="1:7">
      <c r="A134" s="270" t="s">
        <v>315</v>
      </c>
      <c r="B134" s="271" t="s">
        <v>316</v>
      </c>
      <c r="C134" s="272">
        <f>SUM(C135:C140)</f>
        <v>189</v>
      </c>
      <c r="D134" s="272">
        <f>SUM(D135:D140)</f>
        <v>198</v>
      </c>
      <c r="E134" s="272">
        <f>SUM(E135:E140)</f>
        <v>119</v>
      </c>
      <c r="F134" s="269">
        <f t="shared" ref="F134:F197" si="4">IF(C134=0,"",ROUND(E134/C134*100,1))</f>
        <v>63</v>
      </c>
      <c r="G134" s="269">
        <f t="shared" ref="G134:G197" si="5">IF(D134=0,"",ROUND(E134/D134*100,1))</f>
        <v>60</v>
      </c>
    </row>
    <row r="135" s="254" customFormat="1" spans="1:7">
      <c r="A135" s="273" t="s">
        <v>317</v>
      </c>
      <c r="B135" s="274" t="s">
        <v>111</v>
      </c>
      <c r="C135" s="275">
        <v>131</v>
      </c>
      <c r="D135" s="275">
        <v>107</v>
      </c>
      <c r="E135" s="275">
        <v>72</v>
      </c>
      <c r="F135" s="269">
        <f t="shared" si="4"/>
        <v>55</v>
      </c>
      <c r="G135" s="269">
        <f t="shared" si="5"/>
        <v>67</v>
      </c>
    </row>
    <row r="136" s="254" customFormat="1" spans="1:7">
      <c r="A136" s="273" t="s">
        <v>318</v>
      </c>
      <c r="B136" s="274" t="s">
        <v>113</v>
      </c>
      <c r="C136" s="275"/>
      <c r="D136" s="275"/>
      <c r="E136" s="275"/>
      <c r="F136" s="269" t="str">
        <f t="shared" si="4"/>
        <v/>
      </c>
      <c r="G136" s="269" t="str">
        <f t="shared" si="5"/>
        <v/>
      </c>
    </row>
    <row r="137" s="254" customFormat="1" spans="1:7">
      <c r="A137" s="273" t="s">
        <v>319</v>
      </c>
      <c r="B137" s="276" t="s">
        <v>115</v>
      </c>
      <c r="C137" s="275"/>
      <c r="D137" s="275"/>
      <c r="E137" s="275"/>
      <c r="F137" s="269" t="str">
        <f t="shared" si="4"/>
        <v/>
      </c>
      <c r="G137" s="269" t="str">
        <f t="shared" si="5"/>
        <v/>
      </c>
    </row>
    <row r="138" s="254" customFormat="1" spans="1:7">
      <c r="A138" s="273" t="s">
        <v>320</v>
      </c>
      <c r="B138" s="276" t="s">
        <v>321</v>
      </c>
      <c r="C138" s="275"/>
      <c r="D138" s="275">
        <v>21</v>
      </c>
      <c r="E138" s="275">
        <v>5</v>
      </c>
      <c r="F138" s="269" t="str">
        <f t="shared" si="4"/>
        <v/>
      </c>
      <c r="G138" s="269">
        <f t="shared" si="5"/>
        <v>24</v>
      </c>
    </row>
    <row r="139" s="254" customFormat="1" spans="1:7">
      <c r="A139" s="273" t="s">
        <v>322</v>
      </c>
      <c r="B139" s="276" t="s">
        <v>129</v>
      </c>
      <c r="C139" s="275"/>
      <c r="D139" s="275"/>
      <c r="E139" s="275"/>
      <c r="F139" s="269" t="str">
        <f t="shared" si="4"/>
        <v/>
      </c>
      <c r="G139" s="269" t="str">
        <f t="shared" si="5"/>
        <v/>
      </c>
    </row>
    <row r="140" s="254" customFormat="1" spans="1:7">
      <c r="A140" s="273" t="s">
        <v>323</v>
      </c>
      <c r="B140" s="277" t="s">
        <v>324</v>
      </c>
      <c r="C140" s="275">
        <v>58</v>
      </c>
      <c r="D140" s="275">
        <v>70</v>
      </c>
      <c r="E140" s="275">
        <v>42</v>
      </c>
      <c r="F140" s="269">
        <f t="shared" si="4"/>
        <v>72</v>
      </c>
      <c r="G140" s="269">
        <f t="shared" si="5"/>
        <v>60</v>
      </c>
    </row>
    <row r="141" s="254" customFormat="1" spans="1:7">
      <c r="A141" s="270" t="s">
        <v>325</v>
      </c>
      <c r="B141" s="271" t="s">
        <v>326</v>
      </c>
      <c r="C141" s="272">
        <f>SUM(C142:C148)</f>
        <v>0</v>
      </c>
      <c r="D141" s="272">
        <f>SUM(D142:D148)</f>
        <v>0</v>
      </c>
      <c r="E141" s="272">
        <f>SUM(E142:E148)</f>
        <v>0</v>
      </c>
      <c r="F141" s="269" t="str">
        <f t="shared" si="4"/>
        <v/>
      </c>
      <c r="G141" s="269" t="str">
        <f t="shared" si="5"/>
        <v/>
      </c>
    </row>
    <row r="142" s="254" customFormat="1" spans="1:7">
      <c r="A142" s="273" t="s">
        <v>327</v>
      </c>
      <c r="B142" s="274" t="s">
        <v>111</v>
      </c>
      <c r="C142" s="275"/>
      <c r="D142" s="275"/>
      <c r="E142" s="275"/>
      <c r="F142" s="269" t="str">
        <f t="shared" si="4"/>
        <v/>
      </c>
      <c r="G142" s="269" t="str">
        <f t="shared" si="5"/>
        <v/>
      </c>
    </row>
    <row r="143" s="254" customFormat="1" spans="1:7">
      <c r="A143" s="273" t="s">
        <v>328</v>
      </c>
      <c r="B143" s="276" t="s">
        <v>113</v>
      </c>
      <c r="C143" s="275"/>
      <c r="D143" s="275"/>
      <c r="E143" s="275"/>
      <c r="F143" s="269" t="str">
        <f t="shared" si="4"/>
        <v/>
      </c>
      <c r="G143" s="269" t="str">
        <f t="shared" si="5"/>
        <v/>
      </c>
    </row>
    <row r="144" s="254" customFormat="1" spans="1:7">
      <c r="A144" s="273" t="s">
        <v>329</v>
      </c>
      <c r="B144" s="276" t="s">
        <v>115</v>
      </c>
      <c r="C144" s="275"/>
      <c r="D144" s="275"/>
      <c r="E144" s="275"/>
      <c r="F144" s="269" t="str">
        <f t="shared" si="4"/>
        <v/>
      </c>
      <c r="G144" s="269" t="str">
        <f t="shared" si="5"/>
        <v/>
      </c>
    </row>
    <row r="145" s="254" customFormat="1" spans="1:7">
      <c r="A145" s="273" t="s">
        <v>330</v>
      </c>
      <c r="B145" s="276" t="s">
        <v>331</v>
      </c>
      <c r="C145" s="275"/>
      <c r="D145" s="275"/>
      <c r="E145" s="275"/>
      <c r="F145" s="269" t="str">
        <f t="shared" si="4"/>
        <v/>
      </c>
      <c r="G145" s="269" t="str">
        <f t="shared" si="5"/>
        <v/>
      </c>
    </row>
    <row r="146" s="254" customFormat="1" spans="1:7">
      <c r="A146" s="273" t="s">
        <v>332</v>
      </c>
      <c r="B146" s="277" t="s">
        <v>333</v>
      </c>
      <c r="C146" s="275"/>
      <c r="D146" s="275"/>
      <c r="E146" s="275"/>
      <c r="F146" s="269" t="str">
        <f t="shared" si="4"/>
        <v/>
      </c>
      <c r="G146" s="269" t="str">
        <f t="shared" si="5"/>
        <v/>
      </c>
    </row>
    <row r="147" s="254" customFormat="1" spans="1:7">
      <c r="A147" s="273" t="s">
        <v>334</v>
      </c>
      <c r="B147" s="274" t="s">
        <v>129</v>
      </c>
      <c r="C147" s="275"/>
      <c r="D147" s="275"/>
      <c r="E147" s="275"/>
      <c r="F147" s="269" t="str">
        <f t="shared" si="4"/>
        <v/>
      </c>
      <c r="G147" s="269" t="str">
        <f t="shared" si="5"/>
        <v/>
      </c>
    </row>
    <row r="148" s="254" customFormat="1" spans="1:7">
      <c r="A148" s="273" t="s">
        <v>335</v>
      </c>
      <c r="B148" s="274" t="s">
        <v>336</v>
      </c>
      <c r="C148" s="275"/>
      <c r="D148" s="275"/>
      <c r="E148" s="275"/>
      <c r="F148" s="269" t="str">
        <f t="shared" si="4"/>
        <v/>
      </c>
      <c r="G148" s="269" t="str">
        <f t="shared" si="5"/>
        <v/>
      </c>
    </row>
    <row r="149" s="254" customFormat="1" spans="1:7">
      <c r="A149" s="270" t="s">
        <v>337</v>
      </c>
      <c r="B149" s="279" t="s">
        <v>338</v>
      </c>
      <c r="C149" s="272">
        <f>SUM(C150:C154)</f>
        <v>110</v>
      </c>
      <c r="D149" s="272">
        <f>SUM(D150:D154)</f>
        <v>91</v>
      </c>
      <c r="E149" s="272">
        <f>SUM(E150:E154)</f>
        <v>82</v>
      </c>
      <c r="F149" s="269">
        <f t="shared" si="4"/>
        <v>75</v>
      </c>
      <c r="G149" s="269">
        <f t="shared" si="5"/>
        <v>90</v>
      </c>
    </row>
    <row r="150" s="254" customFormat="1" spans="1:7">
      <c r="A150" s="273" t="s">
        <v>339</v>
      </c>
      <c r="B150" s="276" t="s">
        <v>111</v>
      </c>
      <c r="C150" s="275">
        <v>91</v>
      </c>
      <c r="D150" s="275">
        <v>70</v>
      </c>
      <c r="E150" s="275">
        <v>77</v>
      </c>
      <c r="F150" s="269">
        <f t="shared" si="4"/>
        <v>85</v>
      </c>
      <c r="G150" s="269">
        <f t="shared" si="5"/>
        <v>110</v>
      </c>
    </row>
    <row r="151" s="254" customFormat="1" spans="1:7">
      <c r="A151" s="273" t="s">
        <v>340</v>
      </c>
      <c r="B151" s="276" t="s">
        <v>113</v>
      </c>
      <c r="C151" s="275"/>
      <c r="D151" s="275"/>
      <c r="E151" s="275"/>
      <c r="F151" s="269" t="str">
        <f t="shared" si="4"/>
        <v/>
      </c>
      <c r="G151" s="269" t="str">
        <f t="shared" si="5"/>
        <v/>
      </c>
    </row>
    <row r="152" s="254" customFormat="1" spans="1:7">
      <c r="A152" s="273" t="s">
        <v>341</v>
      </c>
      <c r="B152" s="274" t="s">
        <v>115</v>
      </c>
      <c r="C152" s="275"/>
      <c r="D152" s="275"/>
      <c r="E152" s="275"/>
      <c r="F152" s="269" t="str">
        <f t="shared" si="4"/>
        <v/>
      </c>
      <c r="G152" s="269" t="str">
        <f t="shared" si="5"/>
        <v/>
      </c>
    </row>
    <row r="153" s="254" customFormat="1" spans="1:7">
      <c r="A153" s="273" t="s">
        <v>342</v>
      </c>
      <c r="B153" s="278" t="s">
        <v>343</v>
      </c>
      <c r="C153" s="275">
        <v>19</v>
      </c>
      <c r="D153" s="275"/>
      <c r="E153" s="275"/>
      <c r="F153" s="269"/>
      <c r="G153" s="269" t="str">
        <f t="shared" si="5"/>
        <v/>
      </c>
    </row>
    <row r="154" s="254" customFormat="1" spans="1:7">
      <c r="A154" s="273" t="s">
        <v>344</v>
      </c>
      <c r="B154" s="274" t="s">
        <v>345</v>
      </c>
      <c r="C154" s="275"/>
      <c r="D154" s="275">
        <v>21</v>
      </c>
      <c r="E154" s="275">
        <v>5</v>
      </c>
      <c r="F154" s="269" t="str">
        <f t="shared" si="4"/>
        <v/>
      </c>
      <c r="G154" s="269">
        <f t="shared" si="5"/>
        <v>24</v>
      </c>
    </row>
    <row r="155" s="254" customFormat="1" spans="1:7">
      <c r="A155" s="270" t="s">
        <v>346</v>
      </c>
      <c r="B155" s="279" t="s">
        <v>347</v>
      </c>
      <c r="C155" s="272">
        <f>SUM(C156:C161)</f>
        <v>42</v>
      </c>
      <c r="D155" s="272">
        <f>SUM(D156:D161)</f>
        <v>41</v>
      </c>
      <c r="E155" s="272">
        <f>SUM(E156:E161)</f>
        <v>31</v>
      </c>
      <c r="F155" s="269">
        <f t="shared" si="4"/>
        <v>74</v>
      </c>
      <c r="G155" s="269">
        <f t="shared" si="5"/>
        <v>76</v>
      </c>
    </row>
    <row r="156" s="254" customFormat="1" spans="1:7">
      <c r="A156" s="273" t="s">
        <v>348</v>
      </c>
      <c r="B156" s="276" t="s">
        <v>111</v>
      </c>
      <c r="C156" s="275">
        <v>42</v>
      </c>
      <c r="D156" s="275">
        <v>41</v>
      </c>
      <c r="E156" s="275">
        <v>31</v>
      </c>
      <c r="F156" s="269">
        <f t="shared" si="4"/>
        <v>74</v>
      </c>
      <c r="G156" s="269">
        <f t="shared" si="5"/>
        <v>76</v>
      </c>
    </row>
    <row r="157" s="254" customFormat="1" spans="1:7">
      <c r="A157" s="273" t="s">
        <v>349</v>
      </c>
      <c r="B157" s="276" t="s">
        <v>113</v>
      </c>
      <c r="C157" s="275"/>
      <c r="D157" s="275"/>
      <c r="E157" s="275"/>
      <c r="F157" s="269" t="str">
        <f t="shared" si="4"/>
        <v/>
      </c>
      <c r="G157" s="269" t="str">
        <f t="shared" si="5"/>
        <v/>
      </c>
    </row>
    <row r="158" s="254" customFormat="1" spans="1:7">
      <c r="A158" s="273" t="s">
        <v>350</v>
      </c>
      <c r="B158" s="277" t="s">
        <v>115</v>
      </c>
      <c r="C158" s="275"/>
      <c r="D158" s="275"/>
      <c r="E158" s="275"/>
      <c r="F158" s="269" t="str">
        <f t="shared" si="4"/>
        <v/>
      </c>
      <c r="G158" s="269" t="str">
        <f t="shared" si="5"/>
        <v/>
      </c>
    </row>
    <row r="159" s="254" customFormat="1" spans="1:7">
      <c r="A159" s="273" t="s">
        <v>351</v>
      </c>
      <c r="B159" s="274" t="s">
        <v>142</v>
      </c>
      <c r="C159" s="275"/>
      <c r="D159" s="275"/>
      <c r="E159" s="275"/>
      <c r="F159" s="269" t="str">
        <f t="shared" si="4"/>
        <v/>
      </c>
      <c r="G159" s="269" t="str">
        <f t="shared" si="5"/>
        <v/>
      </c>
    </row>
    <row r="160" s="254" customFormat="1" spans="1:7">
      <c r="A160" s="273" t="s">
        <v>352</v>
      </c>
      <c r="B160" s="274" t="s">
        <v>129</v>
      </c>
      <c r="C160" s="275"/>
      <c r="D160" s="275"/>
      <c r="E160" s="275"/>
      <c r="F160" s="269" t="str">
        <f t="shared" si="4"/>
        <v/>
      </c>
      <c r="G160" s="269" t="str">
        <f t="shared" si="5"/>
        <v/>
      </c>
    </row>
    <row r="161" s="254" customFormat="1" spans="1:7">
      <c r="A161" s="273" t="s">
        <v>353</v>
      </c>
      <c r="B161" s="274" t="s">
        <v>354</v>
      </c>
      <c r="C161" s="275"/>
      <c r="D161" s="275"/>
      <c r="E161" s="275"/>
      <c r="F161" s="269" t="str">
        <f t="shared" si="4"/>
        <v/>
      </c>
      <c r="G161" s="269" t="str">
        <f t="shared" si="5"/>
        <v/>
      </c>
    </row>
    <row r="162" s="254" customFormat="1" spans="1:7">
      <c r="A162" s="270" t="s">
        <v>355</v>
      </c>
      <c r="B162" s="279" t="s">
        <v>356</v>
      </c>
      <c r="C162" s="272">
        <f>SUM(C163:C168)</f>
        <v>190</v>
      </c>
      <c r="D162" s="272">
        <f>SUM(D163:D168)</f>
        <v>233</v>
      </c>
      <c r="E162" s="272">
        <f>SUM(E163:E168)</f>
        <v>279</v>
      </c>
      <c r="F162" s="269">
        <f t="shared" si="4"/>
        <v>147</v>
      </c>
      <c r="G162" s="269">
        <f t="shared" si="5"/>
        <v>120</v>
      </c>
    </row>
    <row r="163" s="254" customFormat="1" spans="1:7">
      <c r="A163" s="273" t="s">
        <v>357</v>
      </c>
      <c r="B163" s="276" t="s">
        <v>111</v>
      </c>
      <c r="C163" s="275">
        <v>157</v>
      </c>
      <c r="D163" s="275">
        <v>190</v>
      </c>
      <c r="E163" s="275">
        <v>279</v>
      </c>
      <c r="F163" s="269">
        <f t="shared" si="4"/>
        <v>178</v>
      </c>
      <c r="G163" s="269">
        <f t="shared" si="5"/>
        <v>147</v>
      </c>
    </row>
    <row r="164" s="254" customFormat="1" spans="1:7">
      <c r="A164" s="273" t="s">
        <v>358</v>
      </c>
      <c r="B164" s="276" t="s">
        <v>113</v>
      </c>
      <c r="C164" s="275"/>
      <c r="D164" s="275"/>
      <c r="E164" s="275"/>
      <c r="F164" s="269" t="str">
        <f t="shared" si="4"/>
        <v/>
      </c>
      <c r="G164" s="269" t="str">
        <f t="shared" si="5"/>
        <v/>
      </c>
    </row>
    <row r="165" s="254" customFormat="1" spans="1:7">
      <c r="A165" s="273" t="s">
        <v>359</v>
      </c>
      <c r="B165" s="274" t="s">
        <v>115</v>
      </c>
      <c r="C165" s="275"/>
      <c r="D165" s="275"/>
      <c r="E165" s="275"/>
      <c r="F165" s="269" t="str">
        <f t="shared" si="4"/>
        <v/>
      </c>
      <c r="G165" s="269" t="str">
        <f t="shared" si="5"/>
        <v/>
      </c>
    </row>
    <row r="166" s="254" customFormat="1" spans="1:7">
      <c r="A166" s="273" t="s">
        <v>360</v>
      </c>
      <c r="B166" s="274" t="s">
        <v>361</v>
      </c>
      <c r="C166" s="275"/>
      <c r="D166" s="275"/>
      <c r="E166" s="275"/>
      <c r="F166" s="269" t="str">
        <f t="shared" si="4"/>
        <v/>
      </c>
      <c r="G166" s="269" t="str">
        <f t="shared" si="5"/>
        <v/>
      </c>
    </row>
    <row r="167" s="254" customFormat="1" spans="1:7">
      <c r="A167" s="273" t="s">
        <v>362</v>
      </c>
      <c r="B167" s="276" t="s">
        <v>129</v>
      </c>
      <c r="C167" s="275"/>
      <c r="D167" s="275"/>
      <c r="E167" s="275"/>
      <c r="F167" s="269" t="str">
        <f t="shared" si="4"/>
        <v/>
      </c>
      <c r="G167" s="269" t="str">
        <f t="shared" si="5"/>
        <v/>
      </c>
    </row>
    <row r="168" s="254" customFormat="1" spans="1:7">
      <c r="A168" s="273" t="s">
        <v>363</v>
      </c>
      <c r="B168" s="276" t="s">
        <v>364</v>
      </c>
      <c r="C168" s="275">
        <v>33</v>
      </c>
      <c r="D168" s="275">
        <v>43</v>
      </c>
      <c r="E168" s="275"/>
      <c r="F168" s="269"/>
      <c r="G168" s="269"/>
    </row>
    <row r="169" s="254" customFormat="1" spans="1:7">
      <c r="A169" s="270" t="s">
        <v>365</v>
      </c>
      <c r="B169" s="279" t="s">
        <v>366</v>
      </c>
      <c r="C169" s="272">
        <f>SUM(C170:C175)</f>
        <v>2100</v>
      </c>
      <c r="D169" s="272">
        <f>SUM(D170:D175)</f>
        <v>2174</v>
      </c>
      <c r="E169" s="272">
        <f>SUM(E170:E175)</f>
        <v>1549</v>
      </c>
      <c r="F169" s="269">
        <f t="shared" si="4"/>
        <v>74</v>
      </c>
      <c r="G169" s="269">
        <f t="shared" si="5"/>
        <v>71</v>
      </c>
    </row>
    <row r="170" s="254" customFormat="1" spans="1:7">
      <c r="A170" s="273" t="s">
        <v>367</v>
      </c>
      <c r="B170" s="276" t="s">
        <v>111</v>
      </c>
      <c r="C170" s="275">
        <v>1683</v>
      </c>
      <c r="D170" s="275">
        <v>1371</v>
      </c>
      <c r="E170" s="275">
        <v>1482</v>
      </c>
      <c r="F170" s="269">
        <f t="shared" si="4"/>
        <v>88</v>
      </c>
      <c r="G170" s="269">
        <f t="shared" si="5"/>
        <v>108</v>
      </c>
    </row>
    <row r="171" s="254" customFormat="1" spans="1:7">
      <c r="A171" s="273" t="s">
        <v>368</v>
      </c>
      <c r="B171" s="274" t="s">
        <v>113</v>
      </c>
      <c r="C171" s="275"/>
      <c r="D171" s="275"/>
      <c r="E171" s="275"/>
      <c r="F171" s="269" t="str">
        <f t="shared" si="4"/>
        <v/>
      </c>
      <c r="G171" s="269" t="str">
        <f t="shared" si="5"/>
        <v/>
      </c>
    </row>
    <row r="172" s="254" customFormat="1" spans="1:7">
      <c r="A172" s="273" t="s">
        <v>369</v>
      </c>
      <c r="B172" s="274" t="s">
        <v>115</v>
      </c>
      <c r="C172" s="275"/>
      <c r="D172" s="275"/>
      <c r="E172" s="275"/>
      <c r="F172" s="269" t="str">
        <f t="shared" si="4"/>
        <v/>
      </c>
      <c r="G172" s="269" t="str">
        <f t="shared" si="5"/>
        <v/>
      </c>
    </row>
    <row r="173" s="254" customFormat="1" spans="1:7">
      <c r="A173" s="273" t="s">
        <v>370</v>
      </c>
      <c r="B173" s="274" t="s">
        <v>371</v>
      </c>
      <c r="C173" s="275"/>
      <c r="D173" s="275"/>
      <c r="E173" s="275"/>
      <c r="F173" s="269" t="str">
        <f t="shared" si="4"/>
        <v/>
      </c>
      <c r="G173" s="269" t="str">
        <f t="shared" si="5"/>
        <v/>
      </c>
    </row>
    <row r="174" s="254" customFormat="1" spans="1:7">
      <c r="A174" s="273" t="s">
        <v>372</v>
      </c>
      <c r="B174" s="276" t="s">
        <v>129</v>
      </c>
      <c r="C174" s="275"/>
      <c r="D174" s="275"/>
      <c r="E174" s="275"/>
      <c r="F174" s="269" t="str">
        <f t="shared" si="4"/>
        <v/>
      </c>
      <c r="G174" s="269" t="str">
        <f t="shared" si="5"/>
        <v/>
      </c>
    </row>
    <row r="175" s="254" customFormat="1" spans="1:7">
      <c r="A175" s="273" t="s">
        <v>373</v>
      </c>
      <c r="B175" s="276" t="s">
        <v>374</v>
      </c>
      <c r="C175" s="275">
        <v>417</v>
      </c>
      <c r="D175" s="275">
        <v>803</v>
      </c>
      <c r="E175" s="275">
        <v>67</v>
      </c>
      <c r="F175" s="269">
        <f t="shared" si="4"/>
        <v>16</v>
      </c>
      <c r="G175" s="269">
        <f t="shared" si="5"/>
        <v>8</v>
      </c>
    </row>
    <row r="176" s="254" customFormat="1" spans="1:7">
      <c r="A176" s="270" t="s">
        <v>375</v>
      </c>
      <c r="B176" s="279" t="s">
        <v>376</v>
      </c>
      <c r="C176" s="272">
        <f>SUM(C177:C182)</f>
        <v>831</v>
      </c>
      <c r="D176" s="272">
        <f>SUM(D177:D182)</f>
        <v>2238</v>
      </c>
      <c r="E176" s="272">
        <f>SUM(E177:E182)</f>
        <v>1714</v>
      </c>
      <c r="F176" s="269">
        <f t="shared" si="4"/>
        <v>206</v>
      </c>
      <c r="G176" s="269">
        <f t="shared" si="5"/>
        <v>77</v>
      </c>
    </row>
    <row r="177" s="254" customFormat="1" spans="1:7">
      <c r="A177" s="273" t="s">
        <v>377</v>
      </c>
      <c r="B177" s="274" t="s">
        <v>111</v>
      </c>
      <c r="C177" s="275">
        <v>355</v>
      </c>
      <c r="D177" s="275">
        <v>308</v>
      </c>
      <c r="E177" s="275">
        <v>314</v>
      </c>
      <c r="F177" s="269">
        <f t="shared" si="4"/>
        <v>89</v>
      </c>
      <c r="G177" s="269">
        <f t="shared" si="5"/>
        <v>102</v>
      </c>
    </row>
    <row r="178" s="254" customFormat="1" spans="1:7">
      <c r="A178" s="273" t="s">
        <v>378</v>
      </c>
      <c r="B178" s="274" t="s">
        <v>113</v>
      </c>
      <c r="C178" s="275"/>
      <c r="D178" s="275"/>
      <c r="E178" s="275"/>
      <c r="F178" s="269" t="str">
        <f t="shared" si="4"/>
        <v/>
      </c>
      <c r="G178" s="269" t="str">
        <f t="shared" si="5"/>
        <v/>
      </c>
    </row>
    <row r="179" s="254" customFormat="1" spans="1:7">
      <c r="A179" s="273" t="s">
        <v>379</v>
      </c>
      <c r="B179" s="274" t="s">
        <v>115</v>
      </c>
      <c r="C179" s="275"/>
      <c r="D179" s="275"/>
      <c r="E179" s="275"/>
      <c r="F179" s="269" t="str">
        <f t="shared" si="4"/>
        <v/>
      </c>
      <c r="G179" s="269" t="str">
        <f t="shared" si="5"/>
        <v/>
      </c>
    </row>
    <row r="180" s="254" customFormat="1" spans="1:7">
      <c r="A180" s="273" t="s">
        <v>380</v>
      </c>
      <c r="B180" s="274" t="s">
        <v>381</v>
      </c>
      <c r="C180" s="275"/>
      <c r="D180" s="275"/>
      <c r="E180" s="275"/>
      <c r="F180" s="269" t="str">
        <f t="shared" si="4"/>
        <v/>
      </c>
      <c r="G180" s="269" t="str">
        <f t="shared" si="5"/>
        <v/>
      </c>
    </row>
    <row r="181" s="254" customFormat="1" spans="1:7">
      <c r="A181" s="273" t="s">
        <v>382</v>
      </c>
      <c r="B181" s="274" t="s">
        <v>129</v>
      </c>
      <c r="C181" s="275"/>
      <c r="D181" s="275"/>
      <c r="E181" s="275"/>
      <c r="F181" s="269" t="str">
        <f t="shared" si="4"/>
        <v/>
      </c>
      <c r="G181" s="269" t="str">
        <f t="shared" si="5"/>
        <v/>
      </c>
    </row>
    <row r="182" s="254" customFormat="1" spans="1:7">
      <c r="A182" s="273" t="s">
        <v>383</v>
      </c>
      <c r="B182" s="276" t="s">
        <v>384</v>
      </c>
      <c r="C182" s="275">
        <v>476</v>
      </c>
      <c r="D182" s="275">
        <v>1930</v>
      </c>
      <c r="E182" s="275">
        <v>1400</v>
      </c>
      <c r="F182" s="269">
        <f t="shared" si="4"/>
        <v>294</v>
      </c>
      <c r="G182" s="269">
        <f t="shared" si="5"/>
        <v>73</v>
      </c>
    </row>
    <row r="183" s="254" customFormat="1" spans="1:7">
      <c r="A183" s="270" t="s">
        <v>385</v>
      </c>
      <c r="B183" s="279" t="s">
        <v>386</v>
      </c>
      <c r="C183" s="272">
        <f>SUM(C184:C189)</f>
        <v>525</v>
      </c>
      <c r="D183" s="272">
        <f>SUM(D184:D189)</f>
        <v>1196</v>
      </c>
      <c r="E183" s="272">
        <f>SUM(E184:E189)</f>
        <v>495</v>
      </c>
      <c r="F183" s="269">
        <f t="shared" si="4"/>
        <v>94</v>
      </c>
      <c r="G183" s="269">
        <f t="shared" si="5"/>
        <v>41</v>
      </c>
    </row>
    <row r="184" s="254" customFormat="1" spans="1:7">
      <c r="A184" s="273" t="s">
        <v>387</v>
      </c>
      <c r="B184" s="277" t="s">
        <v>111</v>
      </c>
      <c r="C184" s="275">
        <v>343</v>
      </c>
      <c r="D184" s="275">
        <v>417</v>
      </c>
      <c r="E184" s="275">
        <v>276</v>
      </c>
      <c r="F184" s="269">
        <f t="shared" si="4"/>
        <v>81</v>
      </c>
      <c r="G184" s="269">
        <f t="shared" si="5"/>
        <v>66</v>
      </c>
    </row>
    <row r="185" s="254" customFormat="1" spans="1:7">
      <c r="A185" s="273" t="s">
        <v>388</v>
      </c>
      <c r="B185" s="274" t="s">
        <v>113</v>
      </c>
      <c r="C185" s="275"/>
      <c r="D185" s="275"/>
      <c r="E185" s="275"/>
      <c r="F185" s="269" t="str">
        <f t="shared" si="4"/>
        <v/>
      </c>
      <c r="G185" s="269" t="str">
        <f t="shared" si="5"/>
        <v/>
      </c>
    </row>
    <row r="186" s="254" customFormat="1" spans="1:7">
      <c r="A186" s="273" t="s">
        <v>389</v>
      </c>
      <c r="B186" s="274" t="s">
        <v>115</v>
      </c>
      <c r="C186" s="275"/>
      <c r="D186" s="275"/>
      <c r="E186" s="275"/>
      <c r="F186" s="269" t="str">
        <f t="shared" si="4"/>
        <v/>
      </c>
      <c r="G186" s="269" t="str">
        <f t="shared" si="5"/>
        <v/>
      </c>
    </row>
    <row r="187" s="254" customFormat="1" spans="1:7">
      <c r="A187" s="273" t="s">
        <v>390</v>
      </c>
      <c r="B187" s="274" t="s">
        <v>391</v>
      </c>
      <c r="C187" s="275">
        <v>130</v>
      </c>
      <c r="D187" s="275">
        <v>155</v>
      </c>
      <c r="E187" s="275">
        <v>100</v>
      </c>
      <c r="F187" s="269">
        <f t="shared" si="4"/>
        <v>77</v>
      </c>
      <c r="G187" s="269">
        <f t="shared" si="5"/>
        <v>65</v>
      </c>
    </row>
    <row r="188" s="254" customFormat="1" spans="1:7">
      <c r="A188" s="273" t="s">
        <v>392</v>
      </c>
      <c r="B188" s="274" t="s">
        <v>129</v>
      </c>
      <c r="C188" s="275"/>
      <c r="D188" s="275"/>
      <c r="E188" s="275"/>
      <c r="F188" s="269" t="str">
        <f t="shared" si="4"/>
        <v/>
      </c>
      <c r="G188" s="269" t="str">
        <f t="shared" si="5"/>
        <v/>
      </c>
    </row>
    <row r="189" s="254" customFormat="1" spans="1:7">
      <c r="A189" s="273" t="s">
        <v>393</v>
      </c>
      <c r="B189" s="276" t="s">
        <v>394</v>
      </c>
      <c r="C189" s="275">
        <v>52</v>
      </c>
      <c r="D189" s="275">
        <v>624</v>
      </c>
      <c r="E189" s="275">
        <v>119</v>
      </c>
      <c r="F189" s="269">
        <f t="shared" si="4"/>
        <v>229</v>
      </c>
      <c r="G189" s="269">
        <f t="shared" si="5"/>
        <v>19</v>
      </c>
    </row>
    <row r="190" s="254" customFormat="1" spans="1:7">
      <c r="A190" s="270" t="s">
        <v>395</v>
      </c>
      <c r="B190" s="279" t="s">
        <v>396</v>
      </c>
      <c r="C190" s="272">
        <f>SUM(C191:C197)</f>
        <v>212</v>
      </c>
      <c r="D190" s="272">
        <f>SUM(D191:D197)</f>
        <v>255</v>
      </c>
      <c r="E190" s="272">
        <f>SUM(E191:E197)</f>
        <v>205</v>
      </c>
      <c r="F190" s="269">
        <f t="shared" si="4"/>
        <v>97</v>
      </c>
      <c r="G190" s="269">
        <f t="shared" si="5"/>
        <v>80</v>
      </c>
    </row>
    <row r="191" s="254" customFormat="1" spans="1:7">
      <c r="A191" s="273" t="s">
        <v>397</v>
      </c>
      <c r="B191" s="276" t="s">
        <v>111</v>
      </c>
      <c r="C191" s="275">
        <v>188</v>
      </c>
      <c r="D191" s="275">
        <v>177</v>
      </c>
      <c r="E191" s="275">
        <v>163</v>
      </c>
      <c r="F191" s="269">
        <f t="shared" si="4"/>
        <v>87</v>
      </c>
      <c r="G191" s="269">
        <f t="shared" si="5"/>
        <v>92</v>
      </c>
    </row>
    <row r="192" s="254" customFormat="1" spans="1:7">
      <c r="A192" s="273" t="s">
        <v>398</v>
      </c>
      <c r="B192" s="274" t="s">
        <v>113</v>
      </c>
      <c r="C192" s="275"/>
      <c r="D192" s="275"/>
      <c r="E192" s="275"/>
      <c r="F192" s="269" t="str">
        <f t="shared" si="4"/>
        <v/>
      </c>
      <c r="G192" s="269" t="str">
        <f t="shared" si="5"/>
        <v/>
      </c>
    </row>
    <row r="193" s="254" customFormat="1" spans="1:7">
      <c r="A193" s="273" t="s">
        <v>399</v>
      </c>
      <c r="B193" s="274" t="s">
        <v>115</v>
      </c>
      <c r="C193" s="275"/>
      <c r="D193" s="275"/>
      <c r="E193" s="275"/>
      <c r="F193" s="269" t="str">
        <f t="shared" si="4"/>
        <v/>
      </c>
      <c r="G193" s="269" t="str">
        <f t="shared" si="5"/>
        <v/>
      </c>
    </row>
    <row r="194" s="254" customFormat="1" spans="1:7">
      <c r="A194" s="273" t="s">
        <v>400</v>
      </c>
      <c r="B194" s="274" t="s">
        <v>401</v>
      </c>
      <c r="C194" s="275">
        <v>14</v>
      </c>
      <c r="D194" s="275">
        <v>66</v>
      </c>
      <c r="E194" s="275">
        <v>24</v>
      </c>
      <c r="F194" s="269">
        <f t="shared" si="4"/>
        <v>171</v>
      </c>
      <c r="G194" s="269">
        <f t="shared" si="5"/>
        <v>36</v>
      </c>
    </row>
    <row r="195" s="254" customFormat="1" spans="1:7">
      <c r="A195" s="273" t="s">
        <v>402</v>
      </c>
      <c r="B195" s="274" t="s">
        <v>403</v>
      </c>
      <c r="C195" s="275"/>
      <c r="D195" s="275"/>
      <c r="E195" s="275"/>
      <c r="F195" s="269" t="str">
        <f t="shared" si="4"/>
        <v/>
      </c>
      <c r="G195" s="269" t="str">
        <f t="shared" si="5"/>
        <v/>
      </c>
    </row>
    <row r="196" s="254" customFormat="1" spans="1:7">
      <c r="A196" s="273" t="s">
        <v>404</v>
      </c>
      <c r="B196" s="274" t="s">
        <v>129</v>
      </c>
      <c r="C196" s="275"/>
      <c r="D196" s="275"/>
      <c r="E196" s="275"/>
      <c r="F196" s="269" t="str">
        <f t="shared" si="4"/>
        <v/>
      </c>
      <c r="G196" s="269" t="str">
        <f t="shared" si="5"/>
        <v/>
      </c>
    </row>
    <row r="197" s="254" customFormat="1" spans="1:7">
      <c r="A197" s="273" t="s">
        <v>405</v>
      </c>
      <c r="B197" s="276" t="s">
        <v>406</v>
      </c>
      <c r="C197" s="275">
        <v>10</v>
      </c>
      <c r="D197" s="275">
        <v>12</v>
      </c>
      <c r="E197" s="275">
        <v>18</v>
      </c>
      <c r="F197" s="269">
        <f t="shared" si="4"/>
        <v>180</v>
      </c>
      <c r="G197" s="269">
        <f t="shared" si="5"/>
        <v>150</v>
      </c>
    </row>
    <row r="198" s="254" customFormat="1" spans="1:7">
      <c r="A198" s="270" t="s">
        <v>407</v>
      </c>
      <c r="B198" s="279" t="s">
        <v>408</v>
      </c>
      <c r="C198" s="272"/>
      <c r="D198" s="272"/>
      <c r="E198" s="272"/>
      <c r="F198" s="269" t="str">
        <f t="shared" ref="F198:F261" si="6">IF(C198=0,"",ROUND(E198/C198*100,1))</f>
        <v/>
      </c>
      <c r="G198" s="269" t="str">
        <f t="shared" ref="G198:G261" si="7">IF(D198=0,"",ROUND(E198/D198*100,1))</f>
        <v/>
      </c>
    </row>
    <row r="199" s="254" customFormat="1" spans="1:7">
      <c r="A199" s="273" t="s">
        <v>409</v>
      </c>
      <c r="B199" s="276" t="s">
        <v>111</v>
      </c>
      <c r="C199" s="275"/>
      <c r="D199" s="275"/>
      <c r="E199" s="275"/>
      <c r="F199" s="269" t="str">
        <f t="shared" si="6"/>
        <v/>
      </c>
      <c r="G199" s="269" t="str">
        <f t="shared" si="7"/>
        <v/>
      </c>
    </row>
    <row r="200" s="254" customFormat="1" spans="1:7">
      <c r="A200" s="273" t="s">
        <v>410</v>
      </c>
      <c r="B200" s="277" t="s">
        <v>113</v>
      </c>
      <c r="C200" s="275"/>
      <c r="D200" s="275"/>
      <c r="E200" s="275"/>
      <c r="F200" s="269" t="str">
        <f t="shared" si="6"/>
        <v/>
      </c>
      <c r="G200" s="269" t="str">
        <f t="shared" si="7"/>
        <v/>
      </c>
    </row>
    <row r="201" s="254" customFormat="1" spans="1:7">
      <c r="A201" s="273" t="s">
        <v>411</v>
      </c>
      <c r="B201" s="274" t="s">
        <v>115</v>
      </c>
      <c r="C201" s="275"/>
      <c r="D201" s="284"/>
      <c r="E201" s="284"/>
      <c r="F201" s="269" t="str">
        <f t="shared" si="6"/>
        <v/>
      </c>
      <c r="G201" s="269" t="str">
        <f t="shared" si="7"/>
        <v/>
      </c>
    </row>
    <row r="202" s="254" customFormat="1" spans="1:7">
      <c r="A202" s="273" t="s">
        <v>412</v>
      </c>
      <c r="B202" s="274" t="s">
        <v>129</v>
      </c>
      <c r="C202" s="275"/>
      <c r="D202" s="284"/>
      <c r="E202" s="284"/>
      <c r="F202" s="269" t="str">
        <f t="shared" si="6"/>
        <v/>
      </c>
      <c r="G202" s="269" t="str">
        <f t="shared" si="7"/>
        <v/>
      </c>
    </row>
    <row r="203" s="254" customFormat="1" spans="1:7">
      <c r="A203" s="273" t="s">
        <v>413</v>
      </c>
      <c r="B203" s="274" t="s">
        <v>414</v>
      </c>
      <c r="C203" s="275"/>
      <c r="D203" s="284"/>
      <c r="E203" s="284"/>
      <c r="F203" s="269" t="str">
        <f t="shared" si="6"/>
        <v/>
      </c>
      <c r="G203" s="269" t="str">
        <f t="shared" si="7"/>
        <v/>
      </c>
    </row>
    <row r="204" s="254" customFormat="1" spans="1:7">
      <c r="A204" s="270" t="s">
        <v>415</v>
      </c>
      <c r="B204" s="279" t="s">
        <v>416</v>
      </c>
      <c r="C204" s="285">
        <f>SUM(C205:C209)</f>
        <v>117</v>
      </c>
      <c r="D204" s="285">
        <f>SUM(D205:D209)</f>
        <v>149</v>
      </c>
      <c r="E204" s="285">
        <f>SUM(E205:E209)</f>
        <v>93</v>
      </c>
      <c r="F204" s="269">
        <f t="shared" si="6"/>
        <v>80</v>
      </c>
      <c r="G204" s="269">
        <f t="shared" si="7"/>
        <v>62</v>
      </c>
    </row>
    <row r="205" s="254" customFormat="1" spans="1:7">
      <c r="A205" s="273" t="s">
        <v>417</v>
      </c>
      <c r="B205" s="276" t="s">
        <v>111</v>
      </c>
      <c r="C205" s="275">
        <v>85</v>
      </c>
      <c r="D205" s="284">
        <v>111</v>
      </c>
      <c r="E205" s="284">
        <v>63</v>
      </c>
      <c r="F205" s="269">
        <f t="shared" si="6"/>
        <v>74</v>
      </c>
      <c r="G205" s="269">
        <f t="shared" si="7"/>
        <v>57</v>
      </c>
    </row>
    <row r="206" s="254" customFormat="1" spans="1:7">
      <c r="A206" s="273" t="s">
        <v>418</v>
      </c>
      <c r="B206" s="276" t="s">
        <v>113</v>
      </c>
      <c r="C206" s="275"/>
      <c r="D206" s="284"/>
      <c r="E206" s="284"/>
      <c r="F206" s="269" t="str">
        <f t="shared" si="6"/>
        <v/>
      </c>
      <c r="G206" s="269" t="str">
        <f t="shared" si="7"/>
        <v/>
      </c>
    </row>
    <row r="207" s="254" customFormat="1" spans="1:7">
      <c r="A207" s="273" t="s">
        <v>419</v>
      </c>
      <c r="B207" s="274" t="s">
        <v>115</v>
      </c>
      <c r="C207" s="275"/>
      <c r="D207" s="284"/>
      <c r="E207" s="284"/>
      <c r="F207" s="269" t="str">
        <f t="shared" si="6"/>
        <v/>
      </c>
      <c r="G207" s="269" t="str">
        <f t="shared" si="7"/>
        <v/>
      </c>
    </row>
    <row r="208" s="254" customFormat="1" spans="1:7">
      <c r="A208" s="273" t="s">
        <v>420</v>
      </c>
      <c r="B208" s="274" t="s">
        <v>129</v>
      </c>
      <c r="C208" s="275"/>
      <c r="D208" s="284">
        <v>3</v>
      </c>
      <c r="E208" s="284"/>
      <c r="F208" s="269" t="str">
        <f t="shared" si="6"/>
        <v/>
      </c>
      <c r="G208" s="269"/>
    </row>
    <row r="209" s="254" customFormat="1" spans="1:7">
      <c r="A209" s="273" t="s">
        <v>421</v>
      </c>
      <c r="B209" s="274" t="s">
        <v>422</v>
      </c>
      <c r="C209" s="275">
        <v>32</v>
      </c>
      <c r="D209" s="284">
        <v>35</v>
      </c>
      <c r="E209" s="284">
        <v>30</v>
      </c>
      <c r="F209" s="269">
        <f t="shared" si="6"/>
        <v>94</v>
      </c>
      <c r="G209" s="269">
        <f t="shared" si="7"/>
        <v>86</v>
      </c>
    </row>
    <row r="210" s="254" customFormat="1" spans="1:7">
      <c r="A210" s="270" t="s">
        <v>423</v>
      </c>
      <c r="B210" s="271" t="s">
        <v>424</v>
      </c>
      <c r="C210" s="285"/>
      <c r="D210" s="285"/>
      <c r="E210" s="285"/>
      <c r="F210" s="269" t="str">
        <f t="shared" si="6"/>
        <v/>
      </c>
      <c r="G210" s="269" t="str">
        <f t="shared" si="7"/>
        <v/>
      </c>
    </row>
    <row r="211" s="254" customFormat="1" spans="1:7">
      <c r="A211" s="273" t="s">
        <v>425</v>
      </c>
      <c r="B211" s="274" t="s">
        <v>111</v>
      </c>
      <c r="C211" s="275"/>
      <c r="D211" s="284"/>
      <c r="E211" s="284"/>
      <c r="F211" s="269" t="str">
        <f t="shared" si="6"/>
        <v/>
      </c>
      <c r="G211" s="269" t="str">
        <f t="shared" si="7"/>
        <v/>
      </c>
    </row>
    <row r="212" s="254" customFormat="1" spans="1:7">
      <c r="A212" s="273" t="s">
        <v>426</v>
      </c>
      <c r="B212" s="274" t="s">
        <v>113</v>
      </c>
      <c r="C212" s="275"/>
      <c r="D212" s="284"/>
      <c r="E212" s="284"/>
      <c r="F212" s="269" t="str">
        <f t="shared" si="6"/>
        <v/>
      </c>
      <c r="G212" s="269" t="str">
        <f t="shared" si="7"/>
        <v/>
      </c>
    </row>
    <row r="213" s="254" customFormat="1" spans="1:7">
      <c r="A213" s="273" t="s">
        <v>427</v>
      </c>
      <c r="B213" s="274" t="s">
        <v>115</v>
      </c>
      <c r="C213" s="275"/>
      <c r="D213" s="284"/>
      <c r="E213" s="284"/>
      <c r="F213" s="269" t="str">
        <f t="shared" si="6"/>
        <v/>
      </c>
      <c r="G213" s="269" t="str">
        <f t="shared" si="7"/>
        <v/>
      </c>
    </row>
    <row r="214" s="254" customFormat="1" spans="1:7">
      <c r="A214" s="273" t="s">
        <v>428</v>
      </c>
      <c r="B214" s="274" t="s">
        <v>429</v>
      </c>
      <c r="C214" s="275"/>
      <c r="D214" s="284"/>
      <c r="E214" s="284"/>
      <c r="F214" s="269" t="str">
        <f t="shared" si="6"/>
        <v/>
      </c>
      <c r="G214" s="269" t="str">
        <f t="shared" si="7"/>
        <v/>
      </c>
    </row>
    <row r="215" s="254" customFormat="1" spans="1:7">
      <c r="A215" s="273" t="s">
        <v>430</v>
      </c>
      <c r="B215" s="274" t="s">
        <v>129</v>
      </c>
      <c r="C215" s="275"/>
      <c r="D215" s="284"/>
      <c r="E215" s="284"/>
      <c r="F215" s="269" t="str">
        <f t="shared" si="6"/>
        <v/>
      </c>
      <c r="G215" s="269" t="str">
        <f t="shared" si="7"/>
        <v/>
      </c>
    </row>
    <row r="216" s="254" customFormat="1" spans="1:7">
      <c r="A216" s="273" t="s">
        <v>431</v>
      </c>
      <c r="B216" s="274" t="s">
        <v>432</v>
      </c>
      <c r="C216" s="275"/>
      <c r="D216" s="284"/>
      <c r="E216" s="284"/>
      <c r="F216" s="269" t="str">
        <f t="shared" si="6"/>
        <v/>
      </c>
      <c r="G216" s="269" t="str">
        <f t="shared" si="7"/>
        <v/>
      </c>
    </row>
    <row r="217" s="254" customFormat="1" spans="1:7">
      <c r="A217" s="270" t="s">
        <v>433</v>
      </c>
      <c r="B217" s="271" t="s">
        <v>434</v>
      </c>
      <c r="C217" s="285">
        <f>SUM(C218:C231)</f>
        <v>3523</v>
      </c>
      <c r="D217" s="285">
        <f>SUM(D218:D231)</f>
        <v>3608</v>
      </c>
      <c r="E217" s="285">
        <f>SUM(E218:E231)</f>
        <v>3184</v>
      </c>
      <c r="F217" s="269">
        <f t="shared" si="6"/>
        <v>90</v>
      </c>
      <c r="G217" s="269">
        <f t="shared" si="7"/>
        <v>88</v>
      </c>
    </row>
    <row r="218" s="254" customFormat="1" spans="1:7">
      <c r="A218" s="273" t="s">
        <v>435</v>
      </c>
      <c r="B218" s="274" t="s">
        <v>111</v>
      </c>
      <c r="C218" s="275">
        <v>2930</v>
      </c>
      <c r="D218" s="275">
        <v>3085</v>
      </c>
      <c r="E218" s="275">
        <v>2262</v>
      </c>
      <c r="F218" s="269">
        <f t="shared" si="6"/>
        <v>77</v>
      </c>
      <c r="G218" s="269">
        <f t="shared" si="7"/>
        <v>73</v>
      </c>
    </row>
    <row r="219" s="254" customFormat="1" spans="1:7">
      <c r="A219" s="273" t="s">
        <v>436</v>
      </c>
      <c r="B219" s="274" t="s">
        <v>113</v>
      </c>
      <c r="C219" s="275"/>
      <c r="D219" s="275"/>
      <c r="E219" s="275"/>
      <c r="F219" s="269" t="str">
        <f t="shared" si="6"/>
        <v/>
      </c>
      <c r="G219" s="269" t="str">
        <f t="shared" si="7"/>
        <v/>
      </c>
    </row>
    <row r="220" s="254" customFormat="1" spans="1:7">
      <c r="A220" s="273" t="s">
        <v>437</v>
      </c>
      <c r="B220" s="274" t="s">
        <v>115</v>
      </c>
      <c r="C220" s="275"/>
      <c r="D220" s="275"/>
      <c r="E220" s="275"/>
      <c r="F220" s="269" t="str">
        <f t="shared" si="6"/>
        <v/>
      </c>
      <c r="G220" s="269" t="str">
        <f t="shared" si="7"/>
        <v/>
      </c>
    </row>
    <row r="221" s="254" customFormat="1" spans="1:7">
      <c r="A221" s="273" t="s">
        <v>438</v>
      </c>
      <c r="B221" s="274" t="s">
        <v>439</v>
      </c>
      <c r="C221" s="275">
        <v>36</v>
      </c>
      <c r="D221" s="275">
        <v>36</v>
      </c>
      <c r="E221" s="275"/>
      <c r="F221" s="269"/>
      <c r="G221" s="269"/>
    </row>
    <row r="222" s="254" customFormat="1" spans="1:7">
      <c r="A222" s="273" t="s">
        <v>440</v>
      </c>
      <c r="B222" s="274" t="s">
        <v>441</v>
      </c>
      <c r="C222" s="275">
        <v>43</v>
      </c>
      <c r="D222" s="275">
        <v>74</v>
      </c>
      <c r="E222" s="275">
        <v>3</v>
      </c>
      <c r="F222" s="269">
        <f t="shared" si="6"/>
        <v>7</v>
      </c>
      <c r="G222" s="269">
        <f t="shared" si="7"/>
        <v>4</v>
      </c>
    </row>
    <row r="223" s="254" customFormat="1" spans="1:7">
      <c r="A223" s="273" t="s">
        <v>442</v>
      </c>
      <c r="B223" s="274" t="s">
        <v>212</v>
      </c>
      <c r="C223" s="275"/>
      <c r="D223" s="275"/>
      <c r="E223" s="275"/>
      <c r="F223" s="269" t="str">
        <f t="shared" si="6"/>
        <v/>
      </c>
      <c r="G223" s="269" t="str">
        <f t="shared" si="7"/>
        <v/>
      </c>
    </row>
    <row r="224" s="254" customFormat="1" spans="1:7">
      <c r="A224" s="273" t="s">
        <v>443</v>
      </c>
      <c r="B224" s="274" t="s">
        <v>444</v>
      </c>
      <c r="C224" s="275"/>
      <c r="D224" s="275">
        <v>11</v>
      </c>
      <c r="E224" s="275">
        <v>30</v>
      </c>
      <c r="F224" s="269" t="str">
        <f t="shared" si="6"/>
        <v/>
      </c>
      <c r="G224" s="269">
        <f t="shared" si="7"/>
        <v>273</v>
      </c>
    </row>
    <row r="225" s="254" customFormat="1" spans="1:7">
      <c r="A225" s="273" t="s">
        <v>445</v>
      </c>
      <c r="B225" s="274" t="s">
        <v>446</v>
      </c>
      <c r="C225" s="275">
        <v>3</v>
      </c>
      <c r="D225" s="275">
        <v>6</v>
      </c>
      <c r="E225" s="275">
        <v>1</v>
      </c>
      <c r="F225" s="269">
        <f t="shared" si="6"/>
        <v>33</v>
      </c>
      <c r="G225" s="269">
        <f t="shared" si="7"/>
        <v>17</v>
      </c>
    </row>
    <row r="226" s="254" customFormat="1" spans="1:7">
      <c r="A226" s="273" t="s">
        <v>447</v>
      </c>
      <c r="B226" s="274" t="s">
        <v>448</v>
      </c>
      <c r="C226" s="275"/>
      <c r="D226" s="275"/>
      <c r="E226" s="275"/>
      <c r="F226" s="269" t="str">
        <f t="shared" si="6"/>
        <v/>
      </c>
      <c r="G226" s="269" t="str">
        <f t="shared" si="7"/>
        <v/>
      </c>
    </row>
    <row r="227" s="254" customFormat="1" spans="1:7">
      <c r="A227" s="273" t="s">
        <v>449</v>
      </c>
      <c r="B227" s="274" t="s">
        <v>450</v>
      </c>
      <c r="C227" s="275"/>
      <c r="D227" s="275"/>
      <c r="E227" s="275"/>
      <c r="F227" s="269" t="str">
        <f t="shared" si="6"/>
        <v/>
      </c>
      <c r="G227" s="269" t="str">
        <f t="shared" si="7"/>
        <v/>
      </c>
    </row>
    <row r="228" s="254" customFormat="1" spans="1:7">
      <c r="A228" s="273" t="s">
        <v>451</v>
      </c>
      <c r="B228" s="274" t="s">
        <v>452</v>
      </c>
      <c r="C228" s="275"/>
      <c r="D228" s="275"/>
      <c r="E228" s="275"/>
      <c r="F228" s="269" t="str">
        <f t="shared" si="6"/>
        <v/>
      </c>
      <c r="G228" s="269" t="str">
        <f t="shared" si="7"/>
        <v/>
      </c>
    </row>
    <row r="229" s="254" customFormat="1" spans="1:7">
      <c r="A229" s="273" t="s">
        <v>453</v>
      </c>
      <c r="B229" s="274" t="s">
        <v>454</v>
      </c>
      <c r="C229" s="275"/>
      <c r="D229" s="275">
        <v>13</v>
      </c>
      <c r="E229" s="275"/>
      <c r="F229" s="269" t="str">
        <f t="shared" si="6"/>
        <v/>
      </c>
      <c r="G229" s="269"/>
    </row>
    <row r="230" s="254" customFormat="1" spans="1:7">
      <c r="A230" s="273" t="s">
        <v>455</v>
      </c>
      <c r="B230" s="274" t="s">
        <v>129</v>
      </c>
      <c r="C230" s="275">
        <v>376</v>
      </c>
      <c r="D230" s="275"/>
      <c r="E230" s="275"/>
      <c r="F230" s="269"/>
      <c r="G230" s="269" t="str">
        <f t="shared" si="7"/>
        <v/>
      </c>
    </row>
    <row r="231" s="254" customFormat="1" spans="1:7">
      <c r="A231" s="273" t="s">
        <v>456</v>
      </c>
      <c r="B231" s="274" t="s">
        <v>457</v>
      </c>
      <c r="C231" s="275">
        <v>135</v>
      </c>
      <c r="D231" s="275">
        <v>383</v>
      </c>
      <c r="E231" s="275">
        <v>888</v>
      </c>
      <c r="F231" s="269">
        <f t="shared" si="6"/>
        <v>658</v>
      </c>
      <c r="G231" s="269">
        <f t="shared" si="7"/>
        <v>232</v>
      </c>
    </row>
    <row r="232" s="254" customFormat="1" spans="1:7">
      <c r="A232" s="270" t="s">
        <v>458</v>
      </c>
      <c r="B232" s="271" t="s">
        <v>459</v>
      </c>
      <c r="C232" s="272">
        <f>SUM(C233:C234)</f>
        <v>4761</v>
      </c>
      <c r="D232" s="272">
        <f>SUM(D233:D234)</f>
        <v>320</v>
      </c>
      <c r="E232" s="272">
        <f>SUM(E233:E234)</f>
        <v>300</v>
      </c>
      <c r="F232" s="269">
        <f t="shared" si="6"/>
        <v>6</v>
      </c>
      <c r="G232" s="269">
        <f t="shared" si="7"/>
        <v>94</v>
      </c>
    </row>
    <row r="233" s="254" customFormat="1" spans="1:7">
      <c r="A233" s="273" t="s">
        <v>460</v>
      </c>
      <c r="B233" s="276" t="s">
        <v>461</v>
      </c>
      <c r="C233" s="275"/>
      <c r="D233" s="275"/>
      <c r="E233" s="275"/>
      <c r="F233" s="269" t="str">
        <f t="shared" si="6"/>
        <v/>
      </c>
      <c r="G233" s="269" t="str">
        <f t="shared" si="7"/>
        <v/>
      </c>
    </row>
    <row r="234" s="254" customFormat="1" spans="1:7">
      <c r="A234" s="273" t="s">
        <v>462</v>
      </c>
      <c r="B234" s="276" t="s">
        <v>463</v>
      </c>
      <c r="C234" s="275">
        <v>4761</v>
      </c>
      <c r="D234" s="275">
        <v>320</v>
      </c>
      <c r="E234" s="275">
        <v>300</v>
      </c>
      <c r="F234" s="269">
        <f t="shared" si="6"/>
        <v>6</v>
      </c>
      <c r="G234" s="269">
        <f t="shared" si="7"/>
        <v>94</v>
      </c>
    </row>
    <row r="235" s="254" customFormat="1" spans="1:7">
      <c r="A235" s="267" t="s">
        <v>464</v>
      </c>
      <c r="B235" s="268" t="s">
        <v>465</v>
      </c>
      <c r="C235" s="269">
        <f>SUM(C236,C241,C243)</f>
        <v>0</v>
      </c>
      <c r="D235" s="269">
        <f>SUM(D236,D241,D243)</f>
        <v>0</v>
      </c>
      <c r="E235" s="269">
        <f>SUM(E236,E241,E243)</f>
        <v>0</v>
      </c>
      <c r="F235" s="269" t="str">
        <f t="shared" si="6"/>
        <v/>
      </c>
      <c r="G235" s="269" t="str">
        <f t="shared" si="7"/>
        <v/>
      </c>
    </row>
    <row r="236" s="254" customFormat="1" spans="1:7">
      <c r="A236" s="270" t="s">
        <v>466</v>
      </c>
      <c r="B236" s="271" t="s">
        <v>467</v>
      </c>
      <c r="C236" s="272">
        <f>SUM(C237:C240)</f>
        <v>0</v>
      </c>
      <c r="D236" s="272">
        <f>SUM(D237:D240)</f>
        <v>0</v>
      </c>
      <c r="E236" s="272">
        <f>SUM(E237:E240)</f>
        <v>0</v>
      </c>
      <c r="F236" s="269" t="str">
        <f t="shared" si="6"/>
        <v/>
      </c>
      <c r="G236" s="269" t="str">
        <f t="shared" si="7"/>
        <v/>
      </c>
    </row>
    <row r="237" s="254" customFormat="1" spans="1:7">
      <c r="A237" s="273" t="s">
        <v>468</v>
      </c>
      <c r="B237" s="274" t="s">
        <v>469</v>
      </c>
      <c r="C237" s="275"/>
      <c r="D237" s="275"/>
      <c r="E237" s="275"/>
      <c r="F237" s="269" t="str">
        <f t="shared" si="6"/>
        <v/>
      </c>
      <c r="G237" s="269" t="str">
        <f t="shared" si="7"/>
        <v/>
      </c>
    </row>
    <row r="238" s="254" customFormat="1" spans="1:7">
      <c r="A238" s="273" t="s">
        <v>470</v>
      </c>
      <c r="B238" s="274" t="s">
        <v>471</v>
      </c>
      <c r="C238" s="275"/>
      <c r="D238" s="275"/>
      <c r="E238" s="275"/>
      <c r="F238" s="269" t="str">
        <f t="shared" si="6"/>
        <v/>
      </c>
      <c r="G238" s="269" t="str">
        <f t="shared" si="7"/>
        <v/>
      </c>
    </row>
    <row r="239" s="254" customFormat="1" spans="1:7">
      <c r="A239" s="273" t="s">
        <v>472</v>
      </c>
      <c r="B239" s="274" t="s">
        <v>473</v>
      </c>
      <c r="C239" s="275"/>
      <c r="D239" s="275"/>
      <c r="E239" s="275"/>
      <c r="F239" s="269" t="str">
        <f t="shared" si="6"/>
        <v/>
      </c>
      <c r="G239" s="269" t="str">
        <f t="shared" si="7"/>
        <v/>
      </c>
    </row>
    <row r="240" s="254" customFormat="1" spans="1:7">
      <c r="A240" s="273" t="s">
        <v>474</v>
      </c>
      <c r="B240" s="274" t="s">
        <v>475</v>
      </c>
      <c r="C240" s="275"/>
      <c r="D240" s="275"/>
      <c r="E240" s="275"/>
      <c r="F240" s="269" t="str">
        <f t="shared" si="6"/>
        <v/>
      </c>
      <c r="G240" s="269" t="str">
        <f t="shared" si="7"/>
        <v/>
      </c>
    </row>
    <row r="241" s="254" customFormat="1" spans="1:7">
      <c r="A241" s="270" t="s">
        <v>476</v>
      </c>
      <c r="B241" s="271" t="s">
        <v>477</v>
      </c>
      <c r="C241" s="272">
        <f>SUM(C242)</f>
        <v>0</v>
      </c>
      <c r="D241" s="272">
        <f>SUM(D242)</f>
        <v>0</v>
      </c>
      <c r="E241" s="272">
        <f>SUM(E242)</f>
        <v>0</v>
      </c>
      <c r="F241" s="269" t="str">
        <f t="shared" si="6"/>
        <v/>
      </c>
      <c r="G241" s="269" t="str">
        <f t="shared" si="7"/>
        <v/>
      </c>
    </row>
    <row r="242" s="254" customFormat="1" spans="1:7">
      <c r="A242" s="273" t="s">
        <v>478</v>
      </c>
      <c r="B242" s="274" t="s">
        <v>479</v>
      </c>
      <c r="C242" s="275"/>
      <c r="D242" s="275"/>
      <c r="E242" s="275"/>
      <c r="F242" s="269" t="str">
        <f t="shared" si="6"/>
        <v/>
      </c>
      <c r="G242" s="269" t="str">
        <f t="shared" si="7"/>
        <v/>
      </c>
    </row>
    <row r="243" s="254" customFormat="1" spans="1:7">
      <c r="A243" s="270" t="s">
        <v>480</v>
      </c>
      <c r="B243" s="271" t="s">
        <v>481</v>
      </c>
      <c r="C243" s="272">
        <f>SUM(C244)</f>
        <v>0</v>
      </c>
      <c r="D243" s="272">
        <f>SUM(D244)</f>
        <v>0</v>
      </c>
      <c r="E243" s="272">
        <f>SUM(E244)</f>
        <v>0</v>
      </c>
      <c r="F243" s="269" t="str">
        <f t="shared" si="6"/>
        <v/>
      </c>
      <c r="G243" s="269" t="str">
        <f t="shared" si="7"/>
        <v/>
      </c>
    </row>
    <row r="244" s="254" customFormat="1" spans="1:7">
      <c r="A244" s="273" t="s">
        <v>482</v>
      </c>
      <c r="B244" s="274" t="s">
        <v>483</v>
      </c>
      <c r="C244" s="275"/>
      <c r="D244" s="275"/>
      <c r="E244" s="275"/>
      <c r="F244" s="269" t="str">
        <f t="shared" si="6"/>
        <v/>
      </c>
      <c r="G244" s="269" t="str">
        <f t="shared" si="7"/>
        <v/>
      </c>
    </row>
    <row r="245" s="254" customFormat="1" spans="1:7">
      <c r="A245" s="267" t="s">
        <v>484</v>
      </c>
      <c r="B245" s="268" t="s">
        <v>485</v>
      </c>
      <c r="C245" s="269">
        <f>SUM(C246,C250,C252,C254,C262)</f>
        <v>13</v>
      </c>
      <c r="D245" s="269">
        <f>SUM(D246,D250,D252,D254,D262)</f>
        <v>0</v>
      </c>
      <c r="E245" s="269">
        <f>SUM(E246,E250,E252,E254,E262)</f>
        <v>36</v>
      </c>
      <c r="F245" s="269">
        <f t="shared" si="6"/>
        <v>277</v>
      </c>
      <c r="G245" s="269" t="str">
        <f t="shared" si="7"/>
        <v/>
      </c>
    </row>
    <row r="246" s="254" customFormat="1" spans="1:7">
      <c r="A246" s="270" t="s">
        <v>486</v>
      </c>
      <c r="B246" s="283" t="s">
        <v>487</v>
      </c>
      <c r="C246" s="272">
        <f>SUM(C247:C249)</f>
        <v>0</v>
      </c>
      <c r="D246" s="272">
        <f>SUM(D247:D249)</f>
        <v>0</v>
      </c>
      <c r="E246" s="272">
        <f>SUM(E247:E249)</f>
        <v>0</v>
      </c>
      <c r="F246" s="269" t="str">
        <f t="shared" si="6"/>
        <v/>
      </c>
      <c r="G246" s="269" t="str">
        <f t="shared" si="7"/>
        <v/>
      </c>
    </row>
    <row r="247" s="254" customFormat="1" spans="1:7">
      <c r="A247" s="273" t="s">
        <v>488</v>
      </c>
      <c r="B247" s="277" t="s">
        <v>489</v>
      </c>
      <c r="C247" s="275"/>
      <c r="D247" s="275"/>
      <c r="E247" s="275"/>
      <c r="F247" s="269" t="str">
        <f t="shared" si="6"/>
        <v/>
      </c>
      <c r="G247" s="269" t="str">
        <f t="shared" si="7"/>
        <v/>
      </c>
    </row>
    <row r="248" s="254" customFormat="1" spans="1:7">
      <c r="A248" s="273" t="s">
        <v>490</v>
      </c>
      <c r="B248" s="277" t="s">
        <v>491</v>
      </c>
      <c r="C248" s="275"/>
      <c r="D248" s="275"/>
      <c r="E248" s="275"/>
      <c r="F248" s="269" t="str">
        <f t="shared" si="6"/>
        <v/>
      </c>
      <c r="G248" s="269" t="str">
        <f t="shared" si="7"/>
        <v/>
      </c>
    </row>
    <row r="249" s="254" customFormat="1" spans="1:7">
      <c r="A249" s="273" t="s">
        <v>492</v>
      </c>
      <c r="B249" s="277" t="s">
        <v>493</v>
      </c>
      <c r="C249" s="275"/>
      <c r="D249" s="275"/>
      <c r="E249" s="275"/>
      <c r="F249" s="269" t="str">
        <f t="shared" si="6"/>
        <v/>
      </c>
      <c r="G249" s="269" t="str">
        <f t="shared" si="7"/>
        <v/>
      </c>
    </row>
    <row r="250" s="254" customFormat="1" spans="1:7">
      <c r="A250" s="270" t="s">
        <v>494</v>
      </c>
      <c r="B250" s="283" t="s">
        <v>495</v>
      </c>
      <c r="C250" s="272">
        <f>SUM(C251)</f>
        <v>0</v>
      </c>
      <c r="D250" s="272">
        <f>SUM(D251)</f>
        <v>0</v>
      </c>
      <c r="E250" s="272">
        <f>SUM(E251)</f>
        <v>0</v>
      </c>
      <c r="F250" s="269" t="str">
        <f t="shared" si="6"/>
        <v/>
      </c>
      <c r="G250" s="269" t="str">
        <f t="shared" si="7"/>
        <v/>
      </c>
    </row>
    <row r="251" s="254" customFormat="1" spans="1:7">
      <c r="A251" s="273" t="s">
        <v>496</v>
      </c>
      <c r="B251" s="277" t="s">
        <v>497</v>
      </c>
      <c r="C251" s="275"/>
      <c r="D251" s="275"/>
      <c r="E251" s="275"/>
      <c r="F251" s="269" t="str">
        <f t="shared" si="6"/>
        <v/>
      </c>
      <c r="G251" s="269" t="str">
        <f t="shared" si="7"/>
        <v/>
      </c>
    </row>
    <row r="252" s="254" customFormat="1" spans="1:7">
      <c r="A252" s="270" t="s">
        <v>498</v>
      </c>
      <c r="B252" s="283" t="s">
        <v>499</v>
      </c>
      <c r="C252" s="272">
        <f>SUM(C253)</f>
        <v>0</v>
      </c>
      <c r="D252" s="272">
        <f>SUM(D253)</f>
        <v>0</v>
      </c>
      <c r="E252" s="272">
        <f>SUM(E253)</f>
        <v>0</v>
      </c>
      <c r="F252" s="269" t="str">
        <f t="shared" si="6"/>
        <v/>
      </c>
      <c r="G252" s="269" t="str">
        <f t="shared" si="7"/>
        <v/>
      </c>
    </row>
    <row r="253" s="254" customFormat="1" spans="1:7">
      <c r="A253" s="273" t="s">
        <v>500</v>
      </c>
      <c r="B253" s="277" t="s">
        <v>501</v>
      </c>
      <c r="C253" s="275"/>
      <c r="D253" s="275"/>
      <c r="E253" s="275"/>
      <c r="F253" s="269" t="str">
        <f t="shared" si="6"/>
        <v/>
      </c>
      <c r="G253" s="269" t="str">
        <f t="shared" si="7"/>
        <v/>
      </c>
    </row>
    <row r="254" s="254" customFormat="1" spans="1:7">
      <c r="A254" s="270" t="s">
        <v>502</v>
      </c>
      <c r="B254" s="279" t="s">
        <v>503</v>
      </c>
      <c r="C254" s="272">
        <f>SUM(C255:C261)</f>
        <v>13</v>
      </c>
      <c r="D254" s="272">
        <f>SUM(D255:D261)</f>
        <v>0</v>
      </c>
      <c r="E254" s="272">
        <f>SUM(E255:E261)</f>
        <v>36</v>
      </c>
      <c r="F254" s="269">
        <f t="shared" si="6"/>
        <v>277</v>
      </c>
      <c r="G254" s="269" t="str">
        <f t="shared" si="7"/>
        <v/>
      </c>
    </row>
    <row r="255" s="254" customFormat="1" spans="1:7">
      <c r="A255" s="273" t="s">
        <v>504</v>
      </c>
      <c r="B255" s="276" t="s">
        <v>505</v>
      </c>
      <c r="C255" s="275"/>
      <c r="D255" s="275"/>
      <c r="E255" s="275"/>
      <c r="F255" s="269" t="str">
        <f t="shared" si="6"/>
        <v/>
      </c>
      <c r="G255" s="269" t="str">
        <f t="shared" si="7"/>
        <v/>
      </c>
    </row>
    <row r="256" s="254" customFormat="1" spans="1:7">
      <c r="A256" s="273" t="s">
        <v>506</v>
      </c>
      <c r="B256" s="274" t="s">
        <v>507</v>
      </c>
      <c r="C256" s="275"/>
      <c r="D256" s="275"/>
      <c r="E256" s="275"/>
      <c r="F256" s="269" t="str">
        <f t="shared" si="6"/>
        <v/>
      </c>
      <c r="G256" s="269" t="str">
        <f t="shared" si="7"/>
        <v/>
      </c>
    </row>
    <row r="257" s="254" customFormat="1" spans="1:7">
      <c r="A257" s="273" t="s">
        <v>508</v>
      </c>
      <c r="B257" s="274" t="s">
        <v>509</v>
      </c>
      <c r="C257" s="275"/>
      <c r="D257" s="275"/>
      <c r="E257" s="275"/>
      <c r="F257" s="269" t="str">
        <f t="shared" si="6"/>
        <v/>
      </c>
      <c r="G257" s="269" t="str">
        <f t="shared" si="7"/>
        <v/>
      </c>
    </row>
    <row r="258" s="254" customFormat="1" spans="1:7">
      <c r="A258" s="273" t="s">
        <v>510</v>
      </c>
      <c r="B258" s="274" t="s">
        <v>511</v>
      </c>
      <c r="C258" s="275"/>
      <c r="D258" s="275"/>
      <c r="E258" s="275"/>
      <c r="F258" s="269" t="str">
        <f t="shared" si="6"/>
        <v/>
      </c>
      <c r="G258" s="269" t="str">
        <f t="shared" si="7"/>
        <v/>
      </c>
    </row>
    <row r="259" s="254" customFormat="1" spans="1:7">
      <c r="A259" s="273" t="s">
        <v>512</v>
      </c>
      <c r="B259" s="276" t="s">
        <v>513</v>
      </c>
      <c r="C259" s="275">
        <v>13</v>
      </c>
      <c r="D259" s="275"/>
      <c r="E259" s="275">
        <v>36</v>
      </c>
      <c r="F259" s="269">
        <f t="shared" si="6"/>
        <v>277</v>
      </c>
      <c r="G259" s="269" t="str">
        <f t="shared" si="7"/>
        <v/>
      </c>
    </row>
    <row r="260" s="254" customFormat="1" spans="1:7">
      <c r="A260" s="273" t="s">
        <v>514</v>
      </c>
      <c r="B260" s="276" t="s">
        <v>515</v>
      </c>
      <c r="C260" s="275"/>
      <c r="D260" s="275"/>
      <c r="E260" s="275"/>
      <c r="F260" s="269" t="str">
        <f t="shared" si="6"/>
        <v/>
      </c>
      <c r="G260" s="269" t="str">
        <f t="shared" si="7"/>
        <v/>
      </c>
    </row>
    <row r="261" s="254" customFormat="1" spans="1:7">
      <c r="A261" s="273" t="s">
        <v>516</v>
      </c>
      <c r="B261" s="276" t="s">
        <v>517</v>
      </c>
      <c r="C261" s="275"/>
      <c r="D261" s="275"/>
      <c r="E261" s="275"/>
      <c r="F261" s="269" t="str">
        <f t="shared" si="6"/>
        <v/>
      </c>
      <c r="G261" s="269" t="str">
        <f t="shared" si="7"/>
        <v/>
      </c>
    </row>
    <row r="262" s="254" customFormat="1" spans="1:7">
      <c r="A262" s="270" t="s">
        <v>518</v>
      </c>
      <c r="B262" s="279" t="s">
        <v>519</v>
      </c>
      <c r="C262" s="272">
        <f>SUM(C263)</f>
        <v>0</v>
      </c>
      <c r="D262" s="272">
        <f>SUM(D263)</f>
        <v>0</v>
      </c>
      <c r="E262" s="272">
        <f>SUM(E263)</f>
        <v>0</v>
      </c>
      <c r="F262" s="269" t="str">
        <f t="shared" ref="F262:F325" si="8">IF(C262=0,"",ROUND(E262/C262*100,1))</f>
        <v/>
      </c>
      <c r="G262" s="269" t="str">
        <f t="shared" ref="G262:G325" si="9">IF(D262=0,"",ROUND(E262/D262*100,1))</f>
        <v/>
      </c>
    </row>
    <row r="263" s="254" customFormat="1" spans="1:7">
      <c r="A263" s="286" t="s">
        <v>520</v>
      </c>
      <c r="B263" s="276" t="s">
        <v>521</v>
      </c>
      <c r="C263" s="275"/>
      <c r="D263" s="275"/>
      <c r="E263" s="275"/>
      <c r="F263" s="269" t="str">
        <f t="shared" si="8"/>
        <v/>
      </c>
      <c r="G263" s="269" t="str">
        <f t="shared" si="9"/>
        <v/>
      </c>
    </row>
    <row r="264" s="254" customFormat="1" spans="1:7">
      <c r="A264" s="267" t="s">
        <v>522</v>
      </c>
      <c r="B264" s="268" t="s">
        <v>523</v>
      </c>
      <c r="C264" s="269">
        <f>SUM(C265,C268,C279,C286,C294,C303,C317,C327,C337,C345,C351)</f>
        <v>15280</v>
      </c>
      <c r="D264" s="269">
        <f>SUM(D265,D268,D279,D286,D294,D303,D317,D327,D337,D345,D351)</f>
        <v>14309</v>
      </c>
      <c r="E264" s="269">
        <f>SUM(E265,E268,E279,E286,E294,E303,E317,E327,E337,E345,E351)</f>
        <v>14764</v>
      </c>
      <c r="F264" s="269">
        <f t="shared" si="8"/>
        <v>97</v>
      </c>
      <c r="G264" s="269">
        <f t="shared" si="9"/>
        <v>103</v>
      </c>
    </row>
    <row r="265" s="254" customFormat="1" spans="1:7">
      <c r="A265" s="270" t="s">
        <v>524</v>
      </c>
      <c r="B265" s="271" t="s">
        <v>525</v>
      </c>
      <c r="C265" s="272">
        <f>SUM(C266:C267)</f>
        <v>0</v>
      </c>
      <c r="D265" s="272">
        <f>SUM(D266:D267)</f>
        <v>0</v>
      </c>
      <c r="E265" s="272">
        <f>SUM(E266:E267)</f>
        <v>0</v>
      </c>
      <c r="F265" s="269" t="str">
        <f t="shared" si="8"/>
        <v/>
      </c>
      <c r="G265" s="269" t="str">
        <f t="shared" si="9"/>
        <v/>
      </c>
    </row>
    <row r="266" s="254" customFormat="1" spans="1:7">
      <c r="A266" s="273" t="s">
        <v>526</v>
      </c>
      <c r="B266" s="274" t="s">
        <v>527</v>
      </c>
      <c r="C266" s="275"/>
      <c r="D266" s="275"/>
      <c r="E266" s="275"/>
      <c r="F266" s="269" t="str">
        <f t="shared" si="8"/>
        <v/>
      </c>
      <c r="G266" s="269" t="str">
        <f t="shared" si="9"/>
        <v/>
      </c>
    </row>
    <row r="267" s="254" customFormat="1" spans="1:7">
      <c r="A267" s="273" t="s">
        <v>528</v>
      </c>
      <c r="B267" s="276" t="s">
        <v>529</v>
      </c>
      <c r="C267" s="275"/>
      <c r="D267" s="275"/>
      <c r="E267" s="275"/>
      <c r="F267" s="269" t="str">
        <f t="shared" si="8"/>
        <v/>
      </c>
      <c r="G267" s="269" t="str">
        <f t="shared" si="9"/>
        <v/>
      </c>
    </row>
    <row r="268" s="254" customFormat="1" spans="1:7">
      <c r="A268" s="270" t="s">
        <v>530</v>
      </c>
      <c r="B268" s="279" t="s">
        <v>531</v>
      </c>
      <c r="C268" s="272">
        <f>SUM(C269:C278)</f>
        <v>13060</v>
      </c>
      <c r="D268" s="272">
        <f>SUM(D269:D278)</f>
        <v>12031</v>
      </c>
      <c r="E268" s="272">
        <f>SUM(E269:E278)</f>
        <v>12817</v>
      </c>
      <c r="F268" s="269">
        <f t="shared" si="8"/>
        <v>98</v>
      </c>
      <c r="G268" s="269">
        <f t="shared" si="9"/>
        <v>107</v>
      </c>
    </row>
    <row r="269" s="254" customFormat="1" spans="1:7">
      <c r="A269" s="273" t="s">
        <v>532</v>
      </c>
      <c r="B269" s="276" t="s">
        <v>111</v>
      </c>
      <c r="C269" s="275">
        <v>9997</v>
      </c>
      <c r="D269" s="275">
        <v>8407</v>
      </c>
      <c r="E269" s="275">
        <v>8486</v>
      </c>
      <c r="F269" s="269">
        <f t="shared" si="8"/>
        <v>85</v>
      </c>
      <c r="G269" s="269">
        <f t="shared" si="9"/>
        <v>101</v>
      </c>
    </row>
    <row r="270" s="254" customFormat="1" spans="1:7">
      <c r="A270" s="273" t="s">
        <v>533</v>
      </c>
      <c r="B270" s="276" t="s">
        <v>113</v>
      </c>
      <c r="C270" s="275"/>
      <c r="D270" s="275"/>
      <c r="E270" s="275"/>
      <c r="F270" s="269" t="str">
        <f t="shared" si="8"/>
        <v/>
      </c>
      <c r="G270" s="269" t="str">
        <f t="shared" si="9"/>
        <v/>
      </c>
    </row>
    <row r="271" s="254" customFormat="1" spans="1:7">
      <c r="A271" s="273" t="s">
        <v>534</v>
      </c>
      <c r="B271" s="276" t="s">
        <v>115</v>
      </c>
      <c r="C271" s="275"/>
      <c r="D271" s="275"/>
      <c r="E271" s="275"/>
      <c r="F271" s="269" t="str">
        <f t="shared" si="8"/>
        <v/>
      </c>
      <c r="G271" s="269" t="str">
        <f t="shared" si="9"/>
        <v/>
      </c>
    </row>
    <row r="272" s="254" customFormat="1" spans="1:7">
      <c r="A272" s="273" t="s">
        <v>535</v>
      </c>
      <c r="B272" s="276" t="s">
        <v>212</v>
      </c>
      <c r="C272" s="275">
        <v>900</v>
      </c>
      <c r="D272" s="275">
        <v>2024</v>
      </c>
      <c r="E272" s="275">
        <v>300</v>
      </c>
      <c r="F272" s="269">
        <f t="shared" si="8"/>
        <v>33</v>
      </c>
      <c r="G272" s="269">
        <f t="shared" si="9"/>
        <v>15</v>
      </c>
    </row>
    <row r="273" s="254" customFormat="1" spans="1:7">
      <c r="A273" s="273" t="s">
        <v>536</v>
      </c>
      <c r="B273" s="276" t="s">
        <v>537</v>
      </c>
      <c r="C273" s="275">
        <v>150</v>
      </c>
      <c r="D273" s="275">
        <v>151</v>
      </c>
      <c r="E273" s="275"/>
      <c r="F273" s="269">
        <f t="shared" si="8"/>
        <v>0</v>
      </c>
      <c r="G273" s="269">
        <f t="shared" si="9"/>
        <v>0</v>
      </c>
    </row>
    <row r="274" s="254" customFormat="1" spans="1:7">
      <c r="A274" s="273" t="s">
        <v>538</v>
      </c>
      <c r="B274" s="276" t="s">
        <v>539</v>
      </c>
      <c r="C274" s="275"/>
      <c r="D274" s="275"/>
      <c r="E274" s="275"/>
      <c r="F274" s="269" t="str">
        <f t="shared" si="8"/>
        <v/>
      </c>
      <c r="G274" s="269" t="str">
        <f t="shared" si="9"/>
        <v/>
      </c>
    </row>
    <row r="275" s="254" customFormat="1" spans="1:7">
      <c r="A275" s="273" t="s">
        <v>540</v>
      </c>
      <c r="B275" s="276" t="s">
        <v>541</v>
      </c>
      <c r="C275" s="275"/>
      <c r="D275" s="275"/>
      <c r="E275" s="275"/>
      <c r="F275" s="269" t="str">
        <f t="shared" si="8"/>
        <v/>
      </c>
      <c r="G275" s="269" t="str">
        <f t="shared" si="9"/>
        <v/>
      </c>
    </row>
    <row r="276" s="254" customFormat="1" spans="1:7">
      <c r="A276" s="273" t="s">
        <v>542</v>
      </c>
      <c r="B276" s="276" t="s">
        <v>543</v>
      </c>
      <c r="C276" s="275"/>
      <c r="D276" s="275"/>
      <c r="E276" s="275"/>
      <c r="F276" s="269" t="str">
        <f t="shared" si="8"/>
        <v/>
      </c>
      <c r="G276" s="269" t="str">
        <f t="shared" si="9"/>
        <v/>
      </c>
    </row>
    <row r="277" s="254" customFormat="1" spans="1:7">
      <c r="A277" s="273" t="s">
        <v>544</v>
      </c>
      <c r="B277" s="276" t="s">
        <v>129</v>
      </c>
      <c r="C277" s="275"/>
      <c r="D277" s="275"/>
      <c r="E277" s="275"/>
      <c r="F277" s="269" t="str">
        <f t="shared" si="8"/>
        <v/>
      </c>
      <c r="G277" s="269" t="str">
        <f t="shared" si="9"/>
        <v/>
      </c>
    </row>
    <row r="278" s="254" customFormat="1" spans="1:7">
      <c r="A278" s="273" t="s">
        <v>545</v>
      </c>
      <c r="B278" s="276" t="s">
        <v>546</v>
      </c>
      <c r="C278" s="275">
        <v>2013</v>
      </c>
      <c r="D278" s="275">
        <v>1449</v>
      </c>
      <c r="E278" s="275">
        <v>4031</v>
      </c>
      <c r="F278" s="269">
        <f t="shared" si="8"/>
        <v>200</v>
      </c>
      <c r="G278" s="269">
        <f t="shared" si="9"/>
        <v>278</v>
      </c>
    </row>
    <row r="279" s="254" customFormat="1" spans="1:7">
      <c r="A279" s="270" t="s">
        <v>547</v>
      </c>
      <c r="B279" s="271" t="s">
        <v>548</v>
      </c>
      <c r="C279" s="272">
        <f>SUM(C280:C285)</f>
        <v>0</v>
      </c>
      <c r="D279" s="272">
        <f>SUM(D280:D285)</f>
        <v>0</v>
      </c>
      <c r="E279" s="272">
        <f>SUM(E280:E285)</f>
        <v>0</v>
      </c>
      <c r="F279" s="269" t="str">
        <f t="shared" si="8"/>
        <v/>
      </c>
      <c r="G279" s="269" t="str">
        <f t="shared" si="9"/>
        <v/>
      </c>
    </row>
    <row r="280" s="254" customFormat="1" spans="1:7">
      <c r="A280" s="273" t="s">
        <v>549</v>
      </c>
      <c r="B280" s="274" t="s">
        <v>111</v>
      </c>
      <c r="C280" s="275"/>
      <c r="D280" s="275"/>
      <c r="E280" s="275"/>
      <c r="F280" s="269" t="str">
        <f t="shared" si="8"/>
        <v/>
      </c>
      <c r="G280" s="269" t="str">
        <f t="shared" si="9"/>
        <v/>
      </c>
    </row>
    <row r="281" s="254" customFormat="1" spans="1:7">
      <c r="A281" s="273" t="s">
        <v>550</v>
      </c>
      <c r="B281" s="274" t="s">
        <v>113</v>
      </c>
      <c r="C281" s="275"/>
      <c r="D281" s="275"/>
      <c r="E281" s="275"/>
      <c r="F281" s="269" t="str">
        <f t="shared" si="8"/>
        <v/>
      </c>
      <c r="G281" s="269" t="str">
        <f t="shared" si="9"/>
        <v/>
      </c>
    </row>
    <row r="282" s="254" customFormat="1" spans="1:7">
      <c r="A282" s="273" t="s">
        <v>551</v>
      </c>
      <c r="B282" s="276" t="s">
        <v>115</v>
      </c>
      <c r="C282" s="275"/>
      <c r="D282" s="275"/>
      <c r="E282" s="275"/>
      <c r="F282" s="269" t="str">
        <f t="shared" si="8"/>
        <v/>
      </c>
      <c r="G282" s="269" t="str">
        <f t="shared" si="9"/>
        <v/>
      </c>
    </row>
    <row r="283" s="254" customFormat="1" spans="1:7">
      <c r="A283" s="273" t="s">
        <v>552</v>
      </c>
      <c r="B283" s="276" t="s">
        <v>553</v>
      </c>
      <c r="C283" s="275"/>
      <c r="D283" s="275"/>
      <c r="E283" s="275"/>
      <c r="F283" s="269" t="str">
        <f t="shared" si="8"/>
        <v/>
      </c>
      <c r="G283" s="269" t="str">
        <f t="shared" si="9"/>
        <v/>
      </c>
    </row>
    <row r="284" s="254" customFormat="1" spans="1:7">
      <c r="A284" s="273" t="s">
        <v>554</v>
      </c>
      <c r="B284" s="276" t="s">
        <v>129</v>
      </c>
      <c r="C284" s="275"/>
      <c r="D284" s="275"/>
      <c r="E284" s="275"/>
      <c r="F284" s="269" t="str">
        <f t="shared" si="8"/>
        <v/>
      </c>
      <c r="G284" s="269" t="str">
        <f t="shared" si="9"/>
        <v/>
      </c>
    </row>
    <row r="285" s="254" customFormat="1" spans="1:7">
      <c r="A285" s="273" t="s">
        <v>555</v>
      </c>
      <c r="B285" s="277" t="s">
        <v>556</v>
      </c>
      <c r="C285" s="275"/>
      <c r="D285" s="275"/>
      <c r="E285" s="275"/>
      <c r="F285" s="269" t="str">
        <f t="shared" si="8"/>
        <v/>
      </c>
      <c r="G285" s="269" t="str">
        <f t="shared" si="9"/>
        <v/>
      </c>
    </row>
    <row r="286" s="254" customFormat="1" spans="1:7">
      <c r="A286" s="270" t="s">
        <v>557</v>
      </c>
      <c r="B286" s="280" t="s">
        <v>558</v>
      </c>
      <c r="C286" s="272">
        <f>SUM(C287:C293)</f>
        <v>62</v>
      </c>
      <c r="D286" s="272">
        <f>SUM(D287:D293)</f>
        <v>31</v>
      </c>
      <c r="E286" s="272">
        <f>SUM(E287:E293)</f>
        <v>14</v>
      </c>
      <c r="F286" s="269">
        <f t="shared" si="8"/>
        <v>23</v>
      </c>
      <c r="G286" s="269">
        <f t="shared" si="9"/>
        <v>45</v>
      </c>
    </row>
    <row r="287" s="254" customFormat="1" spans="1:7">
      <c r="A287" s="273" t="s">
        <v>559</v>
      </c>
      <c r="B287" s="274" t="s">
        <v>111</v>
      </c>
      <c r="C287" s="275">
        <v>60</v>
      </c>
      <c r="D287" s="275">
        <v>29</v>
      </c>
      <c r="E287" s="275">
        <v>11</v>
      </c>
      <c r="F287" s="269">
        <f t="shared" si="8"/>
        <v>18</v>
      </c>
      <c r="G287" s="269">
        <f t="shared" si="9"/>
        <v>38</v>
      </c>
    </row>
    <row r="288" s="254" customFormat="1" spans="1:7">
      <c r="A288" s="273" t="s">
        <v>560</v>
      </c>
      <c r="B288" s="274" t="s">
        <v>113</v>
      </c>
      <c r="C288" s="275"/>
      <c r="D288" s="275"/>
      <c r="E288" s="275"/>
      <c r="F288" s="269" t="str">
        <f t="shared" si="8"/>
        <v/>
      </c>
      <c r="G288" s="269" t="str">
        <f t="shared" si="9"/>
        <v/>
      </c>
    </row>
    <row r="289" s="254" customFormat="1" spans="1:7">
      <c r="A289" s="273" t="s">
        <v>561</v>
      </c>
      <c r="B289" s="276" t="s">
        <v>115</v>
      </c>
      <c r="C289" s="275"/>
      <c r="D289" s="275"/>
      <c r="E289" s="275"/>
      <c r="F289" s="269" t="str">
        <f t="shared" si="8"/>
        <v/>
      </c>
      <c r="G289" s="269" t="str">
        <f t="shared" si="9"/>
        <v/>
      </c>
    </row>
    <row r="290" s="254" customFormat="1" spans="1:7">
      <c r="A290" s="273" t="s">
        <v>562</v>
      </c>
      <c r="B290" s="276" t="s">
        <v>563</v>
      </c>
      <c r="C290" s="275"/>
      <c r="D290" s="275"/>
      <c r="E290" s="275"/>
      <c r="F290" s="269" t="str">
        <f t="shared" si="8"/>
        <v/>
      </c>
      <c r="G290" s="269" t="str">
        <f t="shared" si="9"/>
        <v/>
      </c>
    </row>
    <row r="291" s="254" customFormat="1" spans="1:7">
      <c r="A291" s="273" t="s">
        <v>564</v>
      </c>
      <c r="B291" s="276" t="s">
        <v>565</v>
      </c>
      <c r="C291" s="275"/>
      <c r="D291" s="275"/>
      <c r="E291" s="275"/>
      <c r="F291" s="269" t="str">
        <f t="shared" si="8"/>
        <v/>
      </c>
      <c r="G291" s="269" t="str">
        <f t="shared" si="9"/>
        <v/>
      </c>
    </row>
    <row r="292" s="254" customFormat="1" spans="1:7">
      <c r="A292" s="273" t="s">
        <v>566</v>
      </c>
      <c r="B292" s="276" t="s">
        <v>129</v>
      </c>
      <c r="C292" s="275"/>
      <c r="D292" s="275"/>
      <c r="E292" s="275"/>
      <c r="F292" s="269" t="str">
        <f t="shared" si="8"/>
        <v/>
      </c>
      <c r="G292" s="269" t="str">
        <f t="shared" si="9"/>
        <v/>
      </c>
    </row>
    <row r="293" s="254" customFormat="1" spans="1:7">
      <c r="A293" s="273" t="s">
        <v>567</v>
      </c>
      <c r="B293" s="276" t="s">
        <v>568</v>
      </c>
      <c r="C293" s="275">
        <v>2</v>
      </c>
      <c r="D293" s="275">
        <v>2</v>
      </c>
      <c r="E293" s="275">
        <v>3</v>
      </c>
      <c r="F293" s="269">
        <f t="shared" si="8"/>
        <v>150</v>
      </c>
      <c r="G293" s="269">
        <f t="shared" si="9"/>
        <v>150</v>
      </c>
    </row>
    <row r="294" s="254" customFormat="1" spans="1:7">
      <c r="A294" s="270" t="s">
        <v>569</v>
      </c>
      <c r="B294" s="283" t="s">
        <v>570</v>
      </c>
      <c r="C294" s="272">
        <f>SUM(C295:C302)</f>
        <v>410</v>
      </c>
      <c r="D294" s="272">
        <f>SUM(D295:D302)</f>
        <v>667</v>
      </c>
      <c r="E294" s="272">
        <f>SUM(E295:E302)</f>
        <v>365</v>
      </c>
      <c r="F294" s="269">
        <f t="shared" si="8"/>
        <v>89</v>
      </c>
      <c r="G294" s="269">
        <f t="shared" si="9"/>
        <v>55</v>
      </c>
    </row>
    <row r="295" s="254" customFormat="1" spans="1:7">
      <c r="A295" s="273" t="s">
        <v>571</v>
      </c>
      <c r="B295" s="274" t="s">
        <v>111</v>
      </c>
      <c r="C295" s="275">
        <v>269</v>
      </c>
      <c r="D295" s="275">
        <v>426</v>
      </c>
      <c r="E295" s="275">
        <v>365</v>
      </c>
      <c r="F295" s="269">
        <f t="shared" si="8"/>
        <v>136</v>
      </c>
      <c r="G295" s="269">
        <f t="shared" si="9"/>
        <v>86</v>
      </c>
    </row>
    <row r="296" s="254" customFormat="1" spans="1:7">
      <c r="A296" s="273" t="s">
        <v>572</v>
      </c>
      <c r="B296" s="274" t="s">
        <v>113</v>
      </c>
      <c r="C296" s="275"/>
      <c r="D296" s="275"/>
      <c r="E296" s="275"/>
      <c r="F296" s="269" t="str">
        <f t="shared" si="8"/>
        <v/>
      </c>
      <c r="G296" s="269" t="str">
        <f t="shared" si="9"/>
        <v/>
      </c>
    </row>
    <row r="297" s="254" customFormat="1" spans="1:7">
      <c r="A297" s="273" t="s">
        <v>573</v>
      </c>
      <c r="B297" s="274" t="s">
        <v>115</v>
      </c>
      <c r="C297" s="275"/>
      <c r="D297" s="275"/>
      <c r="E297" s="275"/>
      <c r="F297" s="269" t="str">
        <f t="shared" si="8"/>
        <v/>
      </c>
      <c r="G297" s="269" t="str">
        <f t="shared" si="9"/>
        <v/>
      </c>
    </row>
    <row r="298" s="254" customFormat="1" spans="1:7">
      <c r="A298" s="273" t="s">
        <v>574</v>
      </c>
      <c r="B298" s="276" t="s">
        <v>575</v>
      </c>
      <c r="C298" s="275"/>
      <c r="D298" s="275"/>
      <c r="E298" s="275"/>
      <c r="F298" s="269" t="str">
        <f t="shared" si="8"/>
        <v/>
      </c>
      <c r="G298" s="269" t="str">
        <f t="shared" si="9"/>
        <v/>
      </c>
    </row>
    <row r="299" s="254" customFormat="1" spans="1:7">
      <c r="A299" s="273" t="s">
        <v>576</v>
      </c>
      <c r="B299" s="276" t="s">
        <v>577</v>
      </c>
      <c r="C299" s="275"/>
      <c r="D299" s="275"/>
      <c r="E299" s="275"/>
      <c r="F299" s="269" t="str">
        <f t="shared" si="8"/>
        <v/>
      </c>
      <c r="G299" s="269" t="str">
        <f t="shared" si="9"/>
        <v/>
      </c>
    </row>
    <row r="300" s="254" customFormat="1" spans="1:7">
      <c r="A300" s="273" t="s">
        <v>578</v>
      </c>
      <c r="B300" s="276" t="s">
        <v>579</v>
      </c>
      <c r="C300" s="275"/>
      <c r="D300" s="275"/>
      <c r="E300" s="275"/>
      <c r="F300" s="269" t="str">
        <f t="shared" si="8"/>
        <v/>
      </c>
      <c r="G300" s="269" t="str">
        <f t="shared" si="9"/>
        <v/>
      </c>
    </row>
    <row r="301" s="254" customFormat="1" spans="1:7">
      <c r="A301" s="273" t="s">
        <v>580</v>
      </c>
      <c r="B301" s="274" t="s">
        <v>129</v>
      </c>
      <c r="C301" s="275"/>
      <c r="D301" s="275"/>
      <c r="E301" s="275"/>
      <c r="F301" s="269" t="str">
        <f t="shared" si="8"/>
        <v/>
      </c>
      <c r="G301" s="269" t="str">
        <f t="shared" si="9"/>
        <v/>
      </c>
    </row>
    <row r="302" s="254" customFormat="1" spans="1:7">
      <c r="A302" s="273" t="s">
        <v>581</v>
      </c>
      <c r="B302" s="274" t="s">
        <v>582</v>
      </c>
      <c r="C302" s="275">
        <v>141</v>
      </c>
      <c r="D302" s="275">
        <v>241</v>
      </c>
      <c r="E302" s="275"/>
      <c r="F302" s="269">
        <f t="shared" si="8"/>
        <v>0</v>
      </c>
      <c r="G302" s="269">
        <f t="shared" si="9"/>
        <v>0</v>
      </c>
    </row>
    <row r="303" s="254" customFormat="1" spans="1:7">
      <c r="A303" s="270" t="s">
        <v>583</v>
      </c>
      <c r="B303" s="271" t="s">
        <v>584</v>
      </c>
      <c r="C303" s="272">
        <f>SUM(C304:C316)</f>
        <v>1612</v>
      </c>
      <c r="D303" s="272">
        <f>SUM(D304:D316)</f>
        <v>1307</v>
      </c>
      <c r="E303" s="272">
        <f>SUM(E304:E316)</f>
        <v>1434</v>
      </c>
      <c r="F303" s="269">
        <f t="shared" si="8"/>
        <v>89</v>
      </c>
      <c r="G303" s="269">
        <f t="shared" si="9"/>
        <v>110</v>
      </c>
    </row>
    <row r="304" s="254" customFormat="1" spans="1:7">
      <c r="A304" s="273" t="s">
        <v>585</v>
      </c>
      <c r="B304" s="276" t="s">
        <v>111</v>
      </c>
      <c r="C304" s="275">
        <v>1141</v>
      </c>
      <c r="D304" s="275">
        <v>981</v>
      </c>
      <c r="E304" s="275">
        <v>1077</v>
      </c>
      <c r="F304" s="269">
        <f t="shared" si="8"/>
        <v>94</v>
      </c>
      <c r="G304" s="269">
        <f t="shared" si="9"/>
        <v>110</v>
      </c>
    </row>
    <row r="305" s="254" customFormat="1" spans="1:7">
      <c r="A305" s="273" t="s">
        <v>586</v>
      </c>
      <c r="B305" s="276" t="s">
        <v>113</v>
      </c>
      <c r="C305" s="275"/>
      <c r="D305" s="275"/>
      <c r="E305" s="275"/>
      <c r="F305" s="269" t="str">
        <f t="shared" si="8"/>
        <v/>
      </c>
      <c r="G305" s="269" t="str">
        <f t="shared" si="9"/>
        <v/>
      </c>
    </row>
    <row r="306" s="254" customFormat="1" spans="1:7">
      <c r="A306" s="273" t="s">
        <v>587</v>
      </c>
      <c r="B306" s="276" t="s">
        <v>115</v>
      </c>
      <c r="C306" s="275"/>
      <c r="D306" s="275"/>
      <c r="E306" s="275"/>
      <c r="F306" s="269" t="str">
        <f t="shared" si="8"/>
        <v/>
      </c>
      <c r="G306" s="269" t="str">
        <f t="shared" si="9"/>
        <v/>
      </c>
    </row>
    <row r="307" s="254" customFormat="1" spans="1:7">
      <c r="A307" s="273" t="s">
        <v>588</v>
      </c>
      <c r="B307" s="277" t="s">
        <v>589</v>
      </c>
      <c r="C307" s="275">
        <v>20</v>
      </c>
      <c r="D307" s="275">
        <v>20</v>
      </c>
      <c r="E307" s="275">
        <v>30</v>
      </c>
      <c r="F307" s="269">
        <f t="shared" si="8"/>
        <v>150</v>
      </c>
      <c r="G307" s="269">
        <f t="shared" si="9"/>
        <v>150</v>
      </c>
    </row>
    <row r="308" s="254" customFormat="1" spans="1:7">
      <c r="A308" s="273" t="s">
        <v>590</v>
      </c>
      <c r="B308" s="274" t="s">
        <v>591</v>
      </c>
      <c r="C308" s="275"/>
      <c r="D308" s="275"/>
      <c r="E308" s="275"/>
      <c r="F308" s="269" t="str">
        <f t="shared" si="8"/>
        <v/>
      </c>
      <c r="G308" s="269" t="str">
        <f t="shared" si="9"/>
        <v/>
      </c>
    </row>
    <row r="309" s="254" customFormat="1" spans="1:7">
      <c r="A309" s="273" t="s">
        <v>592</v>
      </c>
      <c r="B309" s="274" t="s">
        <v>593</v>
      </c>
      <c r="C309" s="275"/>
      <c r="D309" s="275"/>
      <c r="E309" s="275"/>
      <c r="F309" s="269" t="str">
        <f t="shared" si="8"/>
        <v/>
      </c>
      <c r="G309" s="269" t="str">
        <f t="shared" si="9"/>
        <v/>
      </c>
    </row>
    <row r="310" s="254" customFormat="1" spans="1:7">
      <c r="A310" s="273" t="s">
        <v>594</v>
      </c>
      <c r="B310" s="278" t="s">
        <v>595</v>
      </c>
      <c r="C310" s="275">
        <v>53</v>
      </c>
      <c r="D310" s="275">
        <v>31</v>
      </c>
      <c r="E310" s="275">
        <v>65</v>
      </c>
      <c r="F310" s="269">
        <f t="shared" si="8"/>
        <v>123</v>
      </c>
      <c r="G310" s="269">
        <f t="shared" si="9"/>
        <v>210</v>
      </c>
    </row>
    <row r="311" s="254" customFormat="1" spans="1:7">
      <c r="A311" s="273" t="s">
        <v>596</v>
      </c>
      <c r="B311" s="276" t="s">
        <v>597</v>
      </c>
      <c r="C311" s="275"/>
      <c r="D311" s="275"/>
      <c r="E311" s="275"/>
      <c r="F311" s="269" t="str">
        <f t="shared" si="8"/>
        <v/>
      </c>
      <c r="G311" s="269" t="str">
        <f t="shared" si="9"/>
        <v/>
      </c>
    </row>
    <row r="312" s="254" customFormat="1" spans="1:7">
      <c r="A312" s="273" t="s">
        <v>598</v>
      </c>
      <c r="B312" s="276" t="s">
        <v>599</v>
      </c>
      <c r="C312" s="275"/>
      <c r="D312" s="275">
        <v>127</v>
      </c>
      <c r="E312" s="275"/>
      <c r="F312" s="269" t="str">
        <f t="shared" si="8"/>
        <v/>
      </c>
      <c r="G312" s="269">
        <f t="shared" si="9"/>
        <v>0</v>
      </c>
    </row>
    <row r="313" s="254" customFormat="1" spans="1:7">
      <c r="A313" s="273" t="s">
        <v>600</v>
      </c>
      <c r="B313" s="276" t="s">
        <v>601</v>
      </c>
      <c r="C313" s="275"/>
      <c r="D313" s="275"/>
      <c r="E313" s="275"/>
      <c r="F313" s="269" t="str">
        <f t="shared" si="8"/>
        <v/>
      </c>
      <c r="G313" s="269" t="str">
        <f t="shared" si="9"/>
        <v/>
      </c>
    </row>
    <row r="314" s="254" customFormat="1" spans="1:7">
      <c r="A314" s="273" t="s">
        <v>602</v>
      </c>
      <c r="B314" s="276" t="s">
        <v>212</v>
      </c>
      <c r="C314" s="275"/>
      <c r="D314" s="275"/>
      <c r="E314" s="275"/>
      <c r="F314" s="269" t="str">
        <f t="shared" si="8"/>
        <v/>
      </c>
      <c r="G314" s="269" t="str">
        <f t="shared" si="9"/>
        <v/>
      </c>
    </row>
    <row r="315" s="254" customFormat="1" spans="1:7">
      <c r="A315" s="273" t="s">
        <v>603</v>
      </c>
      <c r="B315" s="276" t="s">
        <v>129</v>
      </c>
      <c r="C315" s="275"/>
      <c r="D315" s="275"/>
      <c r="E315" s="275"/>
      <c r="F315" s="269" t="str">
        <f t="shared" si="8"/>
        <v/>
      </c>
      <c r="G315" s="269" t="str">
        <f t="shared" si="9"/>
        <v/>
      </c>
    </row>
    <row r="316" s="254" customFormat="1" spans="1:7">
      <c r="A316" s="273" t="s">
        <v>604</v>
      </c>
      <c r="B316" s="274" t="s">
        <v>605</v>
      </c>
      <c r="C316" s="275">
        <v>398</v>
      </c>
      <c r="D316" s="275">
        <v>148</v>
      </c>
      <c r="E316" s="275">
        <v>262</v>
      </c>
      <c r="F316" s="269">
        <f t="shared" si="8"/>
        <v>66</v>
      </c>
      <c r="G316" s="269">
        <f t="shared" si="9"/>
        <v>177</v>
      </c>
    </row>
    <row r="317" s="254" customFormat="1" spans="1:7">
      <c r="A317" s="270" t="s">
        <v>606</v>
      </c>
      <c r="B317" s="280" t="s">
        <v>607</v>
      </c>
      <c r="C317" s="272">
        <f>SUM(C318:C326)</f>
        <v>136</v>
      </c>
      <c r="D317" s="272">
        <f>SUM(D318:D326)</f>
        <v>273</v>
      </c>
      <c r="E317" s="272">
        <f>SUM(E318:E326)</f>
        <v>134</v>
      </c>
      <c r="F317" s="269">
        <f t="shared" si="8"/>
        <v>99</v>
      </c>
      <c r="G317" s="269">
        <f t="shared" si="9"/>
        <v>49</v>
      </c>
    </row>
    <row r="318" s="254" customFormat="1" spans="1:7">
      <c r="A318" s="273" t="s">
        <v>608</v>
      </c>
      <c r="B318" s="274" t="s">
        <v>111</v>
      </c>
      <c r="C318" s="275">
        <v>54</v>
      </c>
      <c r="D318" s="275">
        <v>131</v>
      </c>
      <c r="E318" s="275">
        <v>38</v>
      </c>
      <c r="F318" s="269">
        <f t="shared" si="8"/>
        <v>70</v>
      </c>
      <c r="G318" s="269">
        <f t="shared" si="9"/>
        <v>29</v>
      </c>
    </row>
    <row r="319" s="254" customFormat="1" spans="1:7">
      <c r="A319" s="273" t="s">
        <v>609</v>
      </c>
      <c r="B319" s="276" t="s">
        <v>113</v>
      </c>
      <c r="C319" s="275"/>
      <c r="D319" s="275"/>
      <c r="E319" s="275"/>
      <c r="F319" s="269" t="str">
        <f t="shared" si="8"/>
        <v/>
      </c>
      <c r="G319" s="269" t="str">
        <f t="shared" si="9"/>
        <v/>
      </c>
    </row>
    <row r="320" s="254" customFormat="1" spans="1:7">
      <c r="A320" s="273" t="s">
        <v>610</v>
      </c>
      <c r="B320" s="276" t="s">
        <v>115</v>
      </c>
      <c r="C320" s="275"/>
      <c r="D320" s="275"/>
      <c r="E320" s="275"/>
      <c r="F320" s="269" t="str">
        <f t="shared" si="8"/>
        <v/>
      </c>
      <c r="G320" s="269" t="str">
        <f t="shared" si="9"/>
        <v/>
      </c>
    </row>
    <row r="321" s="254" customFormat="1" spans="1:7">
      <c r="A321" s="273" t="s">
        <v>611</v>
      </c>
      <c r="B321" s="276" t="s">
        <v>612</v>
      </c>
      <c r="C321" s="275"/>
      <c r="D321" s="275"/>
      <c r="E321" s="275"/>
      <c r="F321" s="269" t="str">
        <f t="shared" si="8"/>
        <v/>
      </c>
      <c r="G321" s="269" t="str">
        <f t="shared" si="9"/>
        <v/>
      </c>
    </row>
    <row r="322" s="254" customFormat="1" spans="1:7">
      <c r="A322" s="273" t="s">
        <v>613</v>
      </c>
      <c r="B322" s="277" t="s">
        <v>614</v>
      </c>
      <c r="C322" s="275"/>
      <c r="D322" s="275"/>
      <c r="E322" s="275"/>
      <c r="F322" s="269" t="str">
        <f t="shared" si="8"/>
        <v/>
      </c>
      <c r="G322" s="269" t="str">
        <f t="shared" si="9"/>
        <v/>
      </c>
    </row>
    <row r="323" s="254" customFormat="1" spans="1:7">
      <c r="A323" s="273" t="s">
        <v>615</v>
      </c>
      <c r="B323" s="274" t="s">
        <v>616</v>
      </c>
      <c r="C323" s="275"/>
      <c r="D323" s="275"/>
      <c r="E323" s="275"/>
      <c r="F323" s="269" t="str">
        <f t="shared" si="8"/>
        <v/>
      </c>
      <c r="G323" s="269" t="str">
        <f t="shared" si="9"/>
        <v/>
      </c>
    </row>
    <row r="324" s="254" customFormat="1" spans="1:7">
      <c r="A324" s="273" t="s">
        <v>617</v>
      </c>
      <c r="B324" s="274" t="s">
        <v>212</v>
      </c>
      <c r="C324" s="275"/>
      <c r="D324" s="275"/>
      <c r="E324" s="275"/>
      <c r="F324" s="269" t="str">
        <f t="shared" si="8"/>
        <v/>
      </c>
      <c r="G324" s="269" t="str">
        <f t="shared" si="9"/>
        <v/>
      </c>
    </row>
    <row r="325" s="254" customFormat="1" spans="1:7">
      <c r="A325" s="273" t="s">
        <v>618</v>
      </c>
      <c r="B325" s="274" t="s">
        <v>129</v>
      </c>
      <c r="C325" s="275"/>
      <c r="D325" s="275"/>
      <c r="E325" s="275"/>
      <c r="F325" s="269" t="str">
        <f t="shared" si="8"/>
        <v/>
      </c>
      <c r="G325" s="269" t="str">
        <f t="shared" si="9"/>
        <v/>
      </c>
    </row>
    <row r="326" s="254" customFormat="1" spans="1:7">
      <c r="A326" s="273" t="s">
        <v>619</v>
      </c>
      <c r="B326" s="274" t="s">
        <v>620</v>
      </c>
      <c r="C326" s="275">
        <v>82</v>
      </c>
      <c r="D326" s="275">
        <v>142</v>
      </c>
      <c r="E326" s="275">
        <v>96</v>
      </c>
      <c r="F326" s="269">
        <f t="shared" ref="F326:F389" si="10">IF(C326=0,"",ROUND(E326/C326*100,1))</f>
        <v>117</v>
      </c>
      <c r="G326" s="269">
        <f t="shared" ref="G326:G389" si="11">IF(D326=0,"",ROUND(E326/D326*100,1))</f>
        <v>68</v>
      </c>
    </row>
    <row r="327" s="254" customFormat="1" spans="1:7">
      <c r="A327" s="270" t="s">
        <v>621</v>
      </c>
      <c r="B327" s="279" t="s">
        <v>622</v>
      </c>
      <c r="C327" s="272">
        <f>SUM(C328:C336)</f>
        <v>0</v>
      </c>
      <c r="D327" s="272">
        <f>SUM(D328:D336)</f>
        <v>0</v>
      </c>
      <c r="E327" s="272">
        <f>SUM(E328:E336)</f>
        <v>0</v>
      </c>
      <c r="F327" s="269" t="str">
        <f t="shared" si="10"/>
        <v/>
      </c>
      <c r="G327" s="269" t="str">
        <f t="shared" si="11"/>
        <v/>
      </c>
    </row>
    <row r="328" s="254" customFormat="1" spans="1:7">
      <c r="A328" s="273" t="s">
        <v>623</v>
      </c>
      <c r="B328" s="276" t="s">
        <v>111</v>
      </c>
      <c r="C328" s="275"/>
      <c r="D328" s="275"/>
      <c r="E328" s="275"/>
      <c r="F328" s="269" t="str">
        <f t="shared" si="10"/>
        <v/>
      </c>
      <c r="G328" s="269" t="str">
        <f t="shared" si="11"/>
        <v/>
      </c>
    </row>
    <row r="329" s="254" customFormat="1" spans="1:7">
      <c r="A329" s="273" t="s">
        <v>624</v>
      </c>
      <c r="B329" s="276" t="s">
        <v>113</v>
      </c>
      <c r="C329" s="275"/>
      <c r="D329" s="275"/>
      <c r="E329" s="275"/>
      <c r="F329" s="269" t="str">
        <f t="shared" si="10"/>
        <v/>
      </c>
      <c r="G329" s="269" t="str">
        <f t="shared" si="11"/>
        <v/>
      </c>
    </row>
    <row r="330" s="254" customFormat="1" spans="1:7">
      <c r="A330" s="273" t="s">
        <v>625</v>
      </c>
      <c r="B330" s="274" t="s">
        <v>115</v>
      </c>
      <c r="C330" s="275"/>
      <c r="D330" s="275"/>
      <c r="E330" s="275"/>
      <c r="F330" s="269" t="str">
        <f t="shared" si="10"/>
        <v/>
      </c>
      <c r="G330" s="269" t="str">
        <f t="shared" si="11"/>
        <v/>
      </c>
    </row>
    <row r="331" s="254" customFormat="1" spans="1:7">
      <c r="A331" s="273" t="s">
        <v>626</v>
      </c>
      <c r="B331" s="274" t="s">
        <v>627</v>
      </c>
      <c r="C331" s="275"/>
      <c r="D331" s="275"/>
      <c r="E331" s="275"/>
      <c r="F331" s="269" t="str">
        <f t="shared" si="10"/>
        <v/>
      </c>
      <c r="G331" s="269" t="str">
        <f t="shared" si="11"/>
        <v/>
      </c>
    </row>
    <row r="332" s="254" customFormat="1" spans="1:7">
      <c r="A332" s="273" t="s">
        <v>628</v>
      </c>
      <c r="B332" s="274" t="s">
        <v>629</v>
      </c>
      <c r="C332" s="275"/>
      <c r="D332" s="275"/>
      <c r="E332" s="275"/>
      <c r="F332" s="269" t="str">
        <f t="shared" si="10"/>
        <v/>
      </c>
      <c r="G332" s="269" t="str">
        <f t="shared" si="11"/>
        <v/>
      </c>
    </row>
    <row r="333" s="254" customFormat="1" spans="1:7">
      <c r="A333" s="273" t="s">
        <v>630</v>
      </c>
      <c r="B333" s="276" t="s">
        <v>631</v>
      </c>
      <c r="C333" s="275"/>
      <c r="D333" s="275"/>
      <c r="E333" s="275"/>
      <c r="F333" s="269" t="str">
        <f t="shared" si="10"/>
        <v/>
      </c>
      <c r="G333" s="269" t="str">
        <f t="shared" si="11"/>
        <v/>
      </c>
    </row>
    <row r="334" s="254" customFormat="1" spans="1:7">
      <c r="A334" s="273" t="s">
        <v>632</v>
      </c>
      <c r="B334" s="276" t="s">
        <v>212</v>
      </c>
      <c r="C334" s="275"/>
      <c r="D334" s="275"/>
      <c r="E334" s="275"/>
      <c r="F334" s="269" t="str">
        <f t="shared" si="10"/>
        <v/>
      </c>
      <c r="G334" s="269" t="str">
        <f t="shared" si="11"/>
        <v/>
      </c>
    </row>
    <row r="335" s="254" customFormat="1" spans="1:7">
      <c r="A335" s="273" t="s">
        <v>633</v>
      </c>
      <c r="B335" s="276" t="s">
        <v>129</v>
      </c>
      <c r="C335" s="275"/>
      <c r="D335" s="275"/>
      <c r="E335" s="275"/>
      <c r="F335" s="269" t="str">
        <f t="shared" si="10"/>
        <v/>
      </c>
      <c r="G335" s="269" t="str">
        <f t="shared" si="11"/>
        <v/>
      </c>
    </row>
    <row r="336" s="254" customFormat="1" spans="1:7">
      <c r="A336" s="273" t="s">
        <v>634</v>
      </c>
      <c r="B336" s="276" t="s">
        <v>635</v>
      </c>
      <c r="C336" s="275"/>
      <c r="D336" s="275"/>
      <c r="E336" s="275"/>
      <c r="F336" s="269" t="str">
        <f t="shared" si="10"/>
        <v/>
      </c>
      <c r="G336" s="269" t="str">
        <f t="shared" si="11"/>
        <v/>
      </c>
    </row>
    <row r="337" s="254" customFormat="1" spans="1:7">
      <c r="A337" s="270" t="s">
        <v>636</v>
      </c>
      <c r="B337" s="283" t="s">
        <v>637</v>
      </c>
      <c r="C337" s="272">
        <f>SUM(C338:C344)</f>
        <v>0</v>
      </c>
      <c r="D337" s="272">
        <f>SUM(D338:D344)</f>
        <v>0</v>
      </c>
      <c r="E337" s="272">
        <f>SUM(E338:E344)</f>
        <v>0</v>
      </c>
      <c r="F337" s="269" t="str">
        <f t="shared" si="10"/>
        <v/>
      </c>
      <c r="G337" s="269" t="str">
        <f t="shared" si="11"/>
        <v/>
      </c>
    </row>
    <row r="338" s="254" customFormat="1" spans="1:7">
      <c r="A338" s="273" t="s">
        <v>638</v>
      </c>
      <c r="B338" s="274" t="s">
        <v>111</v>
      </c>
      <c r="C338" s="275"/>
      <c r="D338" s="275"/>
      <c r="E338" s="275"/>
      <c r="F338" s="269" t="str">
        <f t="shared" si="10"/>
        <v/>
      </c>
      <c r="G338" s="269" t="str">
        <f t="shared" si="11"/>
        <v/>
      </c>
    </row>
    <row r="339" s="254" customFormat="1" spans="1:7">
      <c r="A339" s="273" t="s">
        <v>639</v>
      </c>
      <c r="B339" s="274" t="s">
        <v>113</v>
      </c>
      <c r="C339" s="275"/>
      <c r="D339" s="275"/>
      <c r="E339" s="275"/>
      <c r="F339" s="269" t="str">
        <f t="shared" si="10"/>
        <v/>
      </c>
      <c r="G339" s="269" t="str">
        <f t="shared" si="11"/>
        <v/>
      </c>
    </row>
    <row r="340" s="254" customFormat="1" spans="1:7">
      <c r="A340" s="273" t="s">
        <v>640</v>
      </c>
      <c r="B340" s="278" t="s">
        <v>115</v>
      </c>
      <c r="C340" s="275"/>
      <c r="D340" s="275"/>
      <c r="E340" s="275"/>
      <c r="F340" s="269" t="str">
        <f t="shared" si="10"/>
        <v/>
      </c>
      <c r="G340" s="269" t="str">
        <f t="shared" si="11"/>
        <v/>
      </c>
    </row>
    <row r="341" s="254" customFormat="1" spans="1:7">
      <c r="A341" s="273" t="s">
        <v>641</v>
      </c>
      <c r="B341" s="281" t="s">
        <v>642</v>
      </c>
      <c r="C341" s="275"/>
      <c r="D341" s="275"/>
      <c r="E341" s="275"/>
      <c r="F341" s="269" t="str">
        <f t="shared" si="10"/>
        <v/>
      </c>
      <c r="G341" s="269" t="str">
        <f t="shared" si="11"/>
        <v/>
      </c>
    </row>
    <row r="342" s="254" customFormat="1" spans="1:7">
      <c r="A342" s="273" t="s">
        <v>643</v>
      </c>
      <c r="B342" s="276" t="s">
        <v>644</v>
      </c>
      <c r="C342" s="275"/>
      <c r="D342" s="275"/>
      <c r="E342" s="275"/>
      <c r="F342" s="269" t="str">
        <f t="shared" si="10"/>
        <v/>
      </c>
      <c r="G342" s="269" t="str">
        <f t="shared" si="11"/>
        <v/>
      </c>
    </row>
    <row r="343" s="254" customFormat="1" spans="1:7">
      <c r="A343" s="273" t="s">
        <v>645</v>
      </c>
      <c r="B343" s="276" t="s">
        <v>129</v>
      </c>
      <c r="C343" s="275"/>
      <c r="D343" s="275"/>
      <c r="E343" s="275"/>
      <c r="F343" s="269" t="str">
        <f t="shared" si="10"/>
        <v/>
      </c>
      <c r="G343" s="269" t="str">
        <f t="shared" si="11"/>
        <v/>
      </c>
    </row>
    <row r="344" s="254" customFormat="1" spans="1:7">
      <c r="A344" s="273" t="s">
        <v>646</v>
      </c>
      <c r="B344" s="274" t="s">
        <v>647</v>
      </c>
      <c r="C344" s="275"/>
      <c r="D344" s="275"/>
      <c r="E344" s="275"/>
      <c r="F344" s="269" t="str">
        <f t="shared" si="10"/>
        <v/>
      </c>
      <c r="G344" s="269" t="str">
        <f t="shared" si="11"/>
        <v/>
      </c>
    </row>
    <row r="345" s="254" customFormat="1" spans="1:7">
      <c r="A345" s="270" t="s">
        <v>648</v>
      </c>
      <c r="B345" s="271" t="s">
        <v>649</v>
      </c>
      <c r="C345" s="272">
        <f>SUM(C346:C350)</f>
        <v>0</v>
      </c>
      <c r="D345" s="272">
        <f>SUM(D346:D350)</f>
        <v>0</v>
      </c>
      <c r="E345" s="272">
        <f>SUM(E346:E350)</f>
        <v>0</v>
      </c>
      <c r="F345" s="269" t="str">
        <f t="shared" si="10"/>
        <v/>
      </c>
      <c r="G345" s="269" t="str">
        <f t="shared" si="11"/>
        <v/>
      </c>
    </row>
    <row r="346" s="254" customFormat="1" spans="1:7">
      <c r="A346" s="273" t="s">
        <v>650</v>
      </c>
      <c r="B346" s="274" t="s">
        <v>111</v>
      </c>
      <c r="C346" s="275"/>
      <c r="D346" s="275"/>
      <c r="E346" s="275"/>
      <c r="F346" s="269" t="str">
        <f t="shared" si="10"/>
        <v/>
      </c>
      <c r="G346" s="269" t="str">
        <f t="shared" si="11"/>
        <v/>
      </c>
    </row>
    <row r="347" s="254" customFormat="1" spans="1:7">
      <c r="A347" s="273" t="s">
        <v>651</v>
      </c>
      <c r="B347" s="276" t="s">
        <v>113</v>
      </c>
      <c r="C347" s="275"/>
      <c r="D347" s="275"/>
      <c r="E347" s="275"/>
      <c r="F347" s="269" t="str">
        <f t="shared" si="10"/>
        <v/>
      </c>
      <c r="G347" s="269" t="str">
        <f t="shared" si="11"/>
        <v/>
      </c>
    </row>
    <row r="348" s="254" customFormat="1" spans="1:7">
      <c r="A348" s="273" t="s">
        <v>652</v>
      </c>
      <c r="B348" s="274" t="s">
        <v>212</v>
      </c>
      <c r="C348" s="275"/>
      <c r="D348" s="275"/>
      <c r="E348" s="275"/>
      <c r="F348" s="269" t="str">
        <f t="shared" si="10"/>
        <v/>
      </c>
      <c r="G348" s="269" t="str">
        <f t="shared" si="11"/>
        <v/>
      </c>
    </row>
    <row r="349" s="254" customFormat="1" spans="1:7">
      <c r="A349" s="273" t="s">
        <v>653</v>
      </c>
      <c r="B349" s="276" t="s">
        <v>654</v>
      </c>
      <c r="C349" s="275"/>
      <c r="D349" s="275"/>
      <c r="E349" s="275"/>
      <c r="F349" s="269" t="str">
        <f t="shared" si="10"/>
        <v/>
      </c>
      <c r="G349" s="269" t="str">
        <f t="shared" si="11"/>
        <v/>
      </c>
    </row>
    <row r="350" s="254" customFormat="1" spans="1:7">
      <c r="A350" s="273" t="s">
        <v>655</v>
      </c>
      <c r="B350" s="274" t="s">
        <v>656</v>
      </c>
      <c r="C350" s="275"/>
      <c r="D350" s="275"/>
      <c r="E350" s="275"/>
      <c r="F350" s="269" t="str">
        <f t="shared" si="10"/>
        <v/>
      </c>
      <c r="G350" s="269" t="str">
        <f t="shared" si="11"/>
        <v/>
      </c>
    </row>
    <row r="351" s="254" customFormat="1" spans="1:7">
      <c r="A351" s="270" t="s">
        <v>657</v>
      </c>
      <c r="B351" s="271" t="s">
        <v>658</v>
      </c>
      <c r="C351" s="272">
        <f>SUM(C352:C353)</f>
        <v>0</v>
      </c>
      <c r="D351" s="272">
        <f>SUM(D352:D353)</f>
        <v>0</v>
      </c>
      <c r="E351" s="272">
        <f>SUM(E352:E353)</f>
        <v>0</v>
      </c>
      <c r="F351" s="269" t="str">
        <f t="shared" si="10"/>
        <v/>
      </c>
      <c r="G351" s="269" t="str">
        <f t="shared" si="11"/>
        <v/>
      </c>
    </row>
    <row r="352" s="254" customFormat="1" spans="1:7">
      <c r="A352" s="273" t="s">
        <v>659</v>
      </c>
      <c r="B352" s="274" t="s">
        <v>660</v>
      </c>
      <c r="C352" s="275"/>
      <c r="D352" s="275"/>
      <c r="E352" s="275"/>
      <c r="F352" s="269" t="str">
        <f t="shared" si="10"/>
        <v/>
      </c>
      <c r="G352" s="269" t="str">
        <f t="shared" si="11"/>
        <v/>
      </c>
    </row>
    <row r="353" s="254" customFormat="1" spans="1:7">
      <c r="A353" s="273" t="s">
        <v>661</v>
      </c>
      <c r="B353" s="274" t="s">
        <v>662</v>
      </c>
      <c r="C353" s="275"/>
      <c r="D353" s="275"/>
      <c r="E353" s="275"/>
      <c r="F353" s="269" t="str">
        <f t="shared" si="10"/>
        <v/>
      </c>
      <c r="G353" s="269" t="str">
        <f t="shared" si="11"/>
        <v/>
      </c>
    </row>
    <row r="354" s="254" customFormat="1" spans="1:7">
      <c r="A354" s="267" t="s">
        <v>663</v>
      </c>
      <c r="B354" s="268" t="s">
        <v>664</v>
      </c>
      <c r="C354" s="269">
        <f>SUM(C355,C360,C367,C373,C379,C383,C387,C391,C397,C404)</f>
        <v>94721</v>
      </c>
      <c r="D354" s="269">
        <f>SUM(D355,D360,D367,D373,D379,D383,D387,D391,D397,D404)</f>
        <v>82572</v>
      </c>
      <c r="E354" s="269">
        <f>SUM(E355,E360,E367,E373,E379,E383,E387,E391,E397,E404)</f>
        <v>85110</v>
      </c>
      <c r="F354" s="269">
        <f t="shared" si="10"/>
        <v>90</v>
      </c>
      <c r="G354" s="269">
        <f t="shared" si="11"/>
        <v>103</v>
      </c>
    </row>
    <row r="355" s="254" customFormat="1" spans="1:7">
      <c r="A355" s="270" t="s">
        <v>665</v>
      </c>
      <c r="B355" s="279" t="s">
        <v>666</v>
      </c>
      <c r="C355" s="272">
        <f>SUM(C356:C359)</f>
        <v>3362</v>
      </c>
      <c r="D355" s="272">
        <f>SUM(D356:D359)</f>
        <v>6732</v>
      </c>
      <c r="E355" s="272">
        <f>SUM(E356:E359)</f>
        <v>6914</v>
      </c>
      <c r="F355" s="269">
        <f t="shared" si="10"/>
        <v>206</v>
      </c>
      <c r="G355" s="269">
        <f t="shared" si="11"/>
        <v>103</v>
      </c>
    </row>
    <row r="356" s="254" customFormat="1" spans="1:7">
      <c r="A356" s="273" t="s">
        <v>667</v>
      </c>
      <c r="B356" s="274" t="s">
        <v>111</v>
      </c>
      <c r="C356" s="275">
        <v>1198</v>
      </c>
      <c r="D356" s="275">
        <v>3480</v>
      </c>
      <c r="E356" s="275">
        <v>6590</v>
      </c>
      <c r="F356" s="269">
        <f t="shared" si="10"/>
        <v>550</v>
      </c>
      <c r="G356" s="269">
        <f t="shared" si="11"/>
        <v>189</v>
      </c>
    </row>
    <row r="357" s="254" customFormat="1" spans="1:7">
      <c r="A357" s="273" t="s">
        <v>668</v>
      </c>
      <c r="B357" s="274" t="s">
        <v>113</v>
      </c>
      <c r="C357" s="275">
        <v>3</v>
      </c>
      <c r="D357" s="275">
        <v>10</v>
      </c>
      <c r="E357" s="275">
        <v>1</v>
      </c>
      <c r="F357" s="269">
        <f t="shared" si="10"/>
        <v>33</v>
      </c>
      <c r="G357" s="269">
        <f t="shared" si="11"/>
        <v>10</v>
      </c>
    </row>
    <row r="358" s="254" customFormat="1" spans="1:7">
      <c r="A358" s="273" t="s">
        <v>669</v>
      </c>
      <c r="B358" s="274" t="s">
        <v>115</v>
      </c>
      <c r="C358" s="275"/>
      <c r="D358" s="275"/>
      <c r="E358" s="275"/>
      <c r="F358" s="269" t="str">
        <f t="shared" si="10"/>
        <v/>
      </c>
      <c r="G358" s="269" t="str">
        <f t="shared" si="11"/>
        <v/>
      </c>
    </row>
    <row r="359" s="254" customFormat="1" spans="1:7">
      <c r="A359" s="273" t="s">
        <v>670</v>
      </c>
      <c r="B359" s="281" t="s">
        <v>671</v>
      </c>
      <c r="C359" s="275">
        <v>2161</v>
      </c>
      <c r="D359" s="275">
        <v>3242</v>
      </c>
      <c r="E359" s="275">
        <v>323</v>
      </c>
      <c r="F359" s="269">
        <f t="shared" si="10"/>
        <v>15</v>
      </c>
      <c r="G359" s="269">
        <f t="shared" si="11"/>
        <v>10</v>
      </c>
    </row>
    <row r="360" s="254" customFormat="1" spans="1:7">
      <c r="A360" s="270" t="s">
        <v>672</v>
      </c>
      <c r="B360" s="271" t="s">
        <v>673</v>
      </c>
      <c r="C360" s="272">
        <f>SUM(C361:C366)</f>
        <v>88618</v>
      </c>
      <c r="D360" s="272">
        <f>SUM(D361:D366)</f>
        <v>68219</v>
      </c>
      <c r="E360" s="272">
        <f>SUM(E361:E366)</f>
        <v>74737</v>
      </c>
      <c r="F360" s="269">
        <f t="shared" si="10"/>
        <v>84</v>
      </c>
      <c r="G360" s="269">
        <f t="shared" si="11"/>
        <v>110</v>
      </c>
    </row>
    <row r="361" s="254" customFormat="1" spans="1:7">
      <c r="A361" s="273" t="s">
        <v>674</v>
      </c>
      <c r="B361" s="274" t="s">
        <v>675</v>
      </c>
      <c r="C361" s="275">
        <v>8795</v>
      </c>
      <c r="D361" s="275">
        <v>5775</v>
      </c>
      <c r="E361" s="275">
        <v>3353</v>
      </c>
      <c r="F361" s="269">
        <f t="shared" si="10"/>
        <v>38</v>
      </c>
      <c r="G361" s="269">
        <f t="shared" si="11"/>
        <v>58</v>
      </c>
    </row>
    <row r="362" s="254" customFormat="1" spans="1:7">
      <c r="A362" s="273" t="s">
        <v>676</v>
      </c>
      <c r="B362" s="274" t="s">
        <v>677</v>
      </c>
      <c r="C362" s="275">
        <v>50916</v>
      </c>
      <c r="D362" s="275">
        <v>33107</v>
      </c>
      <c r="E362" s="275">
        <v>42663</v>
      </c>
      <c r="F362" s="269">
        <f t="shared" si="10"/>
        <v>84</v>
      </c>
      <c r="G362" s="269">
        <f t="shared" si="11"/>
        <v>129</v>
      </c>
    </row>
    <row r="363" s="254" customFormat="1" spans="1:7">
      <c r="A363" s="273" t="s">
        <v>678</v>
      </c>
      <c r="B363" s="276" t="s">
        <v>679</v>
      </c>
      <c r="C363" s="275">
        <v>18866</v>
      </c>
      <c r="D363" s="275">
        <v>19268</v>
      </c>
      <c r="E363" s="275">
        <v>18174</v>
      </c>
      <c r="F363" s="269">
        <f t="shared" si="10"/>
        <v>96</v>
      </c>
      <c r="G363" s="269">
        <f t="shared" si="11"/>
        <v>94</v>
      </c>
    </row>
    <row r="364" s="254" customFormat="1" spans="1:7">
      <c r="A364" s="273" t="s">
        <v>680</v>
      </c>
      <c r="B364" s="276" t="s">
        <v>681</v>
      </c>
      <c r="C364" s="275">
        <v>9058</v>
      </c>
      <c r="D364" s="275">
        <v>9504</v>
      </c>
      <c r="E364" s="275">
        <v>9064</v>
      </c>
      <c r="F364" s="269">
        <f t="shared" si="10"/>
        <v>100</v>
      </c>
      <c r="G364" s="269">
        <f t="shared" si="11"/>
        <v>95</v>
      </c>
    </row>
    <row r="365" s="254" customFormat="1" spans="1:7">
      <c r="A365" s="273" t="s">
        <v>682</v>
      </c>
      <c r="B365" s="276" t="s">
        <v>683</v>
      </c>
      <c r="C365" s="275"/>
      <c r="D365" s="275">
        <v>40</v>
      </c>
      <c r="E365" s="275">
        <v>133</v>
      </c>
      <c r="F365" s="269" t="str">
        <f t="shared" si="10"/>
        <v/>
      </c>
      <c r="G365" s="269">
        <f t="shared" si="11"/>
        <v>333</v>
      </c>
    </row>
    <row r="366" s="254" customFormat="1" spans="1:7">
      <c r="A366" s="273" t="s">
        <v>684</v>
      </c>
      <c r="B366" s="274" t="s">
        <v>685</v>
      </c>
      <c r="C366" s="275">
        <v>983</v>
      </c>
      <c r="D366" s="275">
        <v>525</v>
      </c>
      <c r="E366" s="275">
        <v>1350</v>
      </c>
      <c r="F366" s="269">
        <f t="shared" si="10"/>
        <v>137</v>
      </c>
      <c r="G366" s="269">
        <f t="shared" si="11"/>
        <v>257</v>
      </c>
    </row>
    <row r="367" s="254" customFormat="1" spans="1:7">
      <c r="A367" s="270" t="s">
        <v>686</v>
      </c>
      <c r="B367" s="271" t="s">
        <v>687</v>
      </c>
      <c r="C367" s="272">
        <f>SUM(C368:C372)</f>
        <v>1459</v>
      </c>
      <c r="D367" s="272">
        <f>SUM(D368:D372)</f>
        <v>1100</v>
      </c>
      <c r="E367" s="272">
        <f>SUM(E368:E372)</f>
        <v>1722</v>
      </c>
      <c r="F367" s="269">
        <f t="shared" si="10"/>
        <v>118</v>
      </c>
      <c r="G367" s="269">
        <f t="shared" si="11"/>
        <v>157</v>
      </c>
    </row>
    <row r="368" s="254" customFormat="1" spans="1:7">
      <c r="A368" s="273" t="s">
        <v>688</v>
      </c>
      <c r="B368" s="274" t="s">
        <v>689</v>
      </c>
      <c r="C368" s="275"/>
      <c r="D368" s="275"/>
      <c r="E368" s="275"/>
      <c r="F368" s="269" t="str">
        <f t="shared" si="10"/>
        <v/>
      </c>
      <c r="G368" s="269" t="str">
        <f t="shared" si="11"/>
        <v/>
      </c>
    </row>
    <row r="369" s="254" customFormat="1" spans="1:7">
      <c r="A369" s="273" t="s">
        <v>690</v>
      </c>
      <c r="B369" s="274" t="s">
        <v>691</v>
      </c>
      <c r="C369" s="275">
        <v>1459</v>
      </c>
      <c r="D369" s="275">
        <v>1100</v>
      </c>
      <c r="E369" s="275">
        <v>1722</v>
      </c>
      <c r="F369" s="269">
        <f t="shared" si="10"/>
        <v>118</v>
      </c>
      <c r="G369" s="269">
        <f t="shared" si="11"/>
        <v>157</v>
      </c>
    </row>
    <row r="370" s="254" customFormat="1" spans="1:7">
      <c r="A370" s="273" t="s">
        <v>692</v>
      </c>
      <c r="B370" s="274" t="s">
        <v>693</v>
      </c>
      <c r="C370" s="275"/>
      <c r="D370" s="275"/>
      <c r="E370" s="275"/>
      <c r="F370" s="269" t="str">
        <f t="shared" si="10"/>
        <v/>
      </c>
      <c r="G370" s="269" t="str">
        <f t="shared" si="11"/>
        <v/>
      </c>
    </row>
    <row r="371" s="255" customFormat="1" spans="1:7">
      <c r="A371" s="273" t="s">
        <v>694</v>
      </c>
      <c r="B371" s="276" t="s">
        <v>695</v>
      </c>
      <c r="C371" s="275"/>
      <c r="D371" s="275"/>
      <c r="E371" s="275"/>
      <c r="F371" s="269" t="str">
        <f t="shared" si="10"/>
        <v/>
      </c>
      <c r="G371" s="269" t="str">
        <f t="shared" si="11"/>
        <v/>
      </c>
    </row>
    <row r="372" s="255" customFormat="1" spans="1:7">
      <c r="A372" s="273" t="s">
        <v>696</v>
      </c>
      <c r="B372" s="276" t="s">
        <v>697</v>
      </c>
      <c r="C372" s="275"/>
      <c r="D372" s="275"/>
      <c r="E372" s="275"/>
      <c r="F372" s="269" t="str">
        <f t="shared" si="10"/>
        <v/>
      </c>
      <c r="G372" s="269" t="str">
        <f t="shared" si="11"/>
        <v/>
      </c>
    </row>
    <row r="373" s="255" customFormat="1" spans="1:7">
      <c r="A373" s="270" t="s">
        <v>698</v>
      </c>
      <c r="B373" s="283" t="s">
        <v>699</v>
      </c>
      <c r="C373" s="272">
        <f>SUM(C374:C378)</f>
        <v>0</v>
      </c>
      <c r="D373" s="272">
        <f>SUM(D374:D378)</f>
        <v>0</v>
      </c>
      <c r="E373" s="272">
        <f>SUM(E374:E378)</f>
        <v>0</v>
      </c>
      <c r="F373" s="269" t="str">
        <f t="shared" si="10"/>
        <v/>
      </c>
      <c r="G373" s="269" t="str">
        <f t="shared" si="11"/>
        <v/>
      </c>
    </row>
    <row r="374" s="255" customFormat="1" spans="1:7">
      <c r="A374" s="273" t="s">
        <v>700</v>
      </c>
      <c r="B374" s="274" t="s">
        <v>701</v>
      </c>
      <c r="C374" s="275"/>
      <c r="D374" s="275"/>
      <c r="E374" s="275"/>
      <c r="F374" s="269" t="str">
        <f t="shared" si="10"/>
        <v/>
      </c>
      <c r="G374" s="269" t="str">
        <f t="shared" si="11"/>
        <v/>
      </c>
    </row>
    <row r="375" s="255" customFormat="1" spans="1:7">
      <c r="A375" s="273" t="s">
        <v>702</v>
      </c>
      <c r="B375" s="274" t="s">
        <v>703</v>
      </c>
      <c r="C375" s="275"/>
      <c r="D375" s="275"/>
      <c r="E375" s="275"/>
      <c r="F375" s="269" t="str">
        <f t="shared" si="10"/>
        <v/>
      </c>
      <c r="G375" s="269" t="str">
        <f t="shared" si="11"/>
        <v/>
      </c>
    </row>
    <row r="376" s="255" customFormat="1" spans="1:7">
      <c r="A376" s="273" t="s">
        <v>704</v>
      </c>
      <c r="B376" s="274" t="s">
        <v>705</v>
      </c>
      <c r="C376" s="275"/>
      <c r="D376" s="275"/>
      <c r="E376" s="275"/>
      <c r="F376" s="269" t="str">
        <f t="shared" si="10"/>
        <v/>
      </c>
      <c r="G376" s="269" t="str">
        <f t="shared" si="11"/>
        <v/>
      </c>
    </row>
    <row r="377" s="255" customFormat="1" spans="1:7">
      <c r="A377" s="273" t="s">
        <v>706</v>
      </c>
      <c r="B377" s="276" t="s">
        <v>707</v>
      </c>
      <c r="C377" s="275"/>
      <c r="D377" s="275"/>
      <c r="E377" s="275"/>
      <c r="F377" s="269" t="str">
        <f t="shared" si="10"/>
        <v/>
      </c>
      <c r="G377" s="269" t="str">
        <f t="shared" si="11"/>
        <v/>
      </c>
    </row>
    <row r="378" s="255" customFormat="1" spans="1:7">
      <c r="A378" s="273" t="s">
        <v>708</v>
      </c>
      <c r="B378" s="276" t="s">
        <v>709</v>
      </c>
      <c r="C378" s="275"/>
      <c r="D378" s="275"/>
      <c r="E378" s="275"/>
      <c r="F378" s="269" t="str">
        <f t="shared" si="10"/>
        <v/>
      </c>
      <c r="G378" s="269" t="str">
        <f t="shared" si="11"/>
        <v/>
      </c>
    </row>
    <row r="379" s="255" customFormat="1" spans="1:7">
      <c r="A379" s="270" t="s">
        <v>710</v>
      </c>
      <c r="B379" s="279" t="s">
        <v>711</v>
      </c>
      <c r="C379" s="272">
        <f>SUM(C380:C382)</f>
        <v>47</v>
      </c>
      <c r="D379" s="272">
        <f>SUM(D380:D382)</f>
        <v>70</v>
      </c>
      <c r="E379" s="272">
        <f>SUM(E380:E382)</f>
        <v>73</v>
      </c>
      <c r="F379" s="269">
        <f t="shared" si="10"/>
        <v>155</v>
      </c>
      <c r="G379" s="269">
        <f t="shared" si="11"/>
        <v>104</v>
      </c>
    </row>
    <row r="380" s="255" customFormat="1" spans="1:7">
      <c r="A380" s="273" t="s">
        <v>712</v>
      </c>
      <c r="B380" s="274" t="s">
        <v>713</v>
      </c>
      <c r="C380" s="275">
        <v>47</v>
      </c>
      <c r="D380" s="275">
        <v>70</v>
      </c>
      <c r="E380" s="275">
        <v>73</v>
      </c>
      <c r="F380" s="269">
        <f t="shared" si="10"/>
        <v>155</v>
      </c>
      <c r="G380" s="269">
        <f t="shared" si="11"/>
        <v>104</v>
      </c>
    </row>
    <row r="381" s="255" customFormat="1" spans="1:7">
      <c r="A381" s="273" t="s">
        <v>714</v>
      </c>
      <c r="B381" s="274" t="s">
        <v>715</v>
      </c>
      <c r="C381" s="275"/>
      <c r="D381" s="275"/>
      <c r="E381" s="275"/>
      <c r="F381" s="269" t="str">
        <f t="shared" si="10"/>
        <v/>
      </c>
      <c r="G381" s="269" t="str">
        <f t="shared" si="11"/>
        <v/>
      </c>
    </row>
    <row r="382" s="255" customFormat="1" spans="1:7">
      <c r="A382" s="273" t="s">
        <v>716</v>
      </c>
      <c r="B382" s="274" t="s">
        <v>717</v>
      </c>
      <c r="C382" s="275"/>
      <c r="D382" s="275"/>
      <c r="E382" s="275"/>
      <c r="F382" s="269" t="str">
        <f t="shared" si="10"/>
        <v/>
      </c>
      <c r="G382" s="269" t="str">
        <f t="shared" si="11"/>
        <v/>
      </c>
    </row>
    <row r="383" s="255" customFormat="1" spans="1:7">
      <c r="A383" s="270" t="s">
        <v>718</v>
      </c>
      <c r="B383" s="279" t="s">
        <v>719</v>
      </c>
      <c r="C383" s="272">
        <f>SUM(C384:C386)</f>
        <v>0</v>
      </c>
      <c r="D383" s="272">
        <f>SUM(D384:D386)</f>
        <v>0</v>
      </c>
      <c r="E383" s="272">
        <f>SUM(E384:E386)</f>
        <v>0</v>
      </c>
      <c r="F383" s="269" t="str">
        <f t="shared" si="10"/>
        <v/>
      </c>
      <c r="G383" s="269" t="str">
        <f t="shared" si="11"/>
        <v/>
      </c>
    </row>
    <row r="384" s="255" customFormat="1" spans="1:7">
      <c r="A384" s="273" t="s">
        <v>720</v>
      </c>
      <c r="B384" s="276" t="s">
        <v>721</v>
      </c>
      <c r="C384" s="275"/>
      <c r="D384" s="275"/>
      <c r="E384" s="275"/>
      <c r="F384" s="269" t="str">
        <f t="shared" si="10"/>
        <v/>
      </c>
      <c r="G384" s="269" t="str">
        <f t="shared" si="11"/>
        <v/>
      </c>
    </row>
    <row r="385" s="255" customFormat="1" spans="1:7">
      <c r="A385" s="273" t="s">
        <v>722</v>
      </c>
      <c r="B385" s="276" t="s">
        <v>723</v>
      </c>
      <c r="C385" s="275"/>
      <c r="D385" s="275"/>
      <c r="E385" s="275"/>
      <c r="F385" s="269" t="str">
        <f t="shared" si="10"/>
        <v/>
      </c>
      <c r="G385" s="269" t="str">
        <f t="shared" si="11"/>
        <v/>
      </c>
    </row>
    <row r="386" s="255" customFormat="1" spans="1:7">
      <c r="A386" s="273" t="s">
        <v>724</v>
      </c>
      <c r="B386" s="277" t="s">
        <v>725</v>
      </c>
      <c r="C386" s="275"/>
      <c r="D386" s="275"/>
      <c r="E386" s="275"/>
      <c r="F386" s="269" t="str">
        <f t="shared" si="10"/>
        <v/>
      </c>
      <c r="G386" s="269" t="str">
        <f t="shared" si="11"/>
        <v/>
      </c>
    </row>
    <row r="387" s="255" customFormat="1" spans="1:7">
      <c r="A387" s="270" t="s">
        <v>726</v>
      </c>
      <c r="B387" s="271" t="s">
        <v>727</v>
      </c>
      <c r="C387" s="272">
        <f>SUM(C388:C390)</f>
        <v>324</v>
      </c>
      <c r="D387" s="272">
        <f>SUM(D388:D390)</f>
        <v>391</v>
      </c>
      <c r="E387" s="272">
        <f>SUM(E388:E390)</f>
        <v>220</v>
      </c>
      <c r="F387" s="269">
        <f t="shared" si="10"/>
        <v>68</v>
      </c>
      <c r="G387" s="269">
        <f t="shared" si="11"/>
        <v>56</v>
      </c>
    </row>
    <row r="388" s="255" customFormat="1" spans="1:7">
      <c r="A388" s="273" t="s">
        <v>728</v>
      </c>
      <c r="B388" s="274" t="s">
        <v>729</v>
      </c>
      <c r="C388" s="275">
        <v>324</v>
      </c>
      <c r="D388" s="275">
        <v>391</v>
      </c>
      <c r="E388" s="275">
        <v>220</v>
      </c>
      <c r="F388" s="269">
        <f t="shared" si="10"/>
        <v>68</v>
      </c>
      <c r="G388" s="269">
        <f t="shared" si="11"/>
        <v>56</v>
      </c>
    </row>
    <row r="389" s="255" customFormat="1" spans="1:7">
      <c r="A389" s="273" t="s">
        <v>730</v>
      </c>
      <c r="B389" s="274" t="s">
        <v>731</v>
      </c>
      <c r="C389" s="275"/>
      <c r="D389" s="275"/>
      <c r="E389" s="275"/>
      <c r="F389" s="269" t="str">
        <f t="shared" si="10"/>
        <v/>
      </c>
      <c r="G389" s="269" t="str">
        <f t="shared" si="11"/>
        <v/>
      </c>
    </row>
    <row r="390" s="255" customFormat="1" spans="1:7">
      <c r="A390" s="273" t="s">
        <v>732</v>
      </c>
      <c r="B390" s="276" t="s">
        <v>733</v>
      </c>
      <c r="C390" s="275"/>
      <c r="D390" s="275"/>
      <c r="E390" s="275"/>
      <c r="F390" s="269" t="str">
        <f t="shared" ref="F390:F453" si="12">IF(C390=0,"",ROUND(E390/C390*100,1))</f>
        <v/>
      </c>
      <c r="G390" s="269" t="str">
        <f t="shared" ref="G390:G453" si="13">IF(D390=0,"",ROUND(E390/D390*100,1))</f>
        <v/>
      </c>
    </row>
    <row r="391" s="255" customFormat="1" spans="1:7">
      <c r="A391" s="270" t="s">
        <v>734</v>
      </c>
      <c r="B391" s="279" t="s">
        <v>735</v>
      </c>
      <c r="C391" s="272">
        <f>SUM(C392:C396)</f>
        <v>367</v>
      </c>
      <c r="D391" s="272">
        <f>SUM(D392:D396)</f>
        <v>3778</v>
      </c>
      <c r="E391" s="272">
        <f>SUM(E392:E396)</f>
        <v>561</v>
      </c>
      <c r="F391" s="269">
        <f t="shared" si="12"/>
        <v>153</v>
      </c>
      <c r="G391" s="269">
        <f t="shared" si="13"/>
        <v>15</v>
      </c>
    </row>
    <row r="392" s="255" customFormat="1" spans="1:7">
      <c r="A392" s="273" t="s">
        <v>736</v>
      </c>
      <c r="B392" s="276" t="s">
        <v>737</v>
      </c>
      <c r="C392" s="275">
        <v>126</v>
      </c>
      <c r="D392" s="275">
        <v>105</v>
      </c>
      <c r="E392" s="275">
        <v>82</v>
      </c>
      <c r="F392" s="269">
        <f t="shared" si="12"/>
        <v>65</v>
      </c>
      <c r="G392" s="269">
        <f t="shared" si="13"/>
        <v>78</v>
      </c>
    </row>
    <row r="393" s="255" customFormat="1" spans="1:7">
      <c r="A393" s="273" t="s">
        <v>738</v>
      </c>
      <c r="B393" s="274" t="s">
        <v>739</v>
      </c>
      <c r="C393" s="275">
        <v>241</v>
      </c>
      <c r="D393" s="275">
        <v>3673</v>
      </c>
      <c r="E393" s="275">
        <v>479</v>
      </c>
      <c r="F393" s="269">
        <f t="shared" si="12"/>
        <v>199</v>
      </c>
      <c r="G393" s="269">
        <f t="shared" si="13"/>
        <v>13</v>
      </c>
    </row>
    <row r="394" s="255" customFormat="1" spans="1:7">
      <c r="A394" s="273" t="s">
        <v>740</v>
      </c>
      <c r="B394" s="274" t="s">
        <v>741</v>
      </c>
      <c r="C394" s="275"/>
      <c r="D394" s="275"/>
      <c r="E394" s="275"/>
      <c r="F394" s="269" t="str">
        <f t="shared" si="12"/>
        <v/>
      </c>
      <c r="G394" s="269" t="str">
        <f t="shared" si="13"/>
        <v/>
      </c>
    </row>
    <row r="395" s="255" customFormat="1" spans="1:7">
      <c r="A395" s="273" t="s">
        <v>742</v>
      </c>
      <c r="B395" s="274" t="s">
        <v>743</v>
      </c>
      <c r="C395" s="275"/>
      <c r="D395" s="275"/>
      <c r="E395" s="275"/>
      <c r="F395" s="269" t="str">
        <f t="shared" si="12"/>
        <v/>
      </c>
      <c r="G395" s="269" t="str">
        <f t="shared" si="13"/>
        <v/>
      </c>
    </row>
    <row r="396" s="255" customFormat="1" spans="1:7">
      <c r="A396" s="273" t="s">
        <v>744</v>
      </c>
      <c r="B396" s="274" t="s">
        <v>745</v>
      </c>
      <c r="C396" s="275"/>
      <c r="D396" s="275"/>
      <c r="E396" s="275"/>
      <c r="F396" s="269" t="str">
        <f t="shared" si="12"/>
        <v/>
      </c>
      <c r="G396" s="269" t="str">
        <f t="shared" si="13"/>
        <v/>
      </c>
    </row>
    <row r="397" s="255" customFormat="1" spans="1:7">
      <c r="A397" s="270" t="s">
        <v>746</v>
      </c>
      <c r="B397" s="271" t="s">
        <v>747</v>
      </c>
      <c r="C397" s="272">
        <f>SUM(C398:C403)</f>
        <v>494</v>
      </c>
      <c r="D397" s="272">
        <f>SUM(D398:D403)</f>
        <v>1599</v>
      </c>
      <c r="E397" s="272">
        <f>SUM(E398:E403)</f>
        <v>823</v>
      </c>
      <c r="F397" s="269">
        <f t="shared" si="12"/>
        <v>167</v>
      </c>
      <c r="G397" s="269">
        <f t="shared" si="13"/>
        <v>52</v>
      </c>
    </row>
    <row r="398" s="255" customFormat="1" spans="1:7">
      <c r="A398" s="273" t="s">
        <v>748</v>
      </c>
      <c r="B398" s="276" t="s">
        <v>749</v>
      </c>
      <c r="C398" s="275">
        <v>229</v>
      </c>
      <c r="D398" s="275">
        <v>93</v>
      </c>
      <c r="E398" s="275">
        <v>509</v>
      </c>
      <c r="F398" s="269">
        <f t="shared" si="12"/>
        <v>222</v>
      </c>
      <c r="G398" s="269">
        <f t="shared" si="13"/>
        <v>547</v>
      </c>
    </row>
    <row r="399" s="255" customFormat="1" spans="1:7">
      <c r="A399" s="273" t="s">
        <v>750</v>
      </c>
      <c r="B399" s="276" t="s">
        <v>751</v>
      </c>
      <c r="C399" s="275"/>
      <c r="D399" s="275"/>
      <c r="E399" s="275">
        <v>294</v>
      </c>
      <c r="F399" s="269" t="str">
        <f t="shared" si="12"/>
        <v/>
      </c>
      <c r="G399" s="269" t="str">
        <f t="shared" si="13"/>
        <v/>
      </c>
    </row>
    <row r="400" s="255" customFormat="1" spans="1:7">
      <c r="A400" s="273" t="s">
        <v>752</v>
      </c>
      <c r="B400" s="276" t="s">
        <v>753</v>
      </c>
      <c r="C400" s="275">
        <v>37</v>
      </c>
      <c r="D400" s="275">
        <v>12</v>
      </c>
      <c r="E400" s="275"/>
      <c r="F400" s="269">
        <f t="shared" si="12"/>
        <v>0</v>
      </c>
      <c r="G400" s="269">
        <f t="shared" si="13"/>
        <v>0</v>
      </c>
    </row>
    <row r="401" s="255" customFormat="1" spans="1:7">
      <c r="A401" s="273" t="s">
        <v>754</v>
      </c>
      <c r="B401" s="277" t="s">
        <v>755</v>
      </c>
      <c r="C401" s="275"/>
      <c r="D401" s="275"/>
      <c r="E401" s="275"/>
      <c r="F401" s="269" t="str">
        <f t="shared" si="12"/>
        <v/>
      </c>
      <c r="G401" s="269" t="str">
        <f t="shared" si="13"/>
        <v/>
      </c>
    </row>
    <row r="402" s="255" customFormat="1" spans="1:7">
      <c r="A402" s="273" t="s">
        <v>756</v>
      </c>
      <c r="B402" s="274" t="s">
        <v>757</v>
      </c>
      <c r="C402" s="275">
        <v>76</v>
      </c>
      <c r="D402" s="275">
        <v>70</v>
      </c>
      <c r="E402" s="275">
        <v>20</v>
      </c>
      <c r="F402" s="269">
        <f t="shared" si="12"/>
        <v>26</v>
      </c>
      <c r="G402" s="269">
        <f t="shared" si="13"/>
        <v>29</v>
      </c>
    </row>
    <row r="403" s="255" customFormat="1" spans="1:7">
      <c r="A403" s="273" t="s">
        <v>758</v>
      </c>
      <c r="B403" s="274" t="s">
        <v>759</v>
      </c>
      <c r="C403" s="275">
        <v>152</v>
      </c>
      <c r="D403" s="275">
        <v>1424</v>
      </c>
      <c r="E403" s="275"/>
      <c r="F403" s="269">
        <f t="shared" si="12"/>
        <v>0</v>
      </c>
      <c r="G403" s="269">
        <f t="shared" si="13"/>
        <v>0</v>
      </c>
    </row>
    <row r="404" s="255" customFormat="1" spans="1:7">
      <c r="A404" s="270" t="s">
        <v>760</v>
      </c>
      <c r="B404" s="271" t="s">
        <v>761</v>
      </c>
      <c r="C404" s="272">
        <f>SUM(C405)</f>
        <v>50</v>
      </c>
      <c r="D404" s="272">
        <f>SUM(D405)</f>
        <v>683</v>
      </c>
      <c r="E404" s="272">
        <f>SUM(E405)</f>
        <v>60</v>
      </c>
      <c r="F404" s="269">
        <f t="shared" si="12"/>
        <v>120</v>
      </c>
      <c r="G404" s="269">
        <f t="shared" si="13"/>
        <v>9</v>
      </c>
    </row>
    <row r="405" s="255" customFormat="1" spans="1:7">
      <c r="A405" s="273" t="s">
        <v>762</v>
      </c>
      <c r="B405" s="274" t="s">
        <v>763</v>
      </c>
      <c r="C405" s="275">
        <v>50</v>
      </c>
      <c r="D405" s="275">
        <v>683</v>
      </c>
      <c r="E405" s="275">
        <v>60</v>
      </c>
      <c r="F405" s="269">
        <f t="shared" si="12"/>
        <v>120</v>
      </c>
      <c r="G405" s="269">
        <f t="shared" si="13"/>
        <v>9</v>
      </c>
    </row>
    <row r="406" s="255" customFormat="1" spans="1:7">
      <c r="A406" s="267" t="s">
        <v>764</v>
      </c>
      <c r="B406" s="268" t="s">
        <v>765</v>
      </c>
      <c r="C406" s="269">
        <f>SUM(C407,C412,C421,C427,C432,C437,C442,C449,C453,C457)</f>
        <v>3827</v>
      </c>
      <c r="D406" s="269">
        <f>SUM(D407,D412,D421,D427,D432,D437,D442,D449,D453,D457)</f>
        <v>7293</v>
      </c>
      <c r="E406" s="269">
        <f>SUM(E407,E412,E421,E427,E432,E437,E442,E449,E453,E457)</f>
        <v>3907</v>
      </c>
      <c r="F406" s="269">
        <f t="shared" si="12"/>
        <v>102</v>
      </c>
      <c r="G406" s="269">
        <f t="shared" si="13"/>
        <v>54</v>
      </c>
    </row>
    <row r="407" s="255" customFormat="1" spans="1:7">
      <c r="A407" s="270" t="s">
        <v>766</v>
      </c>
      <c r="B407" s="279" t="s">
        <v>767</v>
      </c>
      <c r="C407" s="272">
        <f>SUM(C408:C411)</f>
        <v>191</v>
      </c>
      <c r="D407" s="272">
        <f>SUM(D408:D411)</f>
        <v>172</v>
      </c>
      <c r="E407" s="272">
        <f>SUM(E408:E411)</f>
        <v>160</v>
      </c>
      <c r="F407" s="269">
        <f t="shared" si="12"/>
        <v>84</v>
      </c>
      <c r="G407" s="269">
        <f t="shared" si="13"/>
        <v>93</v>
      </c>
    </row>
    <row r="408" s="255" customFormat="1" spans="1:7">
      <c r="A408" s="273" t="s">
        <v>768</v>
      </c>
      <c r="B408" s="274" t="s">
        <v>111</v>
      </c>
      <c r="C408" s="275">
        <v>180</v>
      </c>
      <c r="D408" s="275">
        <v>156</v>
      </c>
      <c r="E408" s="275">
        <v>150</v>
      </c>
      <c r="F408" s="269">
        <f t="shared" si="12"/>
        <v>83</v>
      </c>
      <c r="G408" s="269">
        <f t="shared" si="13"/>
        <v>96</v>
      </c>
    </row>
    <row r="409" s="255" customFormat="1" spans="1:7">
      <c r="A409" s="273" t="s">
        <v>769</v>
      </c>
      <c r="B409" s="274" t="s">
        <v>113</v>
      </c>
      <c r="C409" s="275"/>
      <c r="D409" s="275"/>
      <c r="E409" s="275"/>
      <c r="F409" s="269" t="str">
        <f t="shared" si="12"/>
        <v/>
      </c>
      <c r="G409" s="269" t="str">
        <f t="shared" si="13"/>
        <v/>
      </c>
    </row>
    <row r="410" s="255" customFormat="1" spans="1:7">
      <c r="A410" s="273" t="s">
        <v>770</v>
      </c>
      <c r="B410" s="274" t="s">
        <v>115</v>
      </c>
      <c r="C410" s="275"/>
      <c r="D410" s="275"/>
      <c r="E410" s="275"/>
      <c r="F410" s="269" t="str">
        <f t="shared" si="12"/>
        <v/>
      </c>
      <c r="G410" s="269" t="str">
        <f t="shared" si="13"/>
        <v/>
      </c>
    </row>
    <row r="411" s="255" customFormat="1" spans="1:7">
      <c r="A411" s="273" t="s">
        <v>771</v>
      </c>
      <c r="B411" s="276" t="s">
        <v>772</v>
      </c>
      <c r="C411" s="275">
        <v>11</v>
      </c>
      <c r="D411" s="275">
        <v>16</v>
      </c>
      <c r="E411" s="275">
        <v>10</v>
      </c>
      <c r="F411" s="269">
        <f t="shared" si="12"/>
        <v>91</v>
      </c>
      <c r="G411" s="269">
        <f t="shared" si="13"/>
        <v>63</v>
      </c>
    </row>
    <row r="412" s="255" customFormat="1" spans="1:7">
      <c r="A412" s="270" t="s">
        <v>773</v>
      </c>
      <c r="B412" s="271" t="s">
        <v>774</v>
      </c>
      <c r="C412" s="272">
        <f>SUM(C413:C420)</f>
        <v>57</v>
      </c>
      <c r="D412" s="272">
        <f>SUM(D413:D420)</f>
        <v>49</v>
      </c>
      <c r="E412" s="272">
        <f>SUM(E413:E420)</f>
        <v>0</v>
      </c>
      <c r="F412" s="269">
        <f t="shared" si="12"/>
        <v>0</v>
      </c>
      <c r="G412" s="269">
        <f t="shared" si="13"/>
        <v>0</v>
      </c>
    </row>
    <row r="413" s="255" customFormat="1" spans="1:7">
      <c r="A413" s="273" t="s">
        <v>775</v>
      </c>
      <c r="B413" s="274" t="s">
        <v>776</v>
      </c>
      <c r="C413" s="275">
        <v>57</v>
      </c>
      <c r="D413" s="275">
        <v>49</v>
      </c>
      <c r="E413" s="275"/>
      <c r="F413" s="269">
        <f t="shared" si="12"/>
        <v>0</v>
      </c>
      <c r="G413" s="269">
        <f t="shared" si="13"/>
        <v>0</v>
      </c>
    </row>
    <row r="414" s="255" customFormat="1" spans="1:7">
      <c r="A414" s="273" t="s">
        <v>777</v>
      </c>
      <c r="B414" s="277" t="s">
        <v>778</v>
      </c>
      <c r="C414" s="275"/>
      <c r="D414" s="275"/>
      <c r="E414" s="275"/>
      <c r="F414" s="269" t="str">
        <f t="shared" si="12"/>
        <v/>
      </c>
      <c r="G414" s="269" t="str">
        <f t="shared" si="13"/>
        <v/>
      </c>
    </row>
    <row r="415" s="255" customFormat="1" spans="1:7">
      <c r="A415" s="273" t="s">
        <v>779</v>
      </c>
      <c r="B415" s="274" t="s">
        <v>780</v>
      </c>
      <c r="C415" s="275"/>
      <c r="D415" s="275"/>
      <c r="E415" s="275"/>
      <c r="F415" s="269" t="str">
        <f t="shared" si="12"/>
        <v/>
      </c>
      <c r="G415" s="269" t="str">
        <f t="shared" si="13"/>
        <v/>
      </c>
    </row>
    <row r="416" s="255" customFormat="1" spans="1:7">
      <c r="A416" s="273" t="s">
        <v>781</v>
      </c>
      <c r="B416" s="274" t="s">
        <v>782</v>
      </c>
      <c r="C416" s="275"/>
      <c r="D416" s="275"/>
      <c r="E416" s="275"/>
      <c r="F416" s="269" t="str">
        <f t="shared" si="12"/>
        <v/>
      </c>
      <c r="G416" s="269" t="str">
        <f t="shared" si="13"/>
        <v/>
      </c>
    </row>
    <row r="417" s="255" customFormat="1" spans="1:7">
      <c r="A417" s="273" t="s">
        <v>783</v>
      </c>
      <c r="B417" s="274" t="s">
        <v>784</v>
      </c>
      <c r="C417" s="275"/>
      <c r="D417" s="275"/>
      <c r="E417" s="275"/>
      <c r="F417" s="269" t="str">
        <f t="shared" si="12"/>
        <v/>
      </c>
      <c r="G417" s="269" t="str">
        <f t="shared" si="13"/>
        <v/>
      </c>
    </row>
    <row r="418" s="255" customFormat="1" spans="1:7">
      <c r="A418" s="273" t="s">
        <v>785</v>
      </c>
      <c r="B418" s="276" t="s">
        <v>786</v>
      </c>
      <c r="C418" s="275"/>
      <c r="D418" s="275"/>
      <c r="E418" s="275"/>
      <c r="F418" s="269" t="str">
        <f t="shared" si="12"/>
        <v/>
      </c>
      <c r="G418" s="269" t="str">
        <f t="shared" si="13"/>
        <v/>
      </c>
    </row>
    <row r="419" s="255" customFormat="1" spans="1:7">
      <c r="A419" s="273" t="s">
        <v>787</v>
      </c>
      <c r="B419" s="276" t="s">
        <v>788</v>
      </c>
      <c r="C419" s="275"/>
      <c r="D419" s="275"/>
      <c r="E419" s="275"/>
      <c r="F419" s="269" t="str">
        <f t="shared" si="12"/>
        <v/>
      </c>
      <c r="G419" s="269" t="str">
        <f t="shared" si="13"/>
        <v/>
      </c>
    </row>
    <row r="420" s="255" customFormat="1" spans="1:7">
      <c r="A420" s="273" t="s">
        <v>789</v>
      </c>
      <c r="B420" s="276" t="s">
        <v>790</v>
      </c>
      <c r="C420" s="275"/>
      <c r="D420" s="275"/>
      <c r="E420" s="275"/>
      <c r="F420" s="269" t="str">
        <f t="shared" si="12"/>
        <v/>
      </c>
      <c r="G420" s="269" t="str">
        <f t="shared" si="13"/>
        <v/>
      </c>
    </row>
    <row r="421" s="255" customFormat="1" spans="1:7">
      <c r="A421" s="270" t="s">
        <v>791</v>
      </c>
      <c r="B421" s="279" t="s">
        <v>792</v>
      </c>
      <c r="C421" s="272">
        <f>SUM(C422:C426)</f>
        <v>10</v>
      </c>
      <c r="D421" s="272">
        <f>SUM(D422:D426)</f>
        <v>421</v>
      </c>
      <c r="E421" s="272">
        <f>SUM(E422:E426)</f>
        <v>727</v>
      </c>
      <c r="F421" s="269">
        <f t="shared" si="12"/>
        <v>7270</v>
      </c>
      <c r="G421" s="269">
        <f t="shared" si="13"/>
        <v>173</v>
      </c>
    </row>
    <row r="422" s="255" customFormat="1" spans="1:7">
      <c r="A422" s="273" t="s">
        <v>793</v>
      </c>
      <c r="B422" s="274" t="s">
        <v>776</v>
      </c>
      <c r="C422" s="275"/>
      <c r="D422" s="275"/>
      <c r="E422" s="275"/>
      <c r="F422" s="269" t="str">
        <f t="shared" si="12"/>
        <v/>
      </c>
      <c r="G422" s="269" t="str">
        <f t="shared" si="13"/>
        <v/>
      </c>
    </row>
    <row r="423" s="255" customFormat="1" spans="1:7">
      <c r="A423" s="273" t="s">
        <v>794</v>
      </c>
      <c r="B423" s="274" t="s">
        <v>795</v>
      </c>
      <c r="C423" s="275">
        <v>10</v>
      </c>
      <c r="D423" s="275">
        <v>5</v>
      </c>
      <c r="E423" s="275">
        <v>105</v>
      </c>
      <c r="F423" s="269">
        <f t="shared" si="12"/>
        <v>1050</v>
      </c>
      <c r="G423" s="269">
        <f t="shared" si="13"/>
        <v>2100</v>
      </c>
    </row>
    <row r="424" s="255" customFormat="1" spans="1:7">
      <c r="A424" s="273" t="s">
        <v>796</v>
      </c>
      <c r="B424" s="274" t="s">
        <v>797</v>
      </c>
      <c r="C424" s="275"/>
      <c r="D424" s="275"/>
      <c r="E424" s="275"/>
      <c r="F424" s="269" t="str">
        <f t="shared" si="12"/>
        <v/>
      </c>
      <c r="G424" s="269" t="str">
        <f t="shared" si="13"/>
        <v/>
      </c>
    </row>
    <row r="425" s="255" customFormat="1" spans="1:7">
      <c r="A425" s="273" t="s">
        <v>798</v>
      </c>
      <c r="B425" s="276" t="s">
        <v>799</v>
      </c>
      <c r="C425" s="275"/>
      <c r="D425" s="275"/>
      <c r="E425" s="275"/>
      <c r="F425" s="269" t="str">
        <f t="shared" si="12"/>
        <v/>
      </c>
      <c r="G425" s="269" t="str">
        <f t="shared" si="13"/>
        <v/>
      </c>
    </row>
    <row r="426" s="255" customFormat="1" spans="1:7">
      <c r="A426" s="273" t="s">
        <v>800</v>
      </c>
      <c r="B426" s="276" t="s">
        <v>801</v>
      </c>
      <c r="C426" s="275"/>
      <c r="D426" s="275">
        <v>416</v>
      </c>
      <c r="E426" s="275">
        <v>622</v>
      </c>
      <c r="F426" s="269" t="str">
        <f t="shared" si="12"/>
        <v/>
      </c>
      <c r="G426" s="269">
        <f t="shared" si="13"/>
        <v>150</v>
      </c>
    </row>
    <row r="427" s="255" customFormat="1" spans="1:7">
      <c r="A427" s="270" t="s">
        <v>802</v>
      </c>
      <c r="B427" s="279" t="s">
        <v>803</v>
      </c>
      <c r="C427" s="272">
        <f>SUM(C428:C431)</f>
        <v>2750</v>
      </c>
      <c r="D427" s="272">
        <f>SUM(D428:D431)</f>
        <v>6289</v>
      </c>
      <c r="E427" s="272">
        <f>SUM(E428:E431)</f>
        <v>3000</v>
      </c>
      <c r="F427" s="269">
        <f t="shared" si="12"/>
        <v>109</v>
      </c>
      <c r="G427" s="269">
        <f t="shared" si="13"/>
        <v>48</v>
      </c>
    </row>
    <row r="428" s="255" customFormat="1" spans="1:7">
      <c r="A428" s="273" t="s">
        <v>804</v>
      </c>
      <c r="B428" s="277" t="s">
        <v>776</v>
      </c>
      <c r="C428" s="275"/>
      <c r="D428" s="275"/>
      <c r="E428" s="275"/>
      <c r="F428" s="269" t="str">
        <f t="shared" si="12"/>
        <v/>
      </c>
      <c r="G428" s="269" t="str">
        <f t="shared" si="13"/>
        <v/>
      </c>
    </row>
    <row r="429" s="255" customFormat="1" spans="1:7">
      <c r="A429" s="273" t="s">
        <v>805</v>
      </c>
      <c r="B429" s="274" t="s">
        <v>806</v>
      </c>
      <c r="C429" s="275"/>
      <c r="D429" s="275"/>
      <c r="E429" s="275"/>
      <c r="F429" s="269" t="str">
        <f t="shared" si="12"/>
        <v/>
      </c>
      <c r="G429" s="269" t="str">
        <f t="shared" si="13"/>
        <v/>
      </c>
    </row>
    <row r="430" s="255" customFormat="1" spans="1:7">
      <c r="A430" s="273" t="s">
        <v>807</v>
      </c>
      <c r="B430" s="274" t="s">
        <v>808</v>
      </c>
      <c r="C430" s="275"/>
      <c r="D430" s="275"/>
      <c r="E430" s="275"/>
      <c r="F430" s="269" t="str">
        <f t="shared" si="12"/>
        <v/>
      </c>
      <c r="G430" s="269" t="str">
        <f t="shared" si="13"/>
        <v/>
      </c>
    </row>
    <row r="431" s="255" customFormat="1" spans="1:7">
      <c r="A431" s="273" t="s">
        <v>809</v>
      </c>
      <c r="B431" s="276" t="s">
        <v>810</v>
      </c>
      <c r="C431" s="275">
        <v>2750</v>
      </c>
      <c r="D431" s="275">
        <v>6289</v>
      </c>
      <c r="E431" s="275">
        <v>3000</v>
      </c>
      <c r="F431" s="269">
        <f t="shared" si="12"/>
        <v>109</v>
      </c>
      <c r="G431" s="269">
        <f t="shared" si="13"/>
        <v>48</v>
      </c>
    </row>
    <row r="432" s="255" customFormat="1" spans="1:7">
      <c r="A432" s="270" t="s">
        <v>811</v>
      </c>
      <c r="B432" s="279" t="s">
        <v>812</v>
      </c>
      <c r="C432" s="272">
        <f>SUM(C433:C436)</f>
        <v>12</v>
      </c>
      <c r="D432" s="272">
        <f>SUM(D433:D436)</f>
        <v>12</v>
      </c>
      <c r="E432" s="272">
        <f>SUM(E433:E436)</f>
        <v>20</v>
      </c>
      <c r="F432" s="269">
        <f t="shared" si="12"/>
        <v>167</v>
      </c>
      <c r="G432" s="269">
        <f t="shared" si="13"/>
        <v>167</v>
      </c>
    </row>
    <row r="433" s="255" customFormat="1" spans="1:7">
      <c r="A433" s="273" t="s">
        <v>813</v>
      </c>
      <c r="B433" s="276" t="s">
        <v>776</v>
      </c>
      <c r="C433" s="275"/>
      <c r="D433" s="275"/>
      <c r="E433" s="275"/>
      <c r="F433" s="269" t="str">
        <f t="shared" si="12"/>
        <v/>
      </c>
      <c r="G433" s="269" t="str">
        <f t="shared" si="13"/>
        <v/>
      </c>
    </row>
    <row r="434" s="255" customFormat="1" spans="1:7">
      <c r="A434" s="273" t="s">
        <v>814</v>
      </c>
      <c r="B434" s="274" t="s">
        <v>815</v>
      </c>
      <c r="C434" s="275"/>
      <c r="D434" s="275"/>
      <c r="E434" s="275"/>
      <c r="F434" s="269" t="str">
        <f t="shared" si="12"/>
        <v/>
      </c>
      <c r="G434" s="269" t="str">
        <f t="shared" si="13"/>
        <v/>
      </c>
    </row>
    <row r="435" s="255" customFormat="1" spans="1:7">
      <c r="A435" s="273" t="s">
        <v>816</v>
      </c>
      <c r="B435" s="274" t="s">
        <v>817</v>
      </c>
      <c r="C435" s="275"/>
      <c r="D435" s="275"/>
      <c r="E435" s="275"/>
      <c r="F435" s="269" t="str">
        <f t="shared" si="12"/>
        <v/>
      </c>
      <c r="G435" s="269" t="str">
        <f t="shared" si="13"/>
        <v/>
      </c>
    </row>
    <row r="436" s="255" customFormat="1" spans="1:7">
      <c r="A436" s="273" t="s">
        <v>818</v>
      </c>
      <c r="B436" s="274" t="s">
        <v>819</v>
      </c>
      <c r="C436" s="275">
        <v>12</v>
      </c>
      <c r="D436" s="275">
        <v>12</v>
      </c>
      <c r="E436" s="275">
        <v>20</v>
      </c>
      <c r="F436" s="269">
        <f t="shared" si="12"/>
        <v>167</v>
      </c>
      <c r="G436" s="269">
        <f t="shared" si="13"/>
        <v>167</v>
      </c>
    </row>
    <row r="437" s="255" customFormat="1" spans="1:7">
      <c r="A437" s="270" t="s">
        <v>820</v>
      </c>
      <c r="B437" s="279" t="s">
        <v>821</v>
      </c>
      <c r="C437" s="272">
        <f>SUM(C438:C441)</f>
        <v>0</v>
      </c>
      <c r="D437" s="272">
        <f>SUM(D438:D441)</f>
        <v>0</v>
      </c>
      <c r="E437" s="272">
        <f>SUM(E438:E441)</f>
        <v>0</v>
      </c>
      <c r="F437" s="269" t="str">
        <f t="shared" si="12"/>
        <v/>
      </c>
      <c r="G437" s="269" t="str">
        <f t="shared" si="13"/>
        <v/>
      </c>
    </row>
    <row r="438" s="255" customFormat="1" spans="1:7">
      <c r="A438" s="273" t="s">
        <v>822</v>
      </c>
      <c r="B438" s="276" t="s">
        <v>823</v>
      </c>
      <c r="C438" s="275"/>
      <c r="D438" s="275"/>
      <c r="E438" s="275"/>
      <c r="F438" s="269" t="str">
        <f t="shared" si="12"/>
        <v/>
      </c>
      <c r="G438" s="269" t="str">
        <f t="shared" si="13"/>
        <v/>
      </c>
    </row>
    <row r="439" s="255" customFormat="1" spans="1:7">
      <c r="A439" s="273" t="s">
        <v>824</v>
      </c>
      <c r="B439" s="276" t="s">
        <v>825</v>
      </c>
      <c r="C439" s="275"/>
      <c r="D439" s="275"/>
      <c r="E439" s="275"/>
      <c r="F439" s="269" t="str">
        <f t="shared" si="12"/>
        <v/>
      </c>
      <c r="G439" s="269" t="str">
        <f t="shared" si="13"/>
        <v/>
      </c>
    </row>
    <row r="440" s="255" customFormat="1" spans="1:7">
      <c r="A440" s="273" t="s">
        <v>826</v>
      </c>
      <c r="B440" s="276" t="s">
        <v>827</v>
      </c>
      <c r="C440" s="275"/>
      <c r="D440" s="275"/>
      <c r="E440" s="275"/>
      <c r="F440" s="269" t="str">
        <f t="shared" si="12"/>
        <v/>
      </c>
      <c r="G440" s="269" t="str">
        <f t="shared" si="13"/>
        <v/>
      </c>
    </row>
    <row r="441" s="255" customFormat="1" spans="1:7">
      <c r="A441" s="273" t="s">
        <v>828</v>
      </c>
      <c r="B441" s="276" t="s">
        <v>829</v>
      </c>
      <c r="C441" s="275"/>
      <c r="D441" s="275"/>
      <c r="E441" s="275"/>
      <c r="F441" s="269" t="str">
        <f t="shared" si="12"/>
        <v/>
      </c>
      <c r="G441" s="269" t="str">
        <f t="shared" si="13"/>
        <v/>
      </c>
    </row>
    <row r="442" s="255" customFormat="1" spans="1:7">
      <c r="A442" s="270" t="s">
        <v>830</v>
      </c>
      <c r="B442" s="271" t="s">
        <v>831</v>
      </c>
      <c r="C442" s="272">
        <f>SUM(C443:C448)</f>
        <v>80</v>
      </c>
      <c r="D442" s="272">
        <f>SUM(D443:D448)</f>
        <v>84</v>
      </c>
      <c r="E442" s="272">
        <f>SUM(E443:E448)</f>
        <v>0</v>
      </c>
      <c r="F442" s="269">
        <f t="shared" si="12"/>
        <v>0</v>
      </c>
      <c r="G442" s="269">
        <f t="shared" si="13"/>
        <v>0</v>
      </c>
    </row>
    <row r="443" s="255" customFormat="1" spans="1:7">
      <c r="A443" s="273" t="s">
        <v>832</v>
      </c>
      <c r="B443" s="274" t="s">
        <v>776</v>
      </c>
      <c r="C443" s="275">
        <v>11</v>
      </c>
      <c r="D443" s="275">
        <v>15</v>
      </c>
      <c r="E443" s="275"/>
      <c r="F443" s="269">
        <f t="shared" si="12"/>
        <v>0</v>
      </c>
      <c r="G443" s="269">
        <f t="shared" si="13"/>
        <v>0</v>
      </c>
    </row>
    <row r="444" s="255" customFormat="1" spans="1:7">
      <c r="A444" s="273" t="s">
        <v>833</v>
      </c>
      <c r="B444" s="276" t="s">
        <v>834</v>
      </c>
      <c r="C444" s="275"/>
      <c r="D444" s="275"/>
      <c r="E444" s="275"/>
      <c r="F444" s="269" t="str">
        <f t="shared" si="12"/>
        <v/>
      </c>
      <c r="G444" s="269" t="str">
        <f t="shared" si="13"/>
        <v/>
      </c>
    </row>
    <row r="445" s="255" customFormat="1" spans="1:7">
      <c r="A445" s="273" t="s">
        <v>835</v>
      </c>
      <c r="B445" s="276" t="s">
        <v>836</v>
      </c>
      <c r="C445" s="275"/>
      <c r="D445" s="275"/>
      <c r="E445" s="275"/>
      <c r="F445" s="269" t="str">
        <f t="shared" si="12"/>
        <v/>
      </c>
      <c r="G445" s="269" t="str">
        <f t="shared" si="13"/>
        <v/>
      </c>
    </row>
    <row r="446" s="255" customFormat="1" spans="1:7">
      <c r="A446" s="273" t="s">
        <v>837</v>
      </c>
      <c r="B446" s="276" t="s">
        <v>838</v>
      </c>
      <c r="C446" s="275"/>
      <c r="D446" s="275"/>
      <c r="E446" s="275"/>
      <c r="F446" s="269" t="str">
        <f t="shared" si="12"/>
        <v/>
      </c>
      <c r="G446" s="269" t="str">
        <f t="shared" si="13"/>
        <v/>
      </c>
    </row>
    <row r="447" s="255" customFormat="1" spans="1:7">
      <c r="A447" s="273" t="s">
        <v>839</v>
      </c>
      <c r="B447" s="274" t="s">
        <v>840</v>
      </c>
      <c r="C447" s="275"/>
      <c r="D447" s="275"/>
      <c r="E447" s="275"/>
      <c r="F447" s="269" t="str">
        <f t="shared" si="12"/>
        <v/>
      </c>
      <c r="G447" s="269" t="str">
        <f t="shared" si="13"/>
        <v/>
      </c>
    </row>
    <row r="448" s="255" customFormat="1" spans="1:7">
      <c r="A448" s="273" t="s">
        <v>841</v>
      </c>
      <c r="B448" s="274" t="s">
        <v>842</v>
      </c>
      <c r="C448" s="275">
        <v>69</v>
      </c>
      <c r="D448" s="275">
        <v>69</v>
      </c>
      <c r="E448" s="275"/>
      <c r="F448" s="269">
        <f t="shared" si="12"/>
        <v>0</v>
      </c>
      <c r="G448" s="269">
        <f t="shared" si="13"/>
        <v>0</v>
      </c>
    </row>
    <row r="449" s="255" customFormat="1" spans="1:7">
      <c r="A449" s="270" t="s">
        <v>843</v>
      </c>
      <c r="B449" s="271" t="s">
        <v>844</v>
      </c>
      <c r="C449" s="272">
        <f>SUM(C450:C452)</f>
        <v>0</v>
      </c>
      <c r="D449" s="272">
        <f>SUM(D450:D452)</f>
        <v>0</v>
      </c>
      <c r="E449" s="272">
        <f>SUM(E450:E452)</f>
        <v>0</v>
      </c>
      <c r="F449" s="269" t="str">
        <f t="shared" si="12"/>
        <v/>
      </c>
      <c r="G449" s="269" t="str">
        <f t="shared" si="13"/>
        <v/>
      </c>
    </row>
    <row r="450" s="255" customFormat="1" spans="1:7">
      <c r="A450" s="273" t="s">
        <v>845</v>
      </c>
      <c r="B450" s="276" t="s">
        <v>846</v>
      </c>
      <c r="C450" s="275"/>
      <c r="D450" s="275"/>
      <c r="E450" s="275"/>
      <c r="F450" s="269" t="str">
        <f t="shared" si="12"/>
        <v/>
      </c>
      <c r="G450" s="269" t="str">
        <f t="shared" si="13"/>
        <v/>
      </c>
    </row>
    <row r="451" s="255" customFormat="1" spans="1:7">
      <c r="A451" s="273" t="s">
        <v>847</v>
      </c>
      <c r="B451" s="276" t="s">
        <v>848</v>
      </c>
      <c r="C451" s="275"/>
      <c r="D451" s="275"/>
      <c r="E451" s="275"/>
      <c r="F451" s="269" t="str">
        <f t="shared" si="12"/>
        <v/>
      </c>
      <c r="G451" s="269" t="str">
        <f t="shared" si="13"/>
        <v/>
      </c>
    </row>
    <row r="452" s="255" customFormat="1" spans="1:7">
      <c r="A452" s="273" t="s">
        <v>849</v>
      </c>
      <c r="B452" s="276" t="s">
        <v>850</v>
      </c>
      <c r="C452" s="275"/>
      <c r="D452" s="275"/>
      <c r="E452" s="275"/>
      <c r="F452" s="269" t="str">
        <f t="shared" si="12"/>
        <v/>
      </c>
      <c r="G452" s="269" t="str">
        <f t="shared" si="13"/>
        <v/>
      </c>
    </row>
    <row r="453" s="255" customFormat="1" spans="1:7">
      <c r="A453" s="270" t="s">
        <v>851</v>
      </c>
      <c r="B453" s="283" t="s">
        <v>852</v>
      </c>
      <c r="C453" s="272">
        <f>SUM(C454:C456)</f>
        <v>200</v>
      </c>
      <c r="D453" s="272">
        <f>SUM(D454:D456)</f>
        <v>50</v>
      </c>
      <c r="E453" s="272">
        <f>SUM(E454:E456)</f>
        <v>0</v>
      </c>
      <c r="F453" s="269">
        <f t="shared" si="12"/>
        <v>0</v>
      </c>
      <c r="G453" s="269">
        <f t="shared" si="13"/>
        <v>0</v>
      </c>
    </row>
    <row r="454" s="255" customFormat="1" spans="1:7">
      <c r="A454" s="273" t="s">
        <v>853</v>
      </c>
      <c r="B454" s="276" t="s">
        <v>854</v>
      </c>
      <c r="C454" s="275">
        <v>200</v>
      </c>
      <c r="D454" s="275">
        <v>50</v>
      </c>
      <c r="E454" s="275"/>
      <c r="F454" s="269">
        <f t="shared" ref="F454:F517" si="14">IF(C454=0,"",ROUND(E454/C454*100,1))</f>
        <v>0</v>
      </c>
      <c r="G454" s="269">
        <f t="shared" ref="G454:G517" si="15">IF(D454=0,"",ROUND(E454/D454*100,1))</f>
        <v>0</v>
      </c>
    </row>
    <row r="455" s="255" customFormat="1" spans="1:7">
      <c r="A455" s="273" t="s">
        <v>855</v>
      </c>
      <c r="B455" s="276" t="s">
        <v>856</v>
      </c>
      <c r="C455" s="275"/>
      <c r="D455" s="275"/>
      <c r="E455" s="275"/>
      <c r="F455" s="269" t="str">
        <f t="shared" si="14"/>
        <v/>
      </c>
      <c r="G455" s="269" t="str">
        <f t="shared" si="15"/>
        <v/>
      </c>
    </row>
    <row r="456" s="255" customFormat="1" spans="1:7">
      <c r="A456" s="273" t="s">
        <v>857</v>
      </c>
      <c r="B456" s="276" t="s">
        <v>858</v>
      </c>
      <c r="C456" s="275"/>
      <c r="D456" s="275"/>
      <c r="E456" s="275"/>
      <c r="F456" s="269" t="str">
        <f t="shared" si="14"/>
        <v/>
      </c>
      <c r="G456" s="269" t="str">
        <f t="shared" si="15"/>
        <v/>
      </c>
    </row>
    <row r="457" s="255" customFormat="1" spans="1:7">
      <c r="A457" s="270" t="s">
        <v>859</v>
      </c>
      <c r="B457" s="271" t="s">
        <v>860</v>
      </c>
      <c r="C457" s="272">
        <f>SUM(C458:C461)</f>
        <v>527</v>
      </c>
      <c r="D457" s="272">
        <f>SUM(D458:D461)</f>
        <v>216</v>
      </c>
      <c r="E457" s="272">
        <f>SUM(E458:E461)</f>
        <v>0</v>
      </c>
      <c r="F457" s="269">
        <f t="shared" si="14"/>
        <v>0</v>
      </c>
      <c r="G457" s="269">
        <f t="shared" si="15"/>
        <v>0</v>
      </c>
    </row>
    <row r="458" s="255" customFormat="1" spans="1:7">
      <c r="A458" s="273" t="s">
        <v>861</v>
      </c>
      <c r="B458" s="274" t="s">
        <v>862</v>
      </c>
      <c r="C458" s="275">
        <v>80</v>
      </c>
      <c r="D458" s="275"/>
      <c r="E458" s="275"/>
      <c r="F458" s="269">
        <f t="shared" si="14"/>
        <v>0</v>
      </c>
      <c r="G458" s="269" t="str">
        <f t="shared" si="15"/>
        <v/>
      </c>
    </row>
    <row r="459" s="255" customFormat="1" spans="1:7">
      <c r="A459" s="273" t="s">
        <v>863</v>
      </c>
      <c r="B459" s="276" t="s">
        <v>864</v>
      </c>
      <c r="C459" s="275"/>
      <c r="D459" s="275"/>
      <c r="E459" s="275"/>
      <c r="F459" s="269" t="str">
        <f t="shared" si="14"/>
        <v/>
      </c>
      <c r="G459" s="269" t="str">
        <f t="shared" si="15"/>
        <v/>
      </c>
    </row>
    <row r="460" s="255" customFormat="1" spans="1:7">
      <c r="A460" s="273" t="s">
        <v>865</v>
      </c>
      <c r="B460" s="276" t="s">
        <v>866</v>
      </c>
      <c r="C460" s="275"/>
      <c r="D460" s="275"/>
      <c r="E460" s="275"/>
      <c r="F460" s="269" t="str">
        <f t="shared" si="14"/>
        <v/>
      </c>
      <c r="G460" s="269" t="str">
        <f t="shared" si="15"/>
        <v/>
      </c>
    </row>
    <row r="461" s="255" customFormat="1" spans="1:7">
      <c r="A461" s="273" t="s">
        <v>867</v>
      </c>
      <c r="B461" s="276" t="s">
        <v>868</v>
      </c>
      <c r="C461" s="275">
        <v>447</v>
      </c>
      <c r="D461" s="275">
        <v>216</v>
      </c>
      <c r="E461" s="275"/>
      <c r="F461" s="269">
        <f t="shared" si="14"/>
        <v>0</v>
      </c>
      <c r="G461" s="269">
        <f t="shared" si="15"/>
        <v>0</v>
      </c>
    </row>
    <row r="462" s="255" customFormat="1" spans="1:7">
      <c r="A462" s="267" t="s">
        <v>869</v>
      </c>
      <c r="B462" s="268" t="s">
        <v>870</v>
      </c>
      <c r="C462" s="269">
        <f>SUM(C463,C479,C487,C498,C507,C515)</f>
        <v>9147</v>
      </c>
      <c r="D462" s="269">
        <f>SUM(D463,D479,D487,D498,D507,D515)</f>
        <v>6031</v>
      </c>
      <c r="E462" s="269">
        <f>SUM(E463,E479,E487,E498,E507,E515)</f>
        <v>7237</v>
      </c>
      <c r="F462" s="269">
        <f t="shared" si="14"/>
        <v>79</v>
      </c>
      <c r="G462" s="269">
        <f t="shared" si="15"/>
        <v>120</v>
      </c>
    </row>
    <row r="463" s="255" customFormat="1" spans="1:7">
      <c r="A463" s="270" t="s">
        <v>871</v>
      </c>
      <c r="B463" s="283" t="s">
        <v>872</v>
      </c>
      <c r="C463" s="272">
        <f>SUM(C464:C478)</f>
        <v>3724</v>
      </c>
      <c r="D463" s="272">
        <f>SUM(D464:D478)</f>
        <v>2635</v>
      </c>
      <c r="E463" s="272">
        <f>SUM(E464:E478)</f>
        <v>3367</v>
      </c>
      <c r="F463" s="269">
        <f t="shared" si="14"/>
        <v>90</v>
      </c>
      <c r="G463" s="269">
        <f t="shared" si="15"/>
        <v>128</v>
      </c>
    </row>
    <row r="464" s="255" customFormat="1" spans="1:7">
      <c r="A464" s="273" t="s">
        <v>873</v>
      </c>
      <c r="B464" s="277" t="s">
        <v>111</v>
      </c>
      <c r="C464" s="275">
        <v>606</v>
      </c>
      <c r="D464" s="275">
        <v>793</v>
      </c>
      <c r="E464" s="275">
        <v>705</v>
      </c>
      <c r="F464" s="269">
        <f t="shared" si="14"/>
        <v>116</v>
      </c>
      <c r="G464" s="269">
        <f t="shared" si="15"/>
        <v>89</v>
      </c>
    </row>
    <row r="465" s="255" customFormat="1" spans="1:7">
      <c r="A465" s="273" t="s">
        <v>874</v>
      </c>
      <c r="B465" s="277" t="s">
        <v>113</v>
      </c>
      <c r="C465" s="275"/>
      <c r="D465" s="275"/>
      <c r="E465" s="275"/>
      <c r="F465" s="269" t="str">
        <f t="shared" si="14"/>
        <v/>
      </c>
      <c r="G465" s="269" t="str">
        <f t="shared" si="15"/>
        <v/>
      </c>
    </row>
    <row r="466" s="255" customFormat="1" spans="1:7">
      <c r="A466" s="273" t="s">
        <v>875</v>
      </c>
      <c r="B466" s="277" t="s">
        <v>115</v>
      </c>
      <c r="C466" s="275"/>
      <c r="D466" s="275"/>
      <c r="E466" s="275"/>
      <c r="F466" s="269" t="str">
        <f t="shared" si="14"/>
        <v/>
      </c>
      <c r="G466" s="269" t="str">
        <f t="shared" si="15"/>
        <v/>
      </c>
    </row>
    <row r="467" s="255" customFormat="1" spans="1:7">
      <c r="A467" s="273" t="s">
        <v>876</v>
      </c>
      <c r="B467" s="277" t="s">
        <v>877</v>
      </c>
      <c r="C467" s="275">
        <v>481</v>
      </c>
      <c r="D467" s="275">
        <v>236</v>
      </c>
      <c r="E467" s="275">
        <v>304</v>
      </c>
      <c r="F467" s="269">
        <f t="shared" si="14"/>
        <v>63</v>
      </c>
      <c r="G467" s="269">
        <f t="shared" si="15"/>
        <v>129</v>
      </c>
    </row>
    <row r="468" s="255" customFormat="1" spans="1:7">
      <c r="A468" s="273" t="s">
        <v>878</v>
      </c>
      <c r="B468" s="277" t="s">
        <v>879</v>
      </c>
      <c r="C468" s="275"/>
      <c r="D468" s="275"/>
      <c r="E468" s="275"/>
      <c r="F468" s="269" t="str">
        <f t="shared" si="14"/>
        <v/>
      </c>
      <c r="G468" s="269" t="str">
        <f t="shared" si="15"/>
        <v/>
      </c>
    </row>
    <row r="469" s="255" customFormat="1" spans="1:7">
      <c r="A469" s="273" t="s">
        <v>880</v>
      </c>
      <c r="B469" s="277" t="s">
        <v>881</v>
      </c>
      <c r="C469" s="275">
        <v>40</v>
      </c>
      <c r="D469" s="275">
        <v>36</v>
      </c>
      <c r="E469" s="275">
        <v>30</v>
      </c>
      <c r="F469" s="269">
        <f t="shared" si="14"/>
        <v>75</v>
      </c>
      <c r="G469" s="269">
        <f t="shared" si="15"/>
        <v>83</v>
      </c>
    </row>
    <row r="470" s="255" customFormat="1" spans="1:7">
      <c r="A470" s="273" t="s">
        <v>882</v>
      </c>
      <c r="B470" s="277" t="s">
        <v>883</v>
      </c>
      <c r="C470" s="275">
        <v>245</v>
      </c>
      <c r="D470" s="275">
        <v>47</v>
      </c>
      <c r="E470" s="275"/>
      <c r="F470" s="269">
        <f t="shared" si="14"/>
        <v>0</v>
      </c>
      <c r="G470" s="269">
        <f t="shared" si="15"/>
        <v>0</v>
      </c>
    </row>
    <row r="471" s="255" customFormat="1" spans="1:7">
      <c r="A471" s="273" t="s">
        <v>884</v>
      </c>
      <c r="B471" s="277" t="s">
        <v>885</v>
      </c>
      <c r="C471" s="275">
        <v>4</v>
      </c>
      <c r="D471" s="275">
        <v>4</v>
      </c>
      <c r="E471" s="275"/>
      <c r="F471" s="269">
        <f t="shared" si="14"/>
        <v>0</v>
      </c>
      <c r="G471" s="269">
        <f t="shared" si="15"/>
        <v>0</v>
      </c>
    </row>
    <row r="472" s="255" customFormat="1" spans="1:7">
      <c r="A472" s="273" t="s">
        <v>886</v>
      </c>
      <c r="B472" s="277" t="s">
        <v>887</v>
      </c>
      <c r="C472" s="275">
        <v>615</v>
      </c>
      <c r="D472" s="275">
        <v>416</v>
      </c>
      <c r="E472" s="275">
        <v>124</v>
      </c>
      <c r="F472" s="269">
        <f t="shared" si="14"/>
        <v>20</v>
      </c>
      <c r="G472" s="269">
        <f t="shared" si="15"/>
        <v>30</v>
      </c>
    </row>
    <row r="473" s="255" customFormat="1" spans="1:7">
      <c r="A473" s="273" t="s">
        <v>888</v>
      </c>
      <c r="B473" s="277" t="s">
        <v>889</v>
      </c>
      <c r="C473" s="275"/>
      <c r="D473" s="275"/>
      <c r="E473" s="275"/>
      <c r="F473" s="269" t="str">
        <f t="shared" si="14"/>
        <v/>
      </c>
      <c r="G473" s="269" t="str">
        <f t="shared" si="15"/>
        <v/>
      </c>
    </row>
    <row r="474" s="255" customFormat="1" spans="1:7">
      <c r="A474" s="273" t="s">
        <v>890</v>
      </c>
      <c r="B474" s="277" t="s">
        <v>891</v>
      </c>
      <c r="C474" s="275"/>
      <c r="D474" s="275"/>
      <c r="E474" s="275"/>
      <c r="F474" s="269" t="str">
        <f t="shared" si="14"/>
        <v/>
      </c>
      <c r="G474" s="269" t="str">
        <f t="shared" si="15"/>
        <v/>
      </c>
    </row>
    <row r="475" s="255" customFormat="1" spans="1:7">
      <c r="A475" s="273" t="s">
        <v>892</v>
      </c>
      <c r="B475" s="277" t="s">
        <v>893</v>
      </c>
      <c r="C475" s="275">
        <v>68</v>
      </c>
      <c r="D475" s="275">
        <v>49</v>
      </c>
      <c r="E475" s="275">
        <v>51</v>
      </c>
      <c r="F475" s="269">
        <f t="shared" si="14"/>
        <v>75</v>
      </c>
      <c r="G475" s="269">
        <f t="shared" si="15"/>
        <v>104</v>
      </c>
    </row>
    <row r="476" s="255" customFormat="1" spans="1:7">
      <c r="A476" s="273" t="s">
        <v>894</v>
      </c>
      <c r="B476" s="277" t="s">
        <v>895</v>
      </c>
      <c r="C476" s="275">
        <v>30</v>
      </c>
      <c r="D476" s="275">
        <v>30</v>
      </c>
      <c r="E476" s="275"/>
      <c r="F476" s="269">
        <f t="shared" si="14"/>
        <v>0</v>
      </c>
      <c r="G476" s="269">
        <f t="shared" si="15"/>
        <v>0</v>
      </c>
    </row>
    <row r="477" s="255" customFormat="1" spans="1:7">
      <c r="A477" s="273" t="s">
        <v>896</v>
      </c>
      <c r="B477" s="277" t="s">
        <v>897</v>
      </c>
      <c r="C477" s="275"/>
      <c r="D477" s="275"/>
      <c r="E477" s="275"/>
      <c r="F477" s="269" t="str">
        <f t="shared" si="14"/>
        <v/>
      </c>
      <c r="G477" s="269" t="str">
        <f t="shared" si="15"/>
        <v/>
      </c>
    </row>
    <row r="478" s="255" customFormat="1" spans="1:7">
      <c r="A478" s="273" t="s">
        <v>898</v>
      </c>
      <c r="B478" s="277" t="s">
        <v>899</v>
      </c>
      <c r="C478" s="275">
        <v>1635</v>
      </c>
      <c r="D478" s="275">
        <v>1024</v>
      </c>
      <c r="E478" s="275">
        <v>2153</v>
      </c>
      <c r="F478" s="269">
        <f t="shared" si="14"/>
        <v>132</v>
      </c>
      <c r="G478" s="269">
        <f t="shared" si="15"/>
        <v>210</v>
      </c>
    </row>
    <row r="479" s="255" customFormat="1" spans="1:7">
      <c r="A479" s="270" t="s">
        <v>900</v>
      </c>
      <c r="B479" s="283" t="s">
        <v>901</v>
      </c>
      <c r="C479" s="272">
        <f>SUM(C480:C486)</f>
        <v>3427</v>
      </c>
      <c r="D479" s="272">
        <f>SUM(D480:D486)</f>
        <v>1271</v>
      </c>
      <c r="E479" s="272">
        <f>SUM(E480:E486)</f>
        <v>2240</v>
      </c>
      <c r="F479" s="269">
        <f t="shared" si="14"/>
        <v>65</v>
      </c>
      <c r="G479" s="269">
        <f t="shared" si="15"/>
        <v>176</v>
      </c>
    </row>
    <row r="480" s="255" customFormat="1" spans="1:7">
      <c r="A480" s="273" t="s">
        <v>902</v>
      </c>
      <c r="B480" s="277" t="s">
        <v>111</v>
      </c>
      <c r="C480" s="275">
        <v>41</v>
      </c>
      <c r="D480" s="275">
        <v>10</v>
      </c>
      <c r="E480" s="275">
        <v>43</v>
      </c>
      <c r="F480" s="269">
        <f t="shared" si="14"/>
        <v>105</v>
      </c>
      <c r="G480" s="269">
        <f t="shared" si="15"/>
        <v>430</v>
      </c>
    </row>
    <row r="481" s="255" customFormat="1" spans="1:7">
      <c r="A481" s="273" t="s">
        <v>903</v>
      </c>
      <c r="B481" s="277" t="s">
        <v>113</v>
      </c>
      <c r="C481" s="275"/>
      <c r="D481" s="275"/>
      <c r="E481" s="275"/>
      <c r="F481" s="269" t="str">
        <f t="shared" si="14"/>
        <v/>
      </c>
      <c r="G481" s="269" t="str">
        <f t="shared" si="15"/>
        <v/>
      </c>
    </row>
    <row r="482" s="255" customFormat="1" spans="1:7">
      <c r="A482" s="273" t="s">
        <v>904</v>
      </c>
      <c r="B482" s="277" t="s">
        <v>115</v>
      </c>
      <c r="C482" s="275"/>
      <c r="D482" s="275"/>
      <c r="E482" s="275"/>
      <c r="F482" s="269" t="str">
        <f t="shared" si="14"/>
        <v/>
      </c>
      <c r="G482" s="269" t="str">
        <f t="shared" si="15"/>
        <v/>
      </c>
    </row>
    <row r="483" s="255" customFormat="1" spans="1:7">
      <c r="A483" s="273" t="s">
        <v>905</v>
      </c>
      <c r="B483" s="277" t="s">
        <v>906</v>
      </c>
      <c r="C483" s="275">
        <v>2399</v>
      </c>
      <c r="D483" s="275">
        <v>801</v>
      </c>
      <c r="E483" s="275">
        <v>1454</v>
      </c>
      <c r="F483" s="269">
        <f t="shared" si="14"/>
        <v>61</v>
      </c>
      <c r="G483" s="269">
        <f t="shared" si="15"/>
        <v>182</v>
      </c>
    </row>
    <row r="484" s="255" customFormat="1" spans="1:7">
      <c r="A484" s="273" t="s">
        <v>907</v>
      </c>
      <c r="B484" s="277" t="s">
        <v>908</v>
      </c>
      <c r="C484" s="275">
        <v>987</v>
      </c>
      <c r="D484" s="275">
        <v>460</v>
      </c>
      <c r="E484" s="275">
        <v>743</v>
      </c>
      <c r="F484" s="269">
        <f t="shared" si="14"/>
        <v>75</v>
      </c>
      <c r="G484" s="269">
        <f t="shared" si="15"/>
        <v>162</v>
      </c>
    </row>
    <row r="485" s="255" customFormat="1" spans="1:7">
      <c r="A485" s="273" t="s">
        <v>909</v>
      </c>
      <c r="B485" s="277" t="s">
        <v>910</v>
      </c>
      <c r="C485" s="275"/>
      <c r="D485" s="275"/>
      <c r="E485" s="275"/>
      <c r="F485" s="269" t="str">
        <f t="shared" si="14"/>
        <v/>
      </c>
      <c r="G485" s="269" t="str">
        <f t="shared" si="15"/>
        <v/>
      </c>
    </row>
    <row r="486" s="255" customFormat="1" spans="1:7">
      <c r="A486" s="273" t="s">
        <v>911</v>
      </c>
      <c r="B486" s="277" t="s">
        <v>912</v>
      </c>
      <c r="C486" s="275"/>
      <c r="D486" s="275"/>
      <c r="E486" s="275"/>
      <c r="F486" s="269" t="str">
        <f t="shared" si="14"/>
        <v/>
      </c>
      <c r="G486" s="269" t="str">
        <f t="shared" si="15"/>
        <v/>
      </c>
    </row>
    <row r="487" s="255" customFormat="1" spans="1:7">
      <c r="A487" s="270" t="s">
        <v>913</v>
      </c>
      <c r="B487" s="283" t="s">
        <v>914</v>
      </c>
      <c r="C487" s="272">
        <f>SUM(C488:C497)</f>
        <v>202</v>
      </c>
      <c r="D487" s="272">
        <f>SUM(D488:D497)</f>
        <v>236</v>
      </c>
      <c r="E487" s="272">
        <f>SUM(E488:E497)</f>
        <v>138</v>
      </c>
      <c r="F487" s="269">
        <f t="shared" si="14"/>
        <v>68</v>
      </c>
      <c r="G487" s="269">
        <f t="shared" si="15"/>
        <v>59</v>
      </c>
    </row>
    <row r="488" s="255" customFormat="1" spans="1:7">
      <c r="A488" s="273" t="s">
        <v>915</v>
      </c>
      <c r="B488" s="277" t="s">
        <v>111</v>
      </c>
      <c r="C488" s="275">
        <v>102</v>
      </c>
      <c r="D488" s="275">
        <v>127</v>
      </c>
      <c r="E488" s="275">
        <v>98</v>
      </c>
      <c r="F488" s="269">
        <f t="shared" si="14"/>
        <v>96</v>
      </c>
      <c r="G488" s="269">
        <f t="shared" si="15"/>
        <v>77</v>
      </c>
    </row>
    <row r="489" s="255" customFormat="1" spans="1:7">
      <c r="A489" s="273" t="s">
        <v>916</v>
      </c>
      <c r="B489" s="277" t="s">
        <v>113</v>
      </c>
      <c r="C489" s="275"/>
      <c r="D489" s="275"/>
      <c r="E489" s="275"/>
      <c r="F489" s="269" t="str">
        <f t="shared" si="14"/>
        <v/>
      </c>
      <c r="G489" s="269" t="str">
        <f t="shared" si="15"/>
        <v/>
      </c>
    </row>
    <row r="490" s="255" customFormat="1" spans="1:7">
      <c r="A490" s="273" t="s">
        <v>917</v>
      </c>
      <c r="B490" s="277" t="s">
        <v>115</v>
      </c>
      <c r="C490" s="275"/>
      <c r="D490" s="275"/>
      <c r="E490" s="275"/>
      <c r="F490" s="269" t="str">
        <f t="shared" si="14"/>
        <v/>
      </c>
      <c r="G490" s="269" t="str">
        <f t="shared" si="15"/>
        <v/>
      </c>
    </row>
    <row r="491" s="255" customFormat="1" spans="1:7">
      <c r="A491" s="273" t="s">
        <v>918</v>
      </c>
      <c r="B491" s="277" t="s">
        <v>919</v>
      </c>
      <c r="C491" s="275"/>
      <c r="D491" s="275"/>
      <c r="E491" s="275"/>
      <c r="F491" s="269" t="str">
        <f t="shared" si="14"/>
        <v/>
      </c>
      <c r="G491" s="269" t="str">
        <f t="shared" si="15"/>
        <v/>
      </c>
    </row>
    <row r="492" s="255" customFormat="1" spans="1:7">
      <c r="A492" s="273" t="s">
        <v>920</v>
      </c>
      <c r="B492" s="277" t="s">
        <v>921</v>
      </c>
      <c r="C492" s="275"/>
      <c r="D492" s="275"/>
      <c r="E492" s="275"/>
      <c r="F492" s="269" t="str">
        <f t="shared" si="14"/>
        <v/>
      </c>
      <c r="G492" s="269" t="str">
        <f t="shared" si="15"/>
        <v/>
      </c>
    </row>
    <row r="493" s="255" customFormat="1" spans="1:7">
      <c r="A493" s="273" t="s">
        <v>922</v>
      </c>
      <c r="B493" s="277" t="s">
        <v>923</v>
      </c>
      <c r="C493" s="275"/>
      <c r="D493" s="275"/>
      <c r="E493" s="275"/>
      <c r="F493" s="269" t="str">
        <f t="shared" si="14"/>
        <v/>
      </c>
      <c r="G493" s="269" t="str">
        <f t="shared" si="15"/>
        <v/>
      </c>
    </row>
    <row r="494" s="255" customFormat="1" spans="1:7">
      <c r="A494" s="273" t="s">
        <v>924</v>
      </c>
      <c r="B494" s="277" t="s">
        <v>925</v>
      </c>
      <c r="C494" s="275"/>
      <c r="D494" s="275"/>
      <c r="E494" s="275">
        <v>40</v>
      </c>
      <c r="F494" s="269" t="str">
        <f t="shared" si="14"/>
        <v/>
      </c>
      <c r="G494" s="269" t="str">
        <f t="shared" si="15"/>
        <v/>
      </c>
    </row>
    <row r="495" s="255" customFormat="1" spans="1:7">
      <c r="A495" s="273" t="s">
        <v>926</v>
      </c>
      <c r="B495" s="277" t="s">
        <v>927</v>
      </c>
      <c r="C495" s="275"/>
      <c r="D495" s="275"/>
      <c r="E495" s="275"/>
      <c r="F495" s="269" t="str">
        <f t="shared" si="14"/>
        <v/>
      </c>
      <c r="G495" s="269" t="str">
        <f t="shared" si="15"/>
        <v/>
      </c>
    </row>
    <row r="496" s="255" customFormat="1" spans="1:7">
      <c r="A496" s="273" t="s">
        <v>928</v>
      </c>
      <c r="B496" s="277" t="s">
        <v>929</v>
      </c>
      <c r="C496" s="275"/>
      <c r="D496" s="275"/>
      <c r="E496" s="275"/>
      <c r="F496" s="269" t="str">
        <f t="shared" si="14"/>
        <v/>
      </c>
      <c r="G496" s="269" t="str">
        <f t="shared" si="15"/>
        <v/>
      </c>
    </row>
    <row r="497" s="255" customFormat="1" spans="1:7">
      <c r="A497" s="273" t="s">
        <v>930</v>
      </c>
      <c r="B497" s="277" t="s">
        <v>931</v>
      </c>
      <c r="C497" s="275">
        <v>100</v>
      </c>
      <c r="D497" s="275">
        <v>109</v>
      </c>
      <c r="E497" s="275"/>
      <c r="F497" s="269">
        <f t="shared" si="14"/>
        <v>0</v>
      </c>
      <c r="G497" s="269">
        <f t="shared" si="15"/>
        <v>0</v>
      </c>
    </row>
    <row r="498" s="255" customFormat="1" spans="1:7">
      <c r="A498" s="270" t="s">
        <v>932</v>
      </c>
      <c r="B498" s="283" t="s">
        <v>933</v>
      </c>
      <c r="C498" s="272">
        <f>SUM(C499:C506)</f>
        <v>185</v>
      </c>
      <c r="D498" s="272">
        <f>SUM(D499:D506)</f>
        <v>181</v>
      </c>
      <c r="E498" s="272">
        <f>SUM(E499:E506)</f>
        <v>0</v>
      </c>
      <c r="F498" s="269">
        <f t="shared" si="14"/>
        <v>0</v>
      </c>
      <c r="G498" s="269">
        <f t="shared" si="15"/>
        <v>0</v>
      </c>
    </row>
    <row r="499" s="255" customFormat="1" spans="1:7">
      <c r="A499" s="273" t="s">
        <v>934</v>
      </c>
      <c r="B499" s="277" t="s">
        <v>111</v>
      </c>
      <c r="C499" s="275">
        <v>20</v>
      </c>
      <c r="D499" s="275">
        <v>20</v>
      </c>
      <c r="E499" s="275"/>
      <c r="F499" s="269">
        <f t="shared" si="14"/>
        <v>0</v>
      </c>
      <c r="G499" s="269">
        <f t="shared" si="15"/>
        <v>0</v>
      </c>
    </row>
    <row r="500" s="255" customFormat="1" spans="1:7">
      <c r="A500" s="273" t="s">
        <v>935</v>
      </c>
      <c r="B500" s="277" t="s">
        <v>113</v>
      </c>
      <c r="C500" s="275"/>
      <c r="D500" s="275"/>
      <c r="E500" s="275"/>
      <c r="F500" s="269" t="str">
        <f t="shared" si="14"/>
        <v/>
      </c>
      <c r="G500" s="269" t="str">
        <f t="shared" si="15"/>
        <v/>
      </c>
    </row>
    <row r="501" s="255" customFormat="1" spans="1:7">
      <c r="A501" s="273" t="s">
        <v>936</v>
      </c>
      <c r="B501" s="277" t="s">
        <v>115</v>
      </c>
      <c r="C501" s="275"/>
      <c r="D501" s="275"/>
      <c r="E501" s="275"/>
      <c r="F501" s="269" t="str">
        <f t="shared" si="14"/>
        <v/>
      </c>
      <c r="G501" s="269" t="str">
        <f t="shared" si="15"/>
        <v/>
      </c>
    </row>
    <row r="502" s="255" customFormat="1" spans="1:7">
      <c r="A502" s="273" t="s">
        <v>937</v>
      </c>
      <c r="B502" s="277" t="s">
        <v>938</v>
      </c>
      <c r="C502" s="275"/>
      <c r="D502" s="275"/>
      <c r="E502" s="275"/>
      <c r="F502" s="269" t="str">
        <f t="shared" si="14"/>
        <v/>
      </c>
      <c r="G502" s="269" t="str">
        <f t="shared" si="15"/>
        <v/>
      </c>
    </row>
    <row r="503" s="255" customFormat="1" spans="1:7">
      <c r="A503" s="273" t="s">
        <v>939</v>
      </c>
      <c r="B503" s="277" t="s">
        <v>940</v>
      </c>
      <c r="C503" s="275"/>
      <c r="D503" s="275"/>
      <c r="E503" s="275"/>
      <c r="F503" s="269" t="str">
        <f t="shared" si="14"/>
        <v/>
      </c>
      <c r="G503" s="269" t="str">
        <f t="shared" si="15"/>
        <v/>
      </c>
    </row>
    <row r="504" s="255" customFormat="1" spans="1:7">
      <c r="A504" s="273" t="s">
        <v>941</v>
      </c>
      <c r="B504" s="277" t="s">
        <v>942</v>
      </c>
      <c r="C504" s="275"/>
      <c r="D504" s="275"/>
      <c r="E504" s="275"/>
      <c r="F504" s="269" t="str">
        <f t="shared" si="14"/>
        <v/>
      </c>
      <c r="G504" s="269" t="str">
        <f t="shared" si="15"/>
        <v/>
      </c>
    </row>
    <row r="505" s="255" customFormat="1" spans="1:7">
      <c r="A505" s="273" t="s">
        <v>943</v>
      </c>
      <c r="B505" s="277" t="s">
        <v>944</v>
      </c>
      <c r="C505" s="275">
        <v>153</v>
      </c>
      <c r="D505" s="275"/>
      <c r="E505" s="275"/>
      <c r="F505" s="269">
        <f t="shared" si="14"/>
        <v>0</v>
      </c>
      <c r="G505" s="269" t="str">
        <f t="shared" si="15"/>
        <v/>
      </c>
    </row>
    <row r="506" s="255" customFormat="1" spans="1:7">
      <c r="A506" s="273" t="s">
        <v>945</v>
      </c>
      <c r="B506" s="277" t="s">
        <v>946</v>
      </c>
      <c r="C506" s="275">
        <v>12</v>
      </c>
      <c r="D506" s="275">
        <v>161</v>
      </c>
      <c r="E506" s="275"/>
      <c r="F506" s="269">
        <f t="shared" si="14"/>
        <v>0</v>
      </c>
      <c r="G506" s="269">
        <f t="shared" si="15"/>
        <v>0</v>
      </c>
    </row>
    <row r="507" s="255" customFormat="1" spans="1:7">
      <c r="A507" s="270" t="s">
        <v>947</v>
      </c>
      <c r="B507" s="283" t="s">
        <v>948</v>
      </c>
      <c r="C507" s="272">
        <f>SUM(C508:C514)</f>
        <v>1386</v>
      </c>
      <c r="D507" s="272">
        <f>SUM(D508:D514)</f>
        <v>1545</v>
      </c>
      <c r="E507" s="272">
        <f>SUM(E508:E514)</f>
        <v>1419</v>
      </c>
      <c r="F507" s="269">
        <f t="shared" si="14"/>
        <v>102</v>
      </c>
      <c r="G507" s="269">
        <f t="shared" si="15"/>
        <v>92</v>
      </c>
    </row>
    <row r="508" s="255" customFormat="1" spans="1:7">
      <c r="A508" s="273" t="s">
        <v>949</v>
      </c>
      <c r="B508" s="277" t="s">
        <v>111</v>
      </c>
      <c r="C508" s="275">
        <v>1142</v>
      </c>
      <c r="D508" s="275">
        <v>1130</v>
      </c>
      <c r="E508" s="275">
        <v>1223</v>
      </c>
      <c r="F508" s="269">
        <f t="shared" si="14"/>
        <v>107</v>
      </c>
      <c r="G508" s="269">
        <f t="shared" si="15"/>
        <v>108</v>
      </c>
    </row>
    <row r="509" s="255" customFormat="1" spans="1:7">
      <c r="A509" s="273" t="s">
        <v>950</v>
      </c>
      <c r="B509" s="277" t="s">
        <v>113</v>
      </c>
      <c r="C509" s="275"/>
      <c r="D509" s="275"/>
      <c r="E509" s="275"/>
      <c r="F509" s="269" t="str">
        <f t="shared" si="14"/>
        <v/>
      </c>
      <c r="G509" s="269" t="str">
        <f t="shared" si="15"/>
        <v/>
      </c>
    </row>
    <row r="510" s="255" customFormat="1" spans="1:7">
      <c r="A510" s="273" t="s">
        <v>951</v>
      </c>
      <c r="B510" s="277" t="s">
        <v>115</v>
      </c>
      <c r="C510" s="275"/>
      <c r="D510" s="275"/>
      <c r="E510" s="275"/>
      <c r="F510" s="269" t="str">
        <f t="shared" si="14"/>
        <v/>
      </c>
      <c r="G510" s="269" t="str">
        <f t="shared" si="15"/>
        <v/>
      </c>
    </row>
    <row r="511" s="255" customFormat="1" spans="1:7">
      <c r="A511" s="273" t="s">
        <v>952</v>
      </c>
      <c r="B511" s="277" t="s">
        <v>953</v>
      </c>
      <c r="C511" s="275"/>
      <c r="D511" s="275"/>
      <c r="E511" s="275"/>
      <c r="F511" s="269" t="str">
        <f t="shared" si="14"/>
        <v/>
      </c>
      <c r="G511" s="269" t="str">
        <f t="shared" si="15"/>
        <v/>
      </c>
    </row>
    <row r="512" s="255" customFormat="1" spans="1:7">
      <c r="A512" s="273" t="s">
        <v>954</v>
      </c>
      <c r="B512" s="277" t="s">
        <v>955</v>
      </c>
      <c r="C512" s="275"/>
      <c r="D512" s="275"/>
      <c r="E512" s="275"/>
      <c r="F512" s="269" t="str">
        <f t="shared" si="14"/>
        <v/>
      </c>
      <c r="G512" s="269" t="str">
        <f t="shared" si="15"/>
        <v/>
      </c>
    </row>
    <row r="513" s="255" customFormat="1" spans="1:7">
      <c r="A513" s="273" t="s">
        <v>956</v>
      </c>
      <c r="B513" s="277" t="s">
        <v>957</v>
      </c>
      <c r="C513" s="275">
        <v>244</v>
      </c>
      <c r="D513" s="275">
        <v>322</v>
      </c>
      <c r="E513" s="275">
        <v>196</v>
      </c>
      <c r="F513" s="269">
        <f t="shared" si="14"/>
        <v>80</v>
      </c>
      <c r="G513" s="269">
        <f t="shared" si="15"/>
        <v>61</v>
      </c>
    </row>
    <row r="514" s="255" customFormat="1" spans="1:7">
      <c r="A514" s="273" t="s">
        <v>958</v>
      </c>
      <c r="B514" s="277" t="s">
        <v>959</v>
      </c>
      <c r="C514" s="275"/>
      <c r="D514" s="275">
        <v>93</v>
      </c>
      <c r="E514" s="275"/>
      <c r="F514" s="269" t="str">
        <f t="shared" si="14"/>
        <v/>
      </c>
      <c r="G514" s="269">
        <f t="shared" si="15"/>
        <v>0</v>
      </c>
    </row>
    <row r="515" s="255" customFormat="1" spans="1:7">
      <c r="A515" s="270" t="s">
        <v>960</v>
      </c>
      <c r="B515" s="283" t="s">
        <v>961</v>
      </c>
      <c r="C515" s="272">
        <f>SUM(C516:C518)</f>
        <v>223</v>
      </c>
      <c r="D515" s="272">
        <f>SUM(D516:D518)</f>
        <v>163</v>
      </c>
      <c r="E515" s="272">
        <f>SUM(E516:E518)</f>
        <v>73</v>
      </c>
      <c r="F515" s="269">
        <f t="shared" si="14"/>
        <v>33</v>
      </c>
      <c r="G515" s="269">
        <f t="shared" si="15"/>
        <v>45</v>
      </c>
    </row>
    <row r="516" s="255" customFormat="1" spans="1:7">
      <c r="A516" s="273" t="s">
        <v>962</v>
      </c>
      <c r="B516" s="277" t="s">
        <v>963</v>
      </c>
      <c r="C516" s="275">
        <v>56</v>
      </c>
      <c r="D516" s="275">
        <v>67</v>
      </c>
      <c r="E516" s="275">
        <v>73</v>
      </c>
      <c r="F516" s="269">
        <f t="shared" si="14"/>
        <v>130</v>
      </c>
      <c r="G516" s="269">
        <f t="shared" si="15"/>
        <v>109</v>
      </c>
    </row>
    <row r="517" s="255" customFormat="1" spans="1:7">
      <c r="A517" s="273" t="s">
        <v>964</v>
      </c>
      <c r="B517" s="277" t="s">
        <v>965</v>
      </c>
      <c r="C517" s="275"/>
      <c r="D517" s="275"/>
      <c r="E517" s="275"/>
      <c r="F517" s="269" t="str">
        <f t="shared" si="14"/>
        <v/>
      </c>
      <c r="G517" s="269" t="str">
        <f t="shared" si="15"/>
        <v/>
      </c>
    </row>
    <row r="518" s="255" customFormat="1" spans="1:7">
      <c r="A518" s="273" t="s">
        <v>966</v>
      </c>
      <c r="B518" s="277" t="s">
        <v>967</v>
      </c>
      <c r="C518" s="275">
        <v>167</v>
      </c>
      <c r="D518" s="275">
        <v>96</v>
      </c>
      <c r="E518" s="275"/>
      <c r="F518" s="269">
        <f t="shared" ref="F518:F581" si="16">IF(C518=0,"",ROUND(E518/C518*100,1))</f>
        <v>0</v>
      </c>
      <c r="G518" s="269">
        <f t="shared" ref="G518:G581" si="17">IF(D518=0,"",ROUND(E518/D518*100,1))</f>
        <v>0</v>
      </c>
    </row>
    <row r="519" s="255" customFormat="1" spans="1:7">
      <c r="A519" s="267" t="s">
        <v>968</v>
      </c>
      <c r="B519" s="268" t="s">
        <v>969</v>
      </c>
      <c r="C519" s="269">
        <f>SUM(C520,C539,C547,C549,C558,C562,C572,C581,C588,C596,C605,C611,C614,C617,C620,C623,C626,C630,C634,C642,C645)</f>
        <v>52833</v>
      </c>
      <c r="D519" s="269">
        <f>SUM(D520,D539,D547,D549,D558,D562,D572,D581,D588,D596,D605,D611,D614,D617,D620,D623,D626,D630,D634,D642,D645)</f>
        <v>56606</v>
      </c>
      <c r="E519" s="269">
        <f>SUM(E520,E539,E547,E549,E558,E562,E572,E581,E588,E596,E605,E611,E614,E617,E620,E623,E626,E630,E634,E642,E645)</f>
        <v>43029</v>
      </c>
      <c r="F519" s="269">
        <f t="shared" si="16"/>
        <v>81</v>
      </c>
      <c r="G519" s="269">
        <f t="shared" si="17"/>
        <v>76</v>
      </c>
    </row>
    <row r="520" s="255" customFormat="1" spans="1:7">
      <c r="A520" s="270" t="s">
        <v>970</v>
      </c>
      <c r="B520" s="283" t="s">
        <v>971</v>
      </c>
      <c r="C520" s="272">
        <f>SUM(C521:C538)</f>
        <v>2078</v>
      </c>
      <c r="D520" s="272">
        <f>SUM(D521:D538)</f>
        <v>1955</v>
      </c>
      <c r="E520" s="272">
        <f>SUM(E521:E538)</f>
        <v>1996</v>
      </c>
      <c r="F520" s="269">
        <f t="shared" si="16"/>
        <v>96</v>
      </c>
      <c r="G520" s="269">
        <f t="shared" si="17"/>
        <v>102</v>
      </c>
    </row>
    <row r="521" s="255" customFormat="1" spans="1:7">
      <c r="A521" s="273" t="s">
        <v>972</v>
      </c>
      <c r="B521" s="277" t="s">
        <v>111</v>
      </c>
      <c r="C521" s="275">
        <v>1162</v>
      </c>
      <c r="D521" s="275">
        <v>1127</v>
      </c>
      <c r="E521" s="275">
        <v>1047</v>
      </c>
      <c r="F521" s="269">
        <f t="shared" si="16"/>
        <v>90</v>
      </c>
      <c r="G521" s="269">
        <f t="shared" si="17"/>
        <v>93</v>
      </c>
    </row>
    <row r="522" s="255" customFormat="1" spans="1:7">
      <c r="A522" s="273" t="s">
        <v>973</v>
      </c>
      <c r="B522" s="277" t="s">
        <v>113</v>
      </c>
      <c r="C522" s="275"/>
      <c r="D522" s="275"/>
      <c r="E522" s="275"/>
      <c r="F522" s="269" t="str">
        <f t="shared" si="16"/>
        <v/>
      </c>
      <c r="G522" s="269" t="str">
        <f t="shared" si="17"/>
        <v/>
      </c>
    </row>
    <row r="523" s="255" customFormat="1" spans="1:7">
      <c r="A523" s="273" t="s">
        <v>974</v>
      </c>
      <c r="B523" s="277" t="s">
        <v>115</v>
      </c>
      <c r="C523" s="275"/>
      <c r="D523" s="275"/>
      <c r="E523" s="275"/>
      <c r="F523" s="269" t="str">
        <f t="shared" si="16"/>
        <v/>
      </c>
      <c r="G523" s="269" t="str">
        <f t="shared" si="17"/>
        <v/>
      </c>
    </row>
    <row r="524" s="255" customFormat="1" spans="1:7">
      <c r="A524" s="273" t="s">
        <v>975</v>
      </c>
      <c r="B524" s="277" t="s">
        <v>976</v>
      </c>
      <c r="C524" s="275"/>
      <c r="D524" s="275"/>
      <c r="E524" s="275"/>
      <c r="F524" s="269" t="str">
        <f t="shared" si="16"/>
        <v/>
      </c>
      <c r="G524" s="269" t="str">
        <f t="shared" si="17"/>
        <v/>
      </c>
    </row>
    <row r="525" s="255" customFormat="1" spans="1:7">
      <c r="A525" s="273" t="s">
        <v>977</v>
      </c>
      <c r="B525" s="277" t="s">
        <v>978</v>
      </c>
      <c r="C525" s="275"/>
      <c r="D525" s="275"/>
      <c r="E525" s="275"/>
      <c r="F525" s="269" t="str">
        <f t="shared" si="16"/>
        <v/>
      </c>
      <c r="G525" s="269" t="str">
        <f t="shared" si="17"/>
        <v/>
      </c>
    </row>
    <row r="526" s="255" customFormat="1" spans="1:7">
      <c r="A526" s="273" t="s">
        <v>979</v>
      </c>
      <c r="B526" s="277" t="s">
        <v>980</v>
      </c>
      <c r="C526" s="275">
        <v>5</v>
      </c>
      <c r="D526" s="275">
        <v>4</v>
      </c>
      <c r="E526" s="275">
        <v>5</v>
      </c>
      <c r="F526" s="269">
        <f t="shared" si="16"/>
        <v>100</v>
      </c>
      <c r="G526" s="269">
        <f t="shared" si="17"/>
        <v>125</v>
      </c>
    </row>
    <row r="527" s="255" customFormat="1" spans="1:7">
      <c r="A527" s="273" t="s">
        <v>981</v>
      </c>
      <c r="B527" s="277" t="s">
        <v>982</v>
      </c>
      <c r="C527" s="275"/>
      <c r="D527" s="275"/>
      <c r="E527" s="275"/>
      <c r="F527" s="269" t="str">
        <f t="shared" si="16"/>
        <v/>
      </c>
      <c r="G527" s="269" t="str">
        <f t="shared" si="17"/>
        <v/>
      </c>
    </row>
    <row r="528" s="255" customFormat="1" spans="1:7">
      <c r="A528" s="273" t="s">
        <v>983</v>
      </c>
      <c r="B528" s="277" t="s">
        <v>212</v>
      </c>
      <c r="C528" s="275"/>
      <c r="D528" s="275">
        <v>13</v>
      </c>
      <c r="E528" s="275">
        <v>83</v>
      </c>
      <c r="F528" s="269" t="str">
        <f t="shared" si="16"/>
        <v/>
      </c>
      <c r="G528" s="269">
        <f t="shared" si="17"/>
        <v>639</v>
      </c>
    </row>
    <row r="529" s="255" customFormat="1" spans="1:7">
      <c r="A529" s="273" t="s">
        <v>984</v>
      </c>
      <c r="B529" s="277" t="s">
        <v>985</v>
      </c>
      <c r="C529" s="275">
        <v>755</v>
      </c>
      <c r="D529" s="275">
        <v>538</v>
      </c>
      <c r="E529" s="275">
        <v>639</v>
      </c>
      <c r="F529" s="269">
        <f t="shared" si="16"/>
        <v>85</v>
      </c>
      <c r="G529" s="269">
        <f t="shared" si="17"/>
        <v>119</v>
      </c>
    </row>
    <row r="530" s="255" customFormat="1" spans="1:7">
      <c r="A530" s="273" t="s">
        <v>986</v>
      </c>
      <c r="B530" s="277" t="s">
        <v>987</v>
      </c>
      <c r="C530" s="275"/>
      <c r="D530" s="275"/>
      <c r="E530" s="275"/>
      <c r="F530" s="269" t="str">
        <f t="shared" si="16"/>
        <v/>
      </c>
      <c r="G530" s="269" t="str">
        <f t="shared" si="17"/>
        <v/>
      </c>
    </row>
    <row r="531" s="255" customFormat="1" spans="1:7">
      <c r="A531" s="273" t="s">
        <v>988</v>
      </c>
      <c r="B531" s="277" t="s">
        <v>989</v>
      </c>
      <c r="C531" s="275"/>
      <c r="D531" s="275"/>
      <c r="E531" s="275"/>
      <c r="F531" s="269" t="str">
        <f t="shared" si="16"/>
        <v/>
      </c>
      <c r="G531" s="269" t="str">
        <f t="shared" si="17"/>
        <v/>
      </c>
    </row>
    <row r="532" s="255" customFormat="1" spans="1:7">
      <c r="A532" s="273" t="s">
        <v>990</v>
      </c>
      <c r="B532" s="277" t="s">
        <v>991</v>
      </c>
      <c r="C532" s="275"/>
      <c r="D532" s="275"/>
      <c r="E532" s="275"/>
      <c r="F532" s="269" t="str">
        <f t="shared" si="16"/>
        <v/>
      </c>
      <c r="G532" s="269" t="str">
        <f t="shared" si="17"/>
        <v/>
      </c>
    </row>
    <row r="533" s="255" customFormat="1" spans="1:7">
      <c r="A533" s="273" t="s">
        <v>992</v>
      </c>
      <c r="B533" s="277" t="s">
        <v>993</v>
      </c>
      <c r="C533" s="275"/>
      <c r="D533" s="275"/>
      <c r="E533" s="275"/>
      <c r="F533" s="269" t="str">
        <f t="shared" si="16"/>
        <v/>
      </c>
      <c r="G533" s="269" t="str">
        <f t="shared" si="17"/>
        <v/>
      </c>
    </row>
    <row r="534" s="255" customFormat="1" spans="1:7">
      <c r="A534" s="273" t="s">
        <v>994</v>
      </c>
      <c r="B534" s="277" t="s">
        <v>995</v>
      </c>
      <c r="C534" s="275"/>
      <c r="D534" s="275"/>
      <c r="E534" s="275"/>
      <c r="F534" s="269" t="str">
        <f t="shared" si="16"/>
        <v/>
      </c>
      <c r="G534" s="269" t="str">
        <f t="shared" si="17"/>
        <v/>
      </c>
    </row>
    <row r="535" s="255" customFormat="1" spans="1:7">
      <c r="A535" s="273" t="s">
        <v>996</v>
      </c>
      <c r="B535" s="277" t="s">
        <v>997</v>
      </c>
      <c r="C535" s="275"/>
      <c r="D535" s="275"/>
      <c r="E535" s="275"/>
      <c r="F535" s="269" t="str">
        <f t="shared" si="16"/>
        <v/>
      </c>
      <c r="G535" s="269" t="str">
        <f t="shared" si="17"/>
        <v/>
      </c>
    </row>
    <row r="536" s="255" customFormat="1" spans="1:7">
      <c r="A536" s="273" t="s">
        <v>998</v>
      </c>
      <c r="B536" s="277" t="s">
        <v>999</v>
      </c>
      <c r="C536" s="275"/>
      <c r="D536" s="275"/>
      <c r="E536" s="275"/>
      <c r="F536" s="269" t="str">
        <f t="shared" si="16"/>
        <v/>
      </c>
      <c r="G536" s="269" t="str">
        <f t="shared" si="17"/>
        <v/>
      </c>
    </row>
    <row r="537" s="255" customFormat="1" spans="1:7">
      <c r="A537" s="273" t="s">
        <v>1000</v>
      </c>
      <c r="B537" s="277" t="s">
        <v>129</v>
      </c>
      <c r="C537" s="275"/>
      <c r="D537" s="275"/>
      <c r="E537" s="275"/>
      <c r="F537" s="269" t="str">
        <f t="shared" si="16"/>
        <v/>
      </c>
      <c r="G537" s="269" t="str">
        <f t="shared" si="17"/>
        <v/>
      </c>
    </row>
    <row r="538" s="255" customFormat="1" spans="1:7">
      <c r="A538" s="273" t="s">
        <v>1001</v>
      </c>
      <c r="B538" s="277" t="s">
        <v>1002</v>
      </c>
      <c r="C538" s="275">
        <v>156</v>
      </c>
      <c r="D538" s="275">
        <v>273</v>
      </c>
      <c r="E538" s="275">
        <v>222</v>
      </c>
      <c r="F538" s="269">
        <f t="shared" si="16"/>
        <v>142</v>
      </c>
      <c r="G538" s="269">
        <f t="shared" si="17"/>
        <v>81</v>
      </c>
    </row>
    <row r="539" s="255" customFormat="1" spans="1:7">
      <c r="A539" s="270" t="s">
        <v>1003</v>
      </c>
      <c r="B539" s="283" t="s">
        <v>1004</v>
      </c>
      <c r="C539" s="272">
        <f>SUM(C540:C546)</f>
        <v>494</v>
      </c>
      <c r="D539" s="272">
        <f>SUM(D540:D546)</f>
        <v>866</v>
      </c>
      <c r="E539" s="272">
        <f>SUM(E540:E546)</f>
        <v>803</v>
      </c>
      <c r="F539" s="269">
        <f t="shared" si="16"/>
        <v>163</v>
      </c>
      <c r="G539" s="269">
        <f t="shared" si="17"/>
        <v>93</v>
      </c>
    </row>
    <row r="540" s="255" customFormat="1" spans="1:7">
      <c r="A540" s="273" t="s">
        <v>1005</v>
      </c>
      <c r="B540" s="277" t="s">
        <v>111</v>
      </c>
      <c r="C540" s="275">
        <v>413</v>
      </c>
      <c r="D540" s="275">
        <v>420</v>
      </c>
      <c r="E540" s="275">
        <v>659</v>
      </c>
      <c r="F540" s="269">
        <f t="shared" si="16"/>
        <v>160</v>
      </c>
      <c r="G540" s="269">
        <f t="shared" si="17"/>
        <v>157</v>
      </c>
    </row>
    <row r="541" s="255" customFormat="1" spans="1:7">
      <c r="A541" s="273" t="s">
        <v>1006</v>
      </c>
      <c r="B541" s="277" t="s">
        <v>113</v>
      </c>
      <c r="C541" s="275"/>
      <c r="D541" s="275">
        <v>131</v>
      </c>
      <c r="E541" s="275">
        <v>68</v>
      </c>
      <c r="F541" s="269" t="str">
        <f t="shared" si="16"/>
        <v/>
      </c>
      <c r="G541" s="269">
        <f t="shared" si="17"/>
        <v>52</v>
      </c>
    </row>
    <row r="542" s="255" customFormat="1" spans="1:7">
      <c r="A542" s="273" t="s">
        <v>1007</v>
      </c>
      <c r="B542" s="277" t="s">
        <v>115</v>
      </c>
      <c r="C542" s="275"/>
      <c r="D542" s="275"/>
      <c r="E542" s="275"/>
      <c r="F542" s="269" t="str">
        <f t="shared" si="16"/>
        <v/>
      </c>
      <c r="G542" s="269" t="str">
        <f t="shared" si="17"/>
        <v/>
      </c>
    </row>
    <row r="543" s="255" customFormat="1" spans="1:7">
      <c r="A543" s="273" t="s">
        <v>1008</v>
      </c>
      <c r="B543" s="277" t="s">
        <v>1009</v>
      </c>
      <c r="C543" s="275"/>
      <c r="D543" s="275">
        <v>25</v>
      </c>
      <c r="E543" s="275"/>
      <c r="F543" s="269" t="str">
        <f t="shared" si="16"/>
        <v/>
      </c>
      <c r="G543" s="269">
        <f t="shared" si="17"/>
        <v>0</v>
      </c>
    </row>
    <row r="544" s="255" customFormat="1" spans="1:7">
      <c r="A544" s="273" t="s">
        <v>1010</v>
      </c>
      <c r="B544" s="277" t="s">
        <v>1011</v>
      </c>
      <c r="C544" s="275"/>
      <c r="D544" s="275"/>
      <c r="E544" s="275"/>
      <c r="F544" s="269" t="str">
        <f t="shared" si="16"/>
        <v/>
      </c>
      <c r="G544" s="269" t="str">
        <f t="shared" si="17"/>
        <v/>
      </c>
    </row>
    <row r="545" s="255" customFormat="1" spans="1:7">
      <c r="A545" s="273" t="s">
        <v>1012</v>
      </c>
      <c r="B545" s="277" t="s">
        <v>1013</v>
      </c>
      <c r="C545" s="275"/>
      <c r="D545" s="275"/>
      <c r="E545" s="275"/>
      <c r="F545" s="269" t="str">
        <f t="shared" si="16"/>
        <v/>
      </c>
      <c r="G545" s="269" t="str">
        <f t="shared" si="17"/>
        <v/>
      </c>
    </row>
    <row r="546" s="255" customFormat="1" spans="1:7">
      <c r="A546" s="273" t="s">
        <v>1014</v>
      </c>
      <c r="B546" s="277" t="s">
        <v>1015</v>
      </c>
      <c r="C546" s="275">
        <v>81</v>
      </c>
      <c r="D546" s="275">
        <v>290</v>
      </c>
      <c r="E546" s="275">
        <v>76</v>
      </c>
      <c r="F546" s="269">
        <f t="shared" si="16"/>
        <v>94</v>
      </c>
      <c r="G546" s="269">
        <f t="shared" si="17"/>
        <v>26</v>
      </c>
    </row>
    <row r="547" s="255" customFormat="1" spans="1:7">
      <c r="A547" s="270" t="s">
        <v>1016</v>
      </c>
      <c r="B547" s="283" t="s">
        <v>1017</v>
      </c>
      <c r="C547" s="272">
        <f>SUM(C548)</f>
        <v>0</v>
      </c>
      <c r="D547" s="272">
        <f>SUM(D548)</f>
        <v>0</v>
      </c>
      <c r="E547" s="272">
        <f>SUM(E548)</f>
        <v>0</v>
      </c>
      <c r="F547" s="269" t="str">
        <f t="shared" si="16"/>
        <v/>
      </c>
      <c r="G547" s="269" t="str">
        <f t="shared" si="17"/>
        <v/>
      </c>
    </row>
    <row r="548" s="255" customFormat="1" spans="1:7">
      <c r="A548" s="273" t="s">
        <v>1018</v>
      </c>
      <c r="B548" s="277" t="s">
        <v>1019</v>
      </c>
      <c r="C548" s="275"/>
      <c r="D548" s="275"/>
      <c r="E548" s="275"/>
      <c r="F548" s="269" t="str">
        <f t="shared" si="16"/>
        <v/>
      </c>
      <c r="G548" s="269" t="str">
        <f t="shared" si="17"/>
        <v/>
      </c>
    </row>
    <row r="549" s="255" customFormat="1" spans="1:7">
      <c r="A549" s="270" t="s">
        <v>1020</v>
      </c>
      <c r="B549" s="283" t="s">
        <v>1021</v>
      </c>
      <c r="C549" s="272">
        <f>SUM(C550:C557)</f>
        <v>30383</v>
      </c>
      <c r="D549" s="272">
        <f>SUM(D550:D557)</f>
        <v>22514</v>
      </c>
      <c r="E549" s="272">
        <f>SUM(E550:E557)</f>
        <v>17982</v>
      </c>
      <c r="F549" s="269">
        <f t="shared" si="16"/>
        <v>59</v>
      </c>
      <c r="G549" s="269">
        <f t="shared" si="17"/>
        <v>80</v>
      </c>
    </row>
    <row r="550" s="255" customFormat="1" spans="1:7">
      <c r="A550" s="273" t="s">
        <v>1022</v>
      </c>
      <c r="B550" s="277" t="s">
        <v>1023</v>
      </c>
      <c r="C550" s="275">
        <v>197</v>
      </c>
      <c r="D550" s="275">
        <v>253</v>
      </c>
      <c r="E550" s="275">
        <v>199</v>
      </c>
      <c r="F550" s="269">
        <f t="shared" si="16"/>
        <v>101</v>
      </c>
      <c r="G550" s="269">
        <f t="shared" si="17"/>
        <v>79</v>
      </c>
    </row>
    <row r="551" s="255" customFormat="1" spans="1:7">
      <c r="A551" s="273" t="s">
        <v>1024</v>
      </c>
      <c r="B551" s="277" t="s">
        <v>1025</v>
      </c>
      <c r="C551" s="275">
        <v>115</v>
      </c>
      <c r="D551" s="275">
        <v>82</v>
      </c>
      <c r="E551" s="275">
        <v>8</v>
      </c>
      <c r="F551" s="269">
        <f t="shared" si="16"/>
        <v>7</v>
      </c>
      <c r="G551" s="269">
        <f t="shared" si="17"/>
        <v>10</v>
      </c>
    </row>
    <row r="552" s="255" customFormat="1" spans="1:7">
      <c r="A552" s="273" t="s">
        <v>1026</v>
      </c>
      <c r="B552" s="277" t="s">
        <v>1027</v>
      </c>
      <c r="C552" s="275"/>
      <c r="D552" s="275"/>
      <c r="E552" s="275"/>
      <c r="F552" s="269" t="str">
        <f t="shared" si="16"/>
        <v/>
      </c>
      <c r="G552" s="269" t="str">
        <f t="shared" si="17"/>
        <v/>
      </c>
    </row>
    <row r="553" s="255" customFormat="1" spans="1:7">
      <c r="A553" s="273" t="s">
        <v>1028</v>
      </c>
      <c r="B553" s="277" t="s">
        <v>1029</v>
      </c>
      <c r="C553" s="275">
        <v>10499</v>
      </c>
      <c r="D553" s="275">
        <v>15051</v>
      </c>
      <c r="E553" s="275">
        <v>13882</v>
      </c>
      <c r="F553" s="269">
        <f t="shared" si="16"/>
        <v>132</v>
      </c>
      <c r="G553" s="269">
        <f t="shared" si="17"/>
        <v>92</v>
      </c>
    </row>
    <row r="554" s="255" customFormat="1" spans="1:7">
      <c r="A554" s="273" t="s">
        <v>1030</v>
      </c>
      <c r="B554" s="277" t="s">
        <v>1031</v>
      </c>
      <c r="C554" s="275">
        <v>3972</v>
      </c>
      <c r="D554" s="275">
        <v>228</v>
      </c>
      <c r="E554" s="275">
        <v>1893</v>
      </c>
      <c r="F554" s="269">
        <f t="shared" si="16"/>
        <v>48</v>
      </c>
      <c r="G554" s="269">
        <f t="shared" si="17"/>
        <v>830</v>
      </c>
    </row>
    <row r="555" s="255" customFormat="1" spans="1:7">
      <c r="A555" s="273" t="s">
        <v>1032</v>
      </c>
      <c r="B555" s="277" t="s">
        <v>1033</v>
      </c>
      <c r="C555" s="275">
        <v>15600</v>
      </c>
      <c r="D555" s="275">
        <v>6900</v>
      </c>
      <c r="E555" s="275">
        <v>2000</v>
      </c>
      <c r="F555" s="269">
        <f t="shared" si="16"/>
        <v>13</v>
      </c>
      <c r="G555" s="269">
        <f t="shared" si="17"/>
        <v>29</v>
      </c>
    </row>
    <row r="556" s="255" customFormat="1" spans="1:7">
      <c r="A556" s="273" t="s">
        <v>1034</v>
      </c>
      <c r="B556" s="277" t="s">
        <v>1035</v>
      </c>
      <c r="C556" s="275"/>
      <c r="D556" s="275"/>
      <c r="E556" s="275"/>
      <c r="F556" s="269" t="str">
        <f t="shared" si="16"/>
        <v/>
      </c>
      <c r="G556" s="269" t="str">
        <f t="shared" si="17"/>
        <v/>
      </c>
    </row>
    <row r="557" s="255" customFormat="1" spans="1:7">
      <c r="A557" s="273" t="s">
        <v>1036</v>
      </c>
      <c r="B557" s="277" t="s">
        <v>1037</v>
      </c>
      <c r="C557" s="275"/>
      <c r="D557" s="275"/>
      <c r="E557" s="275"/>
      <c r="F557" s="269" t="str">
        <f t="shared" si="16"/>
        <v/>
      </c>
      <c r="G557" s="269" t="str">
        <f t="shared" si="17"/>
        <v/>
      </c>
    </row>
    <row r="558" s="255" customFormat="1" spans="1:7">
      <c r="A558" s="270" t="s">
        <v>1038</v>
      </c>
      <c r="B558" s="283" t="s">
        <v>1039</v>
      </c>
      <c r="C558" s="272">
        <f>SUM(C559:C561)</f>
        <v>0</v>
      </c>
      <c r="D558" s="272">
        <f>SUM(D559:D561)</f>
        <v>0</v>
      </c>
      <c r="E558" s="272">
        <f>SUM(E559:E561)</f>
        <v>0</v>
      </c>
      <c r="F558" s="269" t="str">
        <f t="shared" si="16"/>
        <v/>
      </c>
      <c r="G558" s="269" t="str">
        <f t="shared" si="17"/>
        <v/>
      </c>
    </row>
    <row r="559" s="255" customFormat="1" spans="1:7">
      <c r="A559" s="273" t="s">
        <v>1040</v>
      </c>
      <c r="B559" s="277" t="s">
        <v>1041</v>
      </c>
      <c r="C559" s="275"/>
      <c r="D559" s="275"/>
      <c r="E559" s="275"/>
      <c r="F559" s="269" t="str">
        <f t="shared" si="16"/>
        <v/>
      </c>
      <c r="G559" s="269" t="str">
        <f t="shared" si="17"/>
        <v/>
      </c>
    </row>
    <row r="560" s="255" customFormat="1" spans="1:7">
      <c r="A560" s="273" t="s">
        <v>1042</v>
      </c>
      <c r="B560" s="277" t="s">
        <v>1043</v>
      </c>
      <c r="C560" s="275"/>
      <c r="D560" s="275"/>
      <c r="E560" s="275"/>
      <c r="F560" s="269" t="str">
        <f t="shared" si="16"/>
        <v/>
      </c>
      <c r="G560" s="269" t="str">
        <f t="shared" si="17"/>
        <v/>
      </c>
    </row>
    <row r="561" s="255" customFormat="1" spans="1:7">
      <c r="A561" s="273" t="s">
        <v>1044</v>
      </c>
      <c r="B561" s="277" t="s">
        <v>1045</v>
      </c>
      <c r="C561" s="275"/>
      <c r="D561" s="275"/>
      <c r="E561" s="275"/>
      <c r="F561" s="269" t="str">
        <f t="shared" si="16"/>
        <v/>
      </c>
      <c r="G561" s="269" t="str">
        <f t="shared" si="17"/>
        <v/>
      </c>
    </row>
    <row r="562" s="255" customFormat="1" spans="1:7">
      <c r="A562" s="270" t="s">
        <v>1046</v>
      </c>
      <c r="B562" s="283" t="s">
        <v>1047</v>
      </c>
      <c r="C562" s="272">
        <f>SUM(C563:C571)</f>
        <v>1534</v>
      </c>
      <c r="D562" s="272">
        <f>SUM(D563:D571)</f>
        <v>2462</v>
      </c>
      <c r="E562" s="272">
        <f>SUM(E563:E571)</f>
        <v>2187</v>
      </c>
      <c r="F562" s="269">
        <f t="shared" si="16"/>
        <v>143</v>
      </c>
      <c r="G562" s="269">
        <f t="shared" si="17"/>
        <v>89</v>
      </c>
    </row>
    <row r="563" s="255" customFormat="1" spans="1:7">
      <c r="A563" s="273" t="s">
        <v>1048</v>
      </c>
      <c r="B563" s="277" t="s">
        <v>1049</v>
      </c>
      <c r="C563" s="275"/>
      <c r="D563" s="275"/>
      <c r="E563" s="275"/>
      <c r="F563" s="269" t="str">
        <f t="shared" si="16"/>
        <v/>
      </c>
      <c r="G563" s="269" t="str">
        <f t="shared" si="17"/>
        <v/>
      </c>
    </row>
    <row r="564" s="255" customFormat="1" spans="1:7">
      <c r="A564" s="273" t="s">
        <v>1050</v>
      </c>
      <c r="B564" s="277" t="s">
        <v>1051</v>
      </c>
      <c r="C564" s="275"/>
      <c r="D564" s="275"/>
      <c r="E564" s="275"/>
      <c r="F564" s="269" t="str">
        <f t="shared" si="16"/>
        <v/>
      </c>
      <c r="G564" s="269" t="str">
        <f t="shared" si="17"/>
        <v/>
      </c>
    </row>
    <row r="565" s="255" customFormat="1" spans="1:7">
      <c r="A565" s="273" t="s">
        <v>1052</v>
      </c>
      <c r="B565" s="277" t="s">
        <v>1053</v>
      </c>
      <c r="C565" s="275"/>
      <c r="D565" s="275"/>
      <c r="E565" s="275"/>
      <c r="F565" s="269" t="str">
        <f t="shared" si="16"/>
        <v/>
      </c>
      <c r="G565" s="269" t="str">
        <f t="shared" si="17"/>
        <v/>
      </c>
    </row>
    <row r="566" s="255" customFormat="1" spans="1:7">
      <c r="A566" s="273" t="s">
        <v>1054</v>
      </c>
      <c r="B566" s="277" t="s">
        <v>1055</v>
      </c>
      <c r="C566" s="275"/>
      <c r="D566" s="275">
        <v>4</v>
      </c>
      <c r="E566" s="275">
        <v>15</v>
      </c>
      <c r="F566" s="269" t="str">
        <f t="shared" si="16"/>
        <v/>
      </c>
      <c r="G566" s="269">
        <f t="shared" si="17"/>
        <v>375</v>
      </c>
    </row>
    <row r="567" s="255" customFormat="1" spans="1:7">
      <c r="A567" s="273" t="s">
        <v>1056</v>
      </c>
      <c r="B567" s="277" t="s">
        <v>1057</v>
      </c>
      <c r="C567" s="275"/>
      <c r="D567" s="275"/>
      <c r="E567" s="275"/>
      <c r="F567" s="269" t="str">
        <f t="shared" si="16"/>
        <v/>
      </c>
      <c r="G567" s="269" t="str">
        <f t="shared" si="17"/>
        <v/>
      </c>
    </row>
    <row r="568" s="255" customFormat="1" spans="1:7">
      <c r="A568" s="273" t="s">
        <v>1058</v>
      </c>
      <c r="B568" s="277" t="s">
        <v>1059</v>
      </c>
      <c r="C568" s="275"/>
      <c r="D568" s="275"/>
      <c r="E568" s="275"/>
      <c r="F568" s="269" t="str">
        <f t="shared" si="16"/>
        <v/>
      </c>
      <c r="G568" s="269" t="str">
        <f t="shared" si="17"/>
        <v/>
      </c>
    </row>
    <row r="569" s="255" customFormat="1" spans="1:7">
      <c r="A569" s="273" t="s">
        <v>1060</v>
      </c>
      <c r="B569" s="277" t="s">
        <v>1061</v>
      </c>
      <c r="C569" s="275"/>
      <c r="D569" s="275"/>
      <c r="E569" s="275"/>
      <c r="F569" s="269" t="str">
        <f t="shared" si="16"/>
        <v/>
      </c>
      <c r="G569" s="269" t="str">
        <f t="shared" si="17"/>
        <v/>
      </c>
    </row>
    <row r="570" s="255" customFormat="1" spans="1:7">
      <c r="A570" s="273" t="s">
        <v>1062</v>
      </c>
      <c r="B570" s="277" t="s">
        <v>1063</v>
      </c>
      <c r="C570" s="275"/>
      <c r="D570" s="275"/>
      <c r="E570" s="275"/>
      <c r="F570" s="269" t="str">
        <f t="shared" si="16"/>
        <v/>
      </c>
      <c r="G570" s="269" t="str">
        <f t="shared" si="17"/>
        <v/>
      </c>
    </row>
    <row r="571" s="255" customFormat="1" spans="1:7">
      <c r="A571" s="273" t="s">
        <v>1064</v>
      </c>
      <c r="B571" s="277" t="s">
        <v>1065</v>
      </c>
      <c r="C571" s="275">
        <v>1534</v>
      </c>
      <c r="D571" s="275">
        <v>2458</v>
      </c>
      <c r="E571" s="275">
        <v>2172</v>
      </c>
      <c r="F571" s="269">
        <f t="shared" si="16"/>
        <v>142</v>
      </c>
      <c r="G571" s="269">
        <f t="shared" si="17"/>
        <v>88</v>
      </c>
    </row>
    <row r="572" s="255" customFormat="1" spans="1:7">
      <c r="A572" s="270" t="s">
        <v>1066</v>
      </c>
      <c r="B572" s="283" t="s">
        <v>1067</v>
      </c>
      <c r="C572" s="272">
        <f>SUM(C573:C580)</f>
        <v>6128</v>
      </c>
      <c r="D572" s="272">
        <f>SUM(D573:D580)</f>
        <v>7146</v>
      </c>
      <c r="E572" s="272">
        <f>SUM(E573:E580)</f>
        <v>5766</v>
      </c>
      <c r="F572" s="269">
        <f t="shared" si="16"/>
        <v>94</v>
      </c>
      <c r="G572" s="269">
        <f t="shared" si="17"/>
        <v>81</v>
      </c>
    </row>
    <row r="573" s="255" customFormat="1" spans="1:7">
      <c r="A573" s="273" t="s">
        <v>1068</v>
      </c>
      <c r="B573" s="277" t="s">
        <v>1069</v>
      </c>
      <c r="C573" s="275">
        <v>1500</v>
      </c>
      <c r="D573" s="275">
        <v>1545</v>
      </c>
      <c r="E573" s="275">
        <v>1500</v>
      </c>
      <c r="F573" s="269">
        <f t="shared" si="16"/>
        <v>100</v>
      </c>
      <c r="G573" s="269">
        <f t="shared" si="17"/>
        <v>97</v>
      </c>
    </row>
    <row r="574" s="255" customFormat="1" spans="1:7">
      <c r="A574" s="273" t="s">
        <v>1070</v>
      </c>
      <c r="B574" s="277" t="s">
        <v>1071</v>
      </c>
      <c r="C574" s="275"/>
      <c r="D574" s="275">
        <v>665</v>
      </c>
      <c r="E574" s="275">
        <v>142</v>
      </c>
      <c r="F574" s="269" t="str">
        <f t="shared" si="16"/>
        <v/>
      </c>
      <c r="G574" s="269">
        <f t="shared" si="17"/>
        <v>21</v>
      </c>
    </row>
    <row r="575" s="255" customFormat="1" spans="1:7">
      <c r="A575" s="273" t="s">
        <v>1072</v>
      </c>
      <c r="B575" s="277" t="s">
        <v>1073</v>
      </c>
      <c r="C575" s="275"/>
      <c r="D575" s="275">
        <v>3886</v>
      </c>
      <c r="E575" s="275">
        <v>4073</v>
      </c>
      <c r="F575" s="269" t="str">
        <f t="shared" si="16"/>
        <v/>
      </c>
      <c r="G575" s="269">
        <f t="shared" si="17"/>
        <v>105</v>
      </c>
    </row>
    <row r="576" s="255" customFormat="1" spans="1:7">
      <c r="A576" s="273" t="s">
        <v>1074</v>
      </c>
      <c r="B576" s="277" t="s">
        <v>1075</v>
      </c>
      <c r="C576" s="275">
        <v>750</v>
      </c>
      <c r="D576" s="275">
        <v>919</v>
      </c>
      <c r="E576" s="275"/>
      <c r="F576" s="269">
        <f t="shared" si="16"/>
        <v>0</v>
      </c>
      <c r="G576" s="269">
        <f t="shared" si="17"/>
        <v>0</v>
      </c>
    </row>
    <row r="577" s="255" customFormat="1" spans="1:7">
      <c r="A577" s="273" t="s">
        <v>1076</v>
      </c>
      <c r="B577" s="277" t="s">
        <v>1077</v>
      </c>
      <c r="C577" s="275"/>
      <c r="D577" s="275"/>
      <c r="E577" s="275"/>
      <c r="F577" s="269" t="str">
        <f t="shared" si="16"/>
        <v/>
      </c>
      <c r="G577" s="269" t="str">
        <f t="shared" si="17"/>
        <v/>
      </c>
    </row>
    <row r="578" s="255" customFormat="1" spans="1:7">
      <c r="A578" s="273" t="s">
        <v>1078</v>
      </c>
      <c r="B578" s="277" t="s">
        <v>1079</v>
      </c>
      <c r="C578" s="275"/>
      <c r="D578" s="275"/>
      <c r="E578" s="275"/>
      <c r="F578" s="269" t="str">
        <f t="shared" si="16"/>
        <v/>
      </c>
      <c r="G578" s="269" t="str">
        <f t="shared" si="17"/>
        <v/>
      </c>
    </row>
    <row r="579" s="255" customFormat="1" spans="1:7">
      <c r="A579" s="273" t="s">
        <v>1080</v>
      </c>
      <c r="B579" s="277" t="s">
        <v>1081</v>
      </c>
      <c r="C579" s="275"/>
      <c r="D579" s="275">
        <v>6</v>
      </c>
      <c r="E579" s="275"/>
      <c r="F579" s="269" t="str">
        <f t="shared" si="16"/>
        <v/>
      </c>
      <c r="G579" s="269">
        <f t="shared" si="17"/>
        <v>0</v>
      </c>
    </row>
    <row r="580" s="255" customFormat="1" spans="1:7">
      <c r="A580" s="273" t="s">
        <v>1082</v>
      </c>
      <c r="B580" s="277" t="s">
        <v>1083</v>
      </c>
      <c r="C580" s="275">
        <v>3878</v>
      </c>
      <c r="D580" s="275">
        <v>125</v>
      </c>
      <c r="E580" s="275">
        <v>51</v>
      </c>
      <c r="F580" s="269">
        <f t="shared" si="16"/>
        <v>1</v>
      </c>
      <c r="G580" s="269">
        <f t="shared" si="17"/>
        <v>41</v>
      </c>
    </row>
    <row r="581" s="255" customFormat="1" spans="1:7">
      <c r="A581" s="270" t="s">
        <v>1084</v>
      </c>
      <c r="B581" s="283" t="s">
        <v>1085</v>
      </c>
      <c r="C581" s="272">
        <f>SUM(C582:C587)</f>
        <v>446</v>
      </c>
      <c r="D581" s="272">
        <f>SUM(D582:D587)</f>
        <v>564</v>
      </c>
      <c r="E581" s="272">
        <f>SUM(E582:E587)</f>
        <v>887</v>
      </c>
      <c r="F581" s="269">
        <f t="shared" si="16"/>
        <v>199</v>
      </c>
      <c r="G581" s="269">
        <f t="shared" si="17"/>
        <v>157</v>
      </c>
    </row>
    <row r="582" s="255" customFormat="1" spans="1:7">
      <c r="A582" s="273" t="s">
        <v>1086</v>
      </c>
      <c r="B582" s="277" t="s">
        <v>1087</v>
      </c>
      <c r="C582" s="275"/>
      <c r="D582" s="287"/>
      <c r="E582" s="287">
        <v>437</v>
      </c>
      <c r="F582" s="269" t="str">
        <f t="shared" ref="F582:F645" si="18">IF(C582=0,"",ROUND(E582/C582*100,1))</f>
        <v/>
      </c>
      <c r="G582" s="269" t="str">
        <f t="shared" ref="G582:G645" si="19">IF(D582=0,"",ROUND(E582/D582*100,1))</f>
        <v/>
      </c>
    </row>
    <row r="583" s="255" customFormat="1" spans="1:7">
      <c r="A583" s="273" t="s">
        <v>1088</v>
      </c>
      <c r="B583" s="277" t="s">
        <v>1089</v>
      </c>
      <c r="C583" s="275">
        <v>89</v>
      </c>
      <c r="D583" s="275">
        <v>89</v>
      </c>
      <c r="E583" s="275"/>
      <c r="F583" s="269">
        <f t="shared" si="18"/>
        <v>0</v>
      </c>
      <c r="G583" s="269">
        <f t="shared" si="19"/>
        <v>0</v>
      </c>
    </row>
    <row r="584" s="255" customFormat="1" spans="1:7">
      <c r="A584" s="273" t="s">
        <v>1090</v>
      </c>
      <c r="B584" s="277" t="s">
        <v>1091</v>
      </c>
      <c r="C584" s="275">
        <v>285</v>
      </c>
      <c r="D584" s="275">
        <v>119</v>
      </c>
      <c r="E584" s="275">
        <v>422</v>
      </c>
      <c r="F584" s="269">
        <f t="shared" si="18"/>
        <v>148</v>
      </c>
      <c r="G584" s="269">
        <f t="shared" si="19"/>
        <v>355</v>
      </c>
    </row>
    <row r="585" s="255" customFormat="1" spans="1:7">
      <c r="A585" s="273" t="s">
        <v>1092</v>
      </c>
      <c r="B585" s="277" t="s">
        <v>1093</v>
      </c>
      <c r="C585" s="275">
        <v>44</v>
      </c>
      <c r="D585" s="275">
        <v>45</v>
      </c>
      <c r="E585" s="275"/>
      <c r="F585" s="269">
        <f t="shared" si="18"/>
        <v>0</v>
      </c>
      <c r="G585" s="269">
        <f t="shared" si="19"/>
        <v>0</v>
      </c>
    </row>
    <row r="586" s="255" customFormat="1" spans="1:7">
      <c r="A586" s="273" t="s">
        <v>1094</v>
      </c>
      <c r="B586" s="277" t="s">
        <v>1095</v>
      </c>
      <c r="C586" s="275">
        <v>28</v>
      </c>
      <c r="D586" s="275">
        <v>105</v>
      </c>
      <c r="E586" s="275">
        <v>28</v>
      </c>
      <c r="F586" s="269">
        <f t="shared" si="18"/>
        <v>100</v>
      </c>
      <c r="G586" s="269">
        <f t="shared" si="19"/>
        <v>27</v>
      </c>
    </row>
    <row r="587" s="255" customFormat="1" spans="1:7">
      <c r="A587" s="273" t="s">
        <v>1096</v>
      </c>
      <c r="B587" s="277" t="s">
        <v>1097</v>
      </c>
      <c r="C587" s="275"/>
      <c r="D587" s="275">
        <v>206</v>
      </c>
      <c r="E587" s="275"/>
      <c r="F587" s="269" t="str">
        <f t="shared" si="18"/>
        <v/>
      </c>
      <c r="G587" s="269">
        <f t="shared" si="19"/>
        <v>0</v>
      </c>
    </row>
    <row r="588" s="255" customFormat="1" spans="1:7">
      <c r="A588" s="270" t="s">
        <v>1098</v>
      </c>
      <c r="B588" s="283" t="s">
        <v>1099</v>
      </c>
      <c r="C588" s="272">
        <f>SUM(C589:C595)</f>
        <v>467</v>
      </c>
      <c r="D588" s="272">
        <f>SUM(D589:D595)</f>
        <v>1592</v>
      </c>
      <c r="E588" s="272">
        <f>SUM(E589:E595)</f>
        <v>680</v>
      </c>
      <c r="F588" s="269">
        <f t="shared" si="18"/>
        <v>146</v>
      </c>
      <c r="G588" s="269">
        <f t="shared" si="19"/>
        <v>43</v>
      </c>
    </row>
    <row r="589" s="255" customFormat="1" spans="1:7">
      <c r="A589" s="273" t="s">
        <v>1100</v>
      </c>
      <c r="B589" s="277" t="s">
        <v>1101</v>
      </c>
      <c r="C589" s="275"/>
      <c r="D589" s="287">
        <v>13</v>
      </c>
      <c r="E589" s="287"/>
      <c r="F589" s="269" t="str">
        <f t="shared" si="18"/>
        <v/>
      </c>
      <c r="G589" s="269">
        <f t="shared" si="19"/>
        <v>0</v>
      </c>
    </row>
    <row r="590" s="255" customFormat="1" spans="1:7">
      <c r="A590" s="273" t="s">
        <v>1102</v>
      </c>
      <c r="B590" s="277" t="s">
        <v>1103</v>
      </c>
      <c r="C590" s="275">
        <v>437</v>
      </c>
      <c r="D590" s="287">
        <v>1436</v>
      </c>
      <c r="E590" s="287">
        <v>640</v>
      </c>
      <c r="F590" s="269">
        <f t="shared" si="18"/>
        <v>147</v>
      </c>
      <c r="G590" s="269">
        <f t="shared" si="19"/>
        <v>45</v>
      </c>
    </row>
    <row r="591" s="255" customFormat="1" spans="1:7">
      <c r="A591" s="273" t="s">
        <v>1104</v>
      </c>
      <c r="B591" s="277" t="s">
        <v>1105</v>
      </c>
      <c r="C591" s="275"/>
      <c r="D591" s="275"/>
      <c r="E591" s="275"/>
      <c r="F591" s="269" t="str">
        <f t="shared" si="18"/>
        <v/>
      </c>
      <c r="G591" s="269" t="str">
        <f t="shared" si="19"/>
        <v/>
      </c>
    </row>
    <row r="592" s="255" customFormat="1" spans="1:7">
      <c r="A592" s="273" t="s">
        <v>1106</v>
      </c>
      <c r="B592" s="277" t="s">
        <v>1107</v>
      </c>
      <c r="C592" s="275"/>
      <c r="D592" s="275">
        <v>121</v>
      </c>
      <c r="E592" s="275">
        <v>40</v>
      </c>
      <c r="F592" s="269" t="str">
        <f t="shared" si="18"/>
        <v/>
      </c>
      <c r="G592" s="269">
        <f t="shared" si="19"/>
        <v>33</v>
      </c>
    </row>
    <row r="593" s="255" customFormat="1" spans="1:7">
      <c r="A593" s="273" t="s">
        <v>1108</v>
      </c>
      <c r="B593" s="277" t="s">
        <v>1109</v>
      </c>
      <c r="C593" s="275"/>
      <c r="D593" s="275"/>
      <c r="E593" s="275"/>
      <c r="F593" s="269" t="str">
        <f t="shared" si="18"/>
        <v/>
      </c>
      <c r="G593" s="269" t="str">
        <f t="shared" si="19"/>
        <v/>
      </c>
    </row>
    <row r="594" s="255" customFormat="1" spans="1:7">
      <c r="A594" s="273" t="s">
        <v>1110</v>
      </c>
      <c r="B594" s="277" t="s">
        <v>1111</v>
      </c>
      <c r="C594" s="275"/>
      <c r="D594" s="275"/>
      <c r="E594" s="275"/>
      <c r="F594" s="269" t="str">
        <f t="shared" si="18"/>
        <v/>
      </c>
      <c r="G594" s="269" t="str">
        <f t="shared" si="19"/>
        <v/>
      </c>
    </row>
    <row r="595" s="255" customFormat="1" spans="1:7">
      <c r="A595" s="273" t="s">
        <v>1112</v>
      </c>
      <c r="B595" s="277" t="s">
        <v>1113</v>
      </c>
      <c r="C595" s="275">
        <v>30</v>
      </c>
      <c r="D595" s="275">
        <v>22</v>
      </c>
      <c r="E595" s="275"/>
      <c r="F595" s="269">
        <f t="shared" si="18"/>
        <v>0</v>
      </c>
      <c r="G595" s="269">
        <f t="shared" si="19"/>
        <v>0</v>
      </c>
    </row>
    <row r="596" s="255" customFormat="1" spans="1:7">
      <c r="A596" s="270" t="s">
        <v>1114</v>
      </c>
      <c r="B596" s="283" t="s">
        <v>1115</v>
      </c>
      <c r="C596" s="272">
        <f>SUM(C597:C604)</f>
        <v>1483</v>
      </c>
      <c r="D596" s="272">
        <f>SUM(D597:D604)</f>
        <v>2178</v>
      </c>
      <c r="E596" s="272">
        <f>SUM(E597:E604)</f>
        <v>510</v>
      </c>
      <c r="F596" s="269">
        <f t="shared" si="18"/>
        <v>34</v>
      </c>
      <c r="G596" s="269">
        <f t="shared" si="19"/>
        <v>23</v>
      </c>
    </row>
    <row r="597" s="255" customFormat="1" spans="1:7">
      <c r="A597" s="273" t="s">
        <v>1116</v>
      </c>
      <c r="B597" s="277" t="s">
        <v>111</v>
      </c>
      <c r="C597" s="275">
        <v>184</v>
      </c>
      <c r="D597" s="275">
        <v>235</v>
      </c>
      <c r="E597" s="275">
        <v>248</v>
      </c>
      <c r="F597" s="269">
        <f t="shared" si="18"/>
        <v>135</v>
      </c>
      <c r="G597" s="269">
        <f t="shared" si="19"/>
        <v>106</v>
      </c>
    </row>
    <row r="598" s="255" customFormat="1" spans="1:7">
      <c r="A598" s="273" t="s">
        <v>1117</v>
      </c>
      <c r="B598" s="277" t="s">
        <v>113</v>
      </c>
      <c r="C598" s="275"/>
      <c r="D598" s="275"/>
      <c r="E598" s="275"/>
      <c r="F598" s="269" t="str">
        <f t="shared" si="18"/>
        <v/>
      </c>
      <c r="G598" s="269" t="str">
        <f t="shared" si="19"/>
        <v/>
      </c>
    </row>
    <row r="599" s="255" customFormat="1" spans="1:7">
      <c r="A599" s="273" t="s">
        <v>1118</v>
      </c>
      <c r="B599" s="277" t="s">
        <v>115</v>
      </c>
      <c r="C599" s="275"/>
      <c r="D599" s="275"/>
      <c r="E599" s="275"/>
      <c r="F599" s="269" t="str">
        <f t="shared" si="18"/>
        <v/>
      </c>
      <c r="G599" s="269" t="str">
        <f t="shared" si="19"/>
        <v/>
      </c>
    </row>
    <row r="600" s="255" customFormat="1" spans="1:7">
      <c r="A600" s="273" t="s">
        <v>1119</v>
      </c>
      <c r="B600" s="277" t="s">
        <v>1120</v>
      </c>
      <c r="C600" s="275">
        <v>95</v>
      </c>
      <c r="D600" s="275">
        <v>17</v>
      </c>
      <c r="E600" s="275"/>
      <c r="F600" s="269">
        <f t="shared" si="18"/>
        <v>0</v>
      </c>
      <c r="G600" s="269">
        <f t="shared" si="19"/>
        <v>0</v>
      </c>
    </row>
    <row r="601" s="255" customFormat="1" spans="1:7">
      <c r="A601" s="273" t="s">
        <v>1121</v>
      </c>
      <c r="B601" s="277" t="s">
        <v>1122</v>
      </c>
      <c r="C601" s="275">
        <v>13</v>
      </c>
      <c r="D601" s="275">
        <v>13</v>
      </c>
      <c r="E601" s="275"/>
      <c r="F601" s="269">
        <f t="shared" si="18"/>
        <v>0</v>
      </c>
      <c r="G601" s="269">
        <f t="shared" si="19"/>
        <v>0</v>
      </c>
    </row>
    <row r="602" s="255" customFormat="1" spans="1:7">
      <c r="A602" s="273" t="s">
        <v>1123</v>
      </c>
      <c r="B602" s="277" t="s">
        <v>1124</v>
      </c>
      <c r="C602" s="275"/>
      <c r="D602" s="275"/>
      <c r="E602" s="275"/>
      <c r="F602" s="269" t="str">
        <f t="shared" si="18"/>
        <v/>
      </c>
      <c r="G602" s="269" t="str">
        <f t="shared" si="19"/>
        <v/>
      </c>
    </row>
    <row r="603" s="255" customFormat="1" spans="1:7">
      <c r="A603" s="273" t="s">
        <v>1125</v>
      </c>
      <c r="B603" s="277" t="s">
        <v>1126</v>
      </c>
      <c r="C603" s="275">
        <v>1007</v>
      </c>
      <c r="D603" s="275">
        <v>1716</v>
      </c>
      <c r="E603" s="275">
        <v>161</v>
      </c>
      <c r="F603" s="269">
        <f t="shared" si="18"/>
        <v>16</v>
      </c>
      <c r="G603" s="269">
        <f t="shared" si="19"/>
        <v>9</v>
      </c>
    </row>
    <row r="604" s="255" customFormat="1" spans="1:7">
      <c r="A604" s="273" t="s">
        <v>1127</v>
      </c>
      <c r="B604" s="277" t="s">
        <v>1128</v>
      </c>
      <c r="C604" s="275">
        <v>184</v>
      </c>
      <c r="D604" s="275">
        <v>197</v>
      </c>
      <c r="E604" s="275">
        <v>101</v>
      </c>
      <c r="F604" s="269">
        <f t="shared" si="18"/>
        <v>55</v>
      </c>
      <c r="G604" s="269">
        <f t="shared" si="19"/>
        <v>51</v>
      </c>
    </row>
    <row r="605" s="255" customFormat="1" spans="1:7">
      <c r="A605" s="270" t="s">
        <v>1129</v>
      </c>
      <c r="B605" s="283" t="s">
        <v>1130</v>
      </c>
      <c r="C605" s="272">
        <f>SUM(C606:C610)</f>
        <v>0</v>
      </c>
      <c r="D605" s="272">
        <f>SUM(D606:D610)</f>
        <v>0</v>
      </c>
      <c r="E605" s="272">
        <f>SUM(E606:E610)</f>
        <v>0</v>
      </c>
      <c r="F605" s="269" t="str">
        <f t="shared" si="18"/>
        <v/>
      </c>
      <c r="G605" s="269" t="str">
        <f t="shared" si="19"/>
        <v/>
      </c>
    </row>
    <row r="606" s="255" customFormat="1" spans="1:7">
      <c r="A606" s="273" t="s">
        <v>1131</v>
      </c>
      <c r="B606" s="277" t="s">
        <v>111</v>
      </c>
      <c r="C606" s="275"/>
      <c r="D606" s="275"/>
      <c r="E606" s="275"/>
      <c r="F606" s="269" t="str">
        <f t="shared" si="18"/>
        <v/>
      </c>
      <c r="G606" s="269" t="str">
        <f t="shared" si="19"/>
        <v/>
      </c>
    </row>
    <row r="607" s="255" customFormat="1" spans="1:7">
      <c r="A607" s="273" t="s">
        <v>1132</v>
      </c>
      <c r="B607" s="277" t="s">
        <v>113</v>
      </c>
      <c r="C607" s="275"/>
      <c r="D607" s="275"/>
      <c r="E607" s="275"/>
      <c r="F607" s="269" t="str">
        <f t="shared" si="18"/>
        <v/>
      </c>
      <c r="G607" s="269" t="str">
        <f t="shared" si="19"/>
        <v/>
      </c>
    </row>
    <row r="608" s="255" customFormat="1" spans="1:7">
      <c r="A608" s="273" t="s">
        <v>1133</v>
      </c>
      <c r="B608" s="277" t="s">
        <v>115</v>
      </c>
      <c r="C608" s="275"/>
      <c r="D608" s="275"/>
      <c r="E608" s="275"/>
      <c r="F608" s="269" t="str">
        <f t="shared" si="18"/>
        <v/>
      </c>
      <c r="G608" s="269" t="str">
        <f t="shared" si="19"/>
        <v/>
      </c>
    </row>
    <row r="609" s="255" customFormat="1" spans="1:7">
      <c r="A609" s="273" t="s">
        <v>1134</v>
      </c>
      <c r="B609" s="277" t="s">
        <v>129</v>
      </c>
      <c r="C609" s="275"/>
      <c r="D609" s="275"/>
      <c r="E609" s="275"/>
      <c r="F609" s="269" t="str">
        <f t="shared" si="18"/>
        <v/>
      </c>
      <c r="G609" s="269" t="str">
        <f t="shared" si="19"/>
        <v/>
      </c>
    </row>
    <row r="610" s="255" customFormat="1" spans="1:7">
      <c r="A610" s="273" t="s">
        <v>1135</v>
      </c>
      <c r="B610" s="277" t="s">
        <v>1136</v>
      </c>
      <c r="C610" s="275"/>
      <c r="D610" s="275"/>
      <c r="E610" s="275"/>
      <c r="F610" s="269" t="str">
        <f t="shared" si="18"/>
        <v/>
      </c>
      <c r="G610" s="269" t="str">
        <f t="shared" si="19"/>
        <v/>
      </c>
    </row>
    <row r="611" s="255" customFormat="1" spans="1:7">
      <c r="A611" s="270" t="s">
        <v>1137</v>
      </c>
      <c r="B611" s="283" t="s">
        <v>1138</v>
      </c>
      <c r="C611" s="272">
        <f>SUM(C612:C613)</f>
        <v>8244</v>
      </c>
      <c r="D611" s="272">
        <f>SUM(D612:D613)</f>
        <v>13293</v>
      </c>
      <c r="E611" s="272">
        <f>SUM(E612:E613)</f>
        <v>8444</v>
      </c>
      <c r="F611" s="269">
        <f t="shared" si="18"/>
        <v>102</v>
      </c>
      <c r="G611" s="269">
        <f t="shared" si="19"/>
        <v>64</v>
      </c>
    </row>
    <row r="612" s="255" customFormat="1" spans="1:7">
      <c r="A612" s="273" t="s">
        <v>1139</v>
      </c>
      <c r="B612" s="277" t="s">
        <v>1140</v>
      </c>
      <c r="C612" s="275">
        <v>1011</v>
      </c>
      <c r="D612" s="275">
        <v>7175</v>
      </c>
      <c r="E612" s="275">
        <v>1000</v>
      </c>
      <c r="F612" s="269">
        <f t="shared" si="18"/>
        <v>99</v>
      </c>
      <c r="G612" s="269">
        <f t="shared" si="19"/>
        <v>14</v>
      </c>
    </row>
    <row r="613" s="255" customFormat="1" spans="1:7">
      <c r="A613" s="273" t="s">
        <v>1141</v>
      </c>
      <c r="B613" s="277" t="s">
        <v>1142</v>
      </c>
      <c r="C613" s="275">
        <v>7233</v>
      </c>
      <c r="D613" s="275">
        <v>6118</v>
      </c>
      <c r="E613" s="275">
        <v>7444</v>
      </c>
      <c r="F613" s="269">
        <f t="shared" si="18"/>
        <v>103</v>
      </c>
      <c r="G613" s="269">
        <f t="shared" si="19"/>
        <v>122</v>
      </c>
    </row>
    <row r="614" s="255" customFormat="1" spans="1:7">
      <c r="A614" s="270" t="s">
        <v>1143</v>
      </c>
      <c r="B614" s="283" t="s">
        <v>1144</v>
      </c>
      <c r="C614" s="272">
        <f>SUM(C615:C616)</f>
        <v>247</v>
      </c>
      <c r="D614" s="272">
        <f>SUM(D615:D616)</f>
        <v>175</v>
      </c>
      <c r="E614" s="272">
        <f>SUM(E615:E616)</f>
        <v>230</v>
      </c>
      <c r="F614" s="269">
        <f t="shared" si="18"/>
        <v>93</v>
      </c>
      <c r="G614" s="269">
        <f t="shared" si="19"/>
        <v>131</v>
      </c>
    </row>
    <row r="615" s="255" customFormat="1" spans="1:7">
      <c r="A615" s="273" t="s">
        <v>1145</v>
      </c>
      <c r="B615" s="277" t="s">
        <v>1146</v>
      </c>
      <c r="C615" s="275">
        <v>247</v>
      </c>
      <c r="D615" s="275">
        <v>175</v>
      </c>
      <c r="E615" s="275">
        <v>230</v>
      </c>
      <c r="F615" s="269">
        <f t="shared" si="18"/>
        <v>93</v>
      </c>
      <c r="G615" s="269">
        <f t="shared" si="19"/>
        <v>131</v>
      </c>
    </row>
    <row r="616" s="255" customFormat="1" spans="1:7">
      <c r="A616" s="273" t="s">
        <v>1147</v>
      </c>
      <c r="B616" s="277" t="s">
        <v>1148</v>
      </c>
      <c r="C616" s="275"/>
      <c r="D616" s="275"/>
      <c r="E616" s="275"/>
      <c r="F616" s="269" t="str">
        <f t="shared" si="18"/>
        <v/>
      </c>
      <c r="G616" s="269" t="str">
        <f t="shared" si="19"/>
        <v/>
      </c>
    </row>
    <row r="617" s="255" customFormat="1" spans="1:7">
      <c r="A617" s="270" t="s">
        <v>1149</v>
      </c>
      <c r="B617" s="283" t="s">
        <v>1150</v>
      </c>
      <c r="C617" s="272">
        <f>SUM(C618:C619)</f>
        <v>0</v>
      </c>
      <c r="D617" s="272">
        <f>SUM(D618:D619)</f>
        <v>0</v>
      </c>
      <c r="E617" s="272">
        <f>SUM(E618:E619)</f>
        <v>0</v>
      </c>
      <c r="F617" s="269" t="str">
        <f t="shared" si="18"/>
        <v/>
      </c>
      <c r="G617" s="269" t="str">
        <f t="shared" si="19"/>
        <v/>
      </c>
    </row>
    <row r="618" s="255" customFormat="1" spans="1:7">
      <c r="A618" s="273" t="s">
        <v>1151</v>
      </c>
      <c r="B618" s="277" t="s">
        <v>1152</v>
      </c>
      <c r="C618" s="275"/>
      <c r="D618" s="275"/>
      <c r="E618" s="275"/>
      <c r="F618" s="269" t="str">
        <f t="shared" si="18"/>
        <v/>
      </c>
      <c r="G618" s="269" t="str">
        <f t="shared" si="19"/>
        <v/>
      </c>
    </row>
    <row r="619" s="255" customFormat="1" spans="1:7">
      <c r="A619" s="273" t="s">
        <v>1153</v>
      </c>
      <c r="B619" s="277" t="s">
        <v>1154</v>
      </c>
      <c r="C619" s="275"/>
      <c r="D619" s="275"/>
      <c r="E619" s="275"/>
      <c r="F619" s="269" t="str">
        <f t="shared" si="18"/>
        <v/>
      </c>
      <c r="G619" s="269" t="str">
        <f t="shared" si="19"/>
        <v/>
      </c>
    </row>
    <row r="620" s="255" customFormat="1" spans="1:7">
      <c r="A620" s="270" t="s">
        <v>1155</v>
      </c>
      <c r="B620" s="283" t="s">
        <v>1156</v>
      </c>
      <c r="C620" s="272">
        <f>SUM(C621:C622)</f>
        <v>0</v>
      </c>
      <c r="D620" s="272">
        <f>SUM(D621:D622)</f>
        <v>0</v>
      </c>
      <c r="E620" s="272">
        <f>SUM(E621:E622)</f>
        <v>0</v>
      </c>
      <c r="F620" s="269" t="str">
        <f t="shared" si="18"/>
        <v/>
      </c>
      <c r="G620" s="269" t="str">
        <f t="shared" si="19"/>
        <v/>
      </c>
    </row>
    <row r="621" s="255" customFormat="1" spans="1:7">
      <c r="A621" s="273" t="s">
        <v>1157</v>
      </c>
      <c r="B621" s="277" t="s">
        <v>1158</v>
      </c>
      <c r="C621" s="275"/>
      <c r="D621" s="275"/>
      <c r="E621" s="275"/>
      <c r="F621" s="269" t="str">
        <f t="shared" si="18"/>
        <v/>
      </c>
      <c r="G621" s="269" t="str">
        <f t="shared" si="19"/>
        <v/>
      </c>
    </row>
    <row r="622" s="255" customFormat="1" spans="1:7">
      <c r="A622" s="273" t="s">
        <v>1159</v>
      </c>
      <c r="B622" s="277" t="s">
        <v>1160</v>
      </c>
      <c r="C622" s="275"/>
      <c r="D622" s="275"/>
      <c r="E622" s="275"/>
      <c r="F622" s="269" t="str">
        <f t="shared" si="18"/>
        <v/>
      </c>
      <c r="G622" s="269" t="str">
        <f t="shared" si="19"/>
        <v/>
      </c>
    </row>
    <row r="623" s="255" customFormat="1" spans="1:7">
      <c r="A623" s="270" t="s">
        <v>1161</v>
      </c>
      <c r="B623" s="283" t="s">
        <v>1162</v>
      </c>
      <c r="C623" s="272">
        <f>SUM(C624:C625)</f>
        <v>3</v>
      </c>
      <c r="D623" s="272">
        <f>SUM(D624:D625)</f>
        <v>15</v>
      </c>
      <c r="E623" s="272">
        <f>SUM(E624:E625)</f>
        <v>0</v>
      </c>
      <c r="F623" s="269">
        <f t="shared" si="18"/>
        <v>0</v>
      </c>
      <c r="G623" s="269">
        <f t="shared" si="19"/>
        <v>0</v>
      </c>
    </row>
    <row r="624" s="255" customFormat="1" spans="1:7">
      <c r="A624" s="273" t="s">
        <v>1163</v>
      </c>
      <c r="B624" s="277" t="s">
        <v>1164</v>
      </c>
      <c r="C624" s="275"/>
      <c r="D624" s="275"/>
      <c r="E624" s="275"/>
      <c r="F624" s="269" t="str">
        <f t="shared" si="18"/>
        <v/>
      </c>
      <c r="G624" s="269" t="str">
        <f t="shared" si="19"/>
        <v/>
      </c>
    </row>
    <row r="625" s="255" customFormat="1" spans="1:7">
      <c r="A625" s="273" t="s">
        <v>1165</v>
      </c>
      <c r="B625" s="277" t="s">
        <v>1166</v>
      </c>
      <c r="C625" s="275">
        <v>3</v>
      </c>
      <c r="D625" s="275">
        <v>15</v>
      </c>
      <c r="E625" s="275"/>
      <c r="F625" s="269">
        <f t="shared" si="18"/>
        <v>0</v>
      </c>
      <c r="G625" s="269">
        <f t="shared" si="19"/>
        <v>0</v>
      </c>
    </row>
    <row r="626" s="255" customFormat="1" spans="1:7">
      <c r="A626" s="270" t="s">
        <v>1167</v>
      </c>
      <c r="B626" s="283" t="s">
        <v>1168</v>
      </c>
      <c r="C626" s="272">
        <f>SUM(C627:C629)</f>
        <v>735</v>
      </c>
      <c r="D626" s="272">
        <f>SUM(D627:D629)</f>
        <v>2249</v>
      </c>
      <c r="E626" s="272">
        <f>SUM(E627:E629)</f>
        <v>829</v>
      </c>
      <c r="F626" s="269">
        <f t="shared" si="18"/>
        <v>113</v>
      </c>
      <c r="G626" s="269">
        <f t="shared" si="19"/>
        <v>37</v>
      </c>
    </row>
    <row r="627" s="255" customFormat="1" spans="1:7">
      <c r="A627" s="273" t="s">
        <v>1169</v>
      </c>
      <c r="B627" s="277" t="s">
        <v>1170</v>
      </c>
      <c r="C627" s="275"/>
      <c r="D627" s="275"/>
      <c r="E627" s="275"/>
      <c r="F627" s="269" t="str">
        <f t="shared" si="18"/>
        <v/>
      </c>
      <c r="G627" s="269" t="str">
        <f t="shared" si="19"/>
        <v/>
      </c>
    </row>
    <row r="628" s="255" customFormat="1" spans="1:7">
      <c r="A628" s="273" t="s">
        <v>1171</v>
      </c>
      <c r="B628" s="277" t="s">
        <v>1172</v>
      </c>
      <c r="C628" s="275">
        <v>735</v>
      </c>
      <c r="D628" s="275">
        <v>2249</v>
      </c>
      <c r="E628" s="275">
        <v>829</v>
      </c>
      <c r="F628" s="269">
        <f t="shared" si="18"/>
        <v>113</v>
      </c>
      <c r="G628" s="269">
        <f t="shared" si="19"/>
        <v>37</v>
      </c>
    </row>
    <row r="629" s="255" customFormat="1" spans="1:7">
      <c r="A629" s="273" t="s">
        <v>1173</v>
      </c>
      <c r="B629" s="277" t="s">
        <v>1174</v>
      </c>
      <c r="C629" s="275"/>
      <c r="D629" s="275"/>
      <c r="E629" s="275"/>
      <c r="F629" s="269" t="str">
        <f t="shared" si="18"/>
        <v/>
      </c>
      <c r="G629" s="269" t="str">
        <f t="shared" si="19"/>
        <v/>
      </c>
    </row>
    <row r="630" s="255" customFormat="1" spans="1:7">
      <c r="A630" s="270" t="s">
        <v>1175</v>
      </c>
      <c r="B630" s="283" t="s">
        <v>1176</v>
      </c>
      <c r="C630" s="272">
        <f>SUM(C631:C633)</f>
        <v>0</v>
      </c>
      <c r="D630" s="272">
        <f>SUM(D631:D633)</f>
        <v>25</v>
      </c>
      <c r="E630" s="272">
        <f>SUM(E631:E633)</f>
        <v>122</v>
      </c>
      <c r="F630" s="269" t="str">
        <f t="shared" si="18"/>
        <v/>
      </c>
      <c r="G630" s="269">
        <f t="shared" si="19"/>
        <v>488</v>
      </c>
    </row>
    <row r="631" s="255" customFormat="1" spans="1:7">
      <c r="A631" s="273" t="s">
        <v>1177</v>
      </c>
      <c r="B631" s="277" t="s">
        <v>1178</v>
      </c>
      <c r="C631" s="275"/>
      <c r="D631" s="275"/>
      <c r="E631" s="275"/>
      <c r="F631" s="269" t="str">
        <f t="shared" si="18"/>
        <v/>
      </c>
      <c r="G631" s="269" t="str">
        <f t="shared" si="19"/>
        <v/>
      </c>
    </row>
    <row r="632" s="255" customFormat="1" spans="1:7">
      <c r="A632" s="273" t="s">
        <v>1179</v>
      </c>
      <c r="B632" s="277" t="s">
        <v>1180</v>
      </c>
      <c r="C632" s="275"/>
      <c r="D632" s="275">
        <v>25</v>
      </c>
      <c r="E632" s="275">
        <v>122</v>
      </c>
      <c r="F632" s="269" t="str">
        <f t="shared" si="18"/>
        <v/>
      </c>
      <c r="G632" s="269">
        <f t="shared" si="19"/>
        <v>488</v>
      </c>
    </row>
    <row r="633" s="255" customFormat="1" spans="1:7">
      <c r="A633" s="273" t="s">
        <v>1181</v>
      </c>
      <c r="B633" s="277" t="s">
        <v>1182</v>
      </c>
      <c r="C633" s="275"/>
      <c r="D633" s="275"/>
      <c r="E633" s="275"/>
      <c r="F633" s="269" t="str">
        <f t="shared" si="18"/>
        <v/>
      </c>
      <c r="G633" s="269" t="str">
        <f t="shared" si="19"/>
        <v/>
      </c>
    </row>
    <row r="634" s="255" customFormat="1" spans="1:7">
      <c r="A634" s="270" t="s">
        <v>1183</v>
      </c>
      <c r="B634" s="288" t="s">
        <v>1184</v>
      </c>
      <c r="C634" s="272">
        <f>SUM(C635:C641)</f>
        <v>417</v>
      </c>
      <c r="D634" s="272">
        <f>SUM(D635:D641)</f>
        <v>539</v>
      </c>
      <c r="E634" s="272">
        <f>SUM(E635:E641)</f>
        <v>1120</v>
      </c>
      <c r="F634" s="269">
        <f t="shared" si="18"/>
        <v>269</v>
      </c>
      <c r="G634" s="269">
        <f t="shared" si="19"/>
        <v>208</v>
      </c>
    </row>
    <row r="635" s="255" customFormat="1" spans="1:7">
      <c r="A635" s="273" t="s">
        <v>1185</v>
      </c>
      <c r="B635" s="277" t="s">
        <v>111</v>
      </c>
      <c r="C635" s="275">
        <v>213</v>
      </c>
      <c r="D635" s="287">
        <v>358</v>
      </c>
      <c r="E635" s="287">
        <v>445</v>
      </c>
      <c r="F635" s="269">
        <f t="shared" si="18"/>
        <v>209</v>
      </c>
      <c r="G635" s="269">
        <f t="shared" si="19"/>
        <v>124</v>
      </c>
    </row>
    <row r="636" s="255" customFormat="1" spans="1:7">
      <c r="A636" s="273" t="s">
        <v>1186</v>
      </c>
      <c r="B636" s="277" t="s">
        <v>113</v>
      </c>
      <c r="C636" s="275">
        <v>1</v>
      </c>
      <c r="D636" s="275">
        <v>1</v>
      </c>
      <c r="E636" s="275"/>
      <c r="F636" s="269">
        <f t="shared" si="18"/>
        <v>0</v>
      </c>
      <c r="G636" s="269">
        <f t="shared" si="19"/>
        <v>0</v>
      </c>
    </row>
    <row r="637" s="255" customFormat="1" spans="1:7">
      <c r="A637" s="273" t="s">
        <v>1187</v>
      </c>
      <c r="B637" s="277" t="s">
        <v>115</v>
      </c>
      <c r="C637" s="275"/>
      <c r="D637" s="275"/>
      <c r="E637" s="275"/>
      <c r="F637" s="269" t="str">
        <f t="shared" si="18"/>
        <v/>
      </c>
      <c r="G637" s="269" t="str">
        <f t="shared" si="19"/>
        <v/>
      </c>
    </row>
    <row r="638" s="255" customFormat="1" spans="1:7">
      <c r="A638" s="273" t="s">
        <v>1188</v>
      </c>
      <c r="B638" s="277" t="s">
        <v>1189</v>
      </c>
      <c r="C638" s="275">
        <v>14</v>
      </c>
      <c r="D638" s="275">
        <v>14</v>
      </c>
      <c r="E638" s="275">
        <v>96</v>
      </c>
      <c r="F638" s="269">
        <f t="shared" si="18"/>
        <v>686</v>
      </c>
      <c r="G638" s="269">
        <f t="shared" si="19"/>
        <v>686</v>
      </c>
    </row>
    <row r="639" s="255" customFormat="1" spans="1:7">
      <c r="A639" s="273" t="s">
        <v>1190</v>
      </c>
      <c r="B639" s="277" t="s">
        <v>1191</v>
      </c>
      <c r="C639" s="275"/>
      <c r="D639" s="275"/>
      <c r="E639" s="275"/>
      <c r="F639" s="269" t="str">
        <f t="shared" si="18"/>
        <v/>
      </c>
      <c r="G639" s="269" t="str">
        <f t="shared" si="19"/>
        <v/>
      </c>
    </row>
    <row r="640" s="255" customFormat="1" spans="1:7">
      <c r="A640" s="273" t="s">
        <v>1192</v>
      </c>
      <c r="B640" s="277" t="s">
        <v>129</v>
      </c>
      <c r="C640" s="275"/>
      <c r="D640" s="275"/>
      <c r="E640" s="275"/>
      <c r="F640" s="269" t="str">
        <f t="shared" si="18"/>
        <v/>
      </c>
      <c r="G640" s="269" t="str">
        <f t="shared" si="19"/>
        <v/>
      </c>
    </row>
    <row r="641" s="255" customFormat="1" spans="1:7">
      <c r="A641" s="273" t="s">
        <v>1193</v>
      </c>
      <c r="B641" s="277" t="s">
        <v>1194</v>
      </c>
      <c r="C641" s="275">
        <v>189</v>
      </c>
      <c r="D641" s="275">
        <v>166</v>
      </c>
      <c r="E641" s="275">
        <v>579</v>
      </c>
      <c r="F641" s="269">
        <f t="shared" si="18"/>
        <v>306</v>
      </c>
      <c r="G641" s="269">
        <f t="shared" si="19"/>
        <v>349</v>
      </c>
    </row>
    <row r="642" s="255" customFormat="1" spans="1:7">
      <c r="A642" s="270" t="s">
        <v>1195</v>
      </c>
      <c r="B642" s="283" t="s">
        <v>1196</v>
      </c>
      <c r="C642" s="272">
        <f>SUM(C643:C644)</f>
        <v>0</v>
      </c>
      <c r="D642" s="272">
        <f>SUM(D643:D644)</f>
        <v>15</v>
      </c>
      <c r="E642" s="272">
        <f>SUM(E643:E644)</f>
        <v>0</v>
      </c>
      <c r="F642" s="269" t="str">
        <f t="shared" si="18"/>
        <v/>
      </c>
      <c r="G642" s="269">
        <f t="shared" si="19"/>
        <v>0</v>
      </c>
    </row>
    <row r="643" s="255" customFormat="1" spans="1:7">
      <c r="A643" s="273" t="s">
        <v>1197</v>
      </c>
      <c r="B643" s="277" t="s">
        <v>1198</v>
      </c>
      <c r="C643" s="275"/>
      <c r="D643" s="275">
        <v>15</v>
      </c>
      <c r="E643" s="275"/>
      <c r="F643" s="269" t="str">
        <f t="shared" si="18"/>
        <v/>
      </c>
      <c r="G643" s="269">
        <f t="shared" si="19"/>
        <v>0</v>
      </c>
    </row>
    <row r="644" s="255" customFormat="1" spans="1:7">
      <c r="A644" s="273" t="s">
        <v>1199</v>
      </c>
      <c r="B644" s="277" t="s">
        <v>1200</v>
      </c>
      <c r="C644" s="275"/>
      <c r="D644" s="275"/>
      <c r="E644" s="275"/>
      <c r="F644" s="269" t="str">
        <f t="shared" si="18"/>
        <v/>
      </c>
      <c r="G644" s="269" t="str">
        <f t="shared" si="19"/>
        <v/>
      </c>
    </row>
    <row r="645" s="255" customFormat="1" spans="1:7">
      <c r="A645" s="270" t="s">
        <v>1201</v>
      </c>
      <c r="B645" s="283" t="s">
        <v>1202</v>
      </c>
      <c r="C645" s="272">
        <f>SUM(C646)</f>
        <v>174</v>
      </c>
      <c r="D645" s="272">
        <f>SUM(D646)</f>
        <v>1018</v>
      </c>
      <c r="E645" s="272">
        <f>SUM(E646)</f>
        <v>1473</v>
      </c>
      <c r="F645" s="269">
        <f t="shared" si="18"/>
        <v>847</v>
      </c>
      <c r="G645" s="269">
        <f t="shared" si="19"/>
        <v>145</v>
      </c>
    </row>
    <row r="646" s="255" customFormat="1" spans="1:7">
      <c r="A646" s="273" t="s">
        <v>1203</v>
      </c>
      <c r="B646" s="277" t="s">
        <v>1204</v>
      </c>
      <c r="C646" s="275">
        <v>174</v>
      </c>
      <c r="D646" s="275">
        <v>1018</v>
      </c>
      <c r="E646" s="275">
        <v>1473</v>
      </c>
      <c r="F646" s="269">
        <f t="shared" ref="F646:F709" si="20">IF(C646=0,"",ROUND(E646/C646*100,1))</f>
        <v>847</v>
      </c>
      <c r="G646" s="269">
        <f t="shared" ref="G646:G709" si="21">IF(D646=0,"",ROUND(E646/D646*100,1))</f>
        <v>145</v>
      </c>
    </row>
    <row r="647" s="255" customFormat="1" spans="1:7">
      <c r="A647" s="267" t="s">
        <v>1205</v>
      </c>
      <c r="B647" s="268" t="s">
        <v>1206</v>
      </c>
      <c r="C647" s="269">
        <f>SUM(C648,C653,C668,C672,C684,C687,C691,C696,C700,C704,C707,C716,C718)</f>
        <v>29742</v>
      </c>
      <c r="D647" s="269">
        <f>SUM(D648,D653,D668,D672,D684,D687,D691,D696,D700,D704,D707,D716,D718)</f>
        <v>32414</v>
      </c>
      <c r="E647" s="269">
        <f>SUM(E648,E653,E668,E672,E684,E687,E691,E696,E700,E704,E707,E716,E718)</f>
        <v>26004</v>
      </c>
      <c r="F647" s="269">
        <f t="shared" si="20"/>
        <v>87</v>
      </c>
      <c r="G647" s="269">
        <f t="shared" si="21"/>
        <v>80</v>
      </c>
    </row>
    <row r="648" s="255" customFormat="1" spans="1:7">
      <c r="A648" s="270" t="s">
        <v>1207</v>
      </c>
      <c r="B648" s="283" t="s">
        <v>1208</v>
      </c>
      <c r="C648" s="272">
        <f>SUM(C649:C652)</f>
        <v>1569</v>
      </c>
      <c r="D648" s="272">
        <f>SUM(D649:D652)</f>
        <v>2562</v>
      </c>
      <c r="E648" s="272">
        <f>SUM(E649:E652)</f>
        <v>2817</v>
      </c>
      <c r="F648" s="269">
        <f t="shared" si="20"/>
        <v>180</v>
      </c>
      <c r="G648" s="269">
        <f t="shared" si="21"/>
        <v>110</v>
      </c>
    </row>
    <row r="649" s="255" customFormat="1" spans="1:7">
      <c r="A649" s="273" t="s">
        <v>1209</v>
      </c>
      <c r="B649" s="277" t="s">
        <v>111</v>
      </c>
      <c r="C649" s="275">
        <v>779</v>
      </c>
      <c r="D649" s="275">
        <v>629</v>
      </c>
      <c r="E649" s="275">
        <v>639</v>
      </c>
      <c r="F649" s="269">
        <f t="shared" si="20"/>
        <v>82</v>
      </c>
      <c r="G649" s="269">
        <f t="shared" si="21"/>
        <v>102</v>
      </c>
    </row>
    <row r="650" s="255" customFormat="1" spans="1:7">
      <c r="A650" s="273" t="s">
        <v>1210</v>
      </c>
      <c r="B650" s="277" t="s">
        <v>113</v>
      </c>
      <c r="C650" s="275">
        <v>23</v>
      </c>
      <c r="D650" s="275">
        <v>174</v>
      </c>
      <c r="E650" s="275"/>
      <c r="F650" s="269">
        <f t="shared" si="20"/>
        <v>0</v>
      </c>
      <c r="G650" s="269">
        <f t="shared" si="21"/>
        <v>0</v>
      </c>
    </row>
    <row r="651" s="255" customFormat="1" spans="1:7">
      <c r="A651" s="273" t="s">
        <v>1211</v>
      </c>
      <c r="B651" s="277" t="s">
        <v>115</v>
      </c>
      <c r="C651" s="275"/>
      <c r="D651" s="275"/>
      <c r="E651" s="275"/>
      <c r="F651" s="269" t="str">
        <f t="shared" si="20"/>
        <v/>
      </c>
      <c r="G651" s="269" t="str">
        <f t="shared" si="21"/>
        <v/>
      </c>
    </row>
    <row r="652" s="255" customFormat="1" spans="1:7">
      <c r="A652" s="273" t="s">
        <v>1212</v>
      </c>
      <c r="B652" s="277" t="s">
        <v>1213</v>
      </c>
      <c r="C652" s="275">
        <v>767</v>
      </c>
      <c r="D652" s="275">
        <v>1759</v>
      </c>
      <c r="E652" s="275">
        <v>2178</v>
      </c>
      <c r="F652" s="269">
        <f t="shared" si="20"/>
        <v>284</v>
      </c>
      <c r="G652" s="269">
        <f t="shared" si="21"/>
        <v>124</v>
      </c>
    </row>
    <row r="653" s="255" customFormat="1" spans="1:7">
      <c r="A653" s="270" t="s">
        <v>1214</v>
      </c>
      <c r="B653" s="283" t="s">
        <v>1215</v>
      </c>
      <c r="C653" s="272">
        <f>SUM(C654:C667)</f>
        <v>2587</v>
      </c>
      <c r="D653" s="272">
        <f>SUM(D654:D667)</f>
        <v>4156</v>
      </c>
      <c r="E653" s="272">
        <f>SUM(E654:E667)</f>
        <v>1231</v>
      </c>
      <c r="F653" s="269">
        <f t="shared" si="20"/>
        <v>48</v>
      </c>
      <c r="G653" s="269">
        <f t="shared" si="21"/>
        <v>30</v>
      </c>
    </row>
    <row r="654" s="255" customFormat="1" spans="1:7">
      <c r="A654" s="273" t="s">
        <v>1216</v>
      </c>
      <c r="B654" s="277" t="s">
        <v>1217</v>
      </c>
      <c r="C654" s="275">
        <v>2034</v>
      </c>
      <c r="D654" s="275">
        <v>3423</v>
      </c>
      <c r="E654" s="275">
        <v>1000</v>
      </c>
      <c r="F654" s="269">
        <f t="shared" si="20"/>
        <v>49</v>
      </c>
      <c r="G654" s="269">
        <f t="shared" si="21"/>
        <v>29</v>
      </c>
    </row>
    <row r="655" s="255" customFormat="1" spans="1:7">
      <c r="A655" s="273" t="s">
        <v>1218</v>
      </c>
      <c r="B655" s="277" t="s">
        <v>1219</v>
      </c>
      <c r="C655" s="275"/>
      <c r="D655" s="275"/>
      <c r="E655" s="275"/>
      <c r="F655" s="269" t="str">
        <f t="shared" si="20"/>
        <v/>
      </c>
      <c r="G655" s="269" t="str">
        <f t="shared" si="21"/>
        <v/>
      </c>
    </row>
    <row r="656" s="255" customFormat="1" spans="1:7">
      <c r="A656" s="273" t="s">
        <v>1220</v>
      </c>
      <c r="B656" s="277" t="s">
        <v>1221</v>
      </c>
      <c r="C656" s="275"/>
      <c r="D656" s="275"/>
      <c r="E656" s="275"/>
      <c r="F656" s="269" t="str">
        <f t="shared" si="20"/>
        <v/>
      </c>
      <c r="G656" s="269" t="str">
        <f t="shared" si="21"/>
        <v/>
      </c>
    </row>
    <row r="657" s="255" customFormat="1" spans="1:7">
      <c r="A657" s="273" t="s">
        <v>1222</v>
      </c>
      <c r="B657" s="277" t="s">
        <v>1223</v>
      </c>
      <c r="C657" s="275"/>
      <c r="D657" s="287"/>
      <c r="E657" s="287"/>
      <c r="F657" s="269" t="str">
        <f t="shared" si="20"/>
        <v/>
      </c>
      <c r="G657" s="269" t="str">
        <f t="shared" si="21"/>
        <v/>
      </c>
    </row>
    <row r="658" s="255" customFormat="1" spans="1:7">
      <c r="A658" s="273" t="s">
        <v>1224</v>
      </c>
      <c r="B658" s="277" t="s">
        <v>1225</v>
      </c>
      <c r="C658" s="275"/>
      <c r="D658" s="287"/>
      <c r="E658" s="287"/>
      <c r="F658" s="269" t="str">
        <f t="shared" si="20"/>
        <v/>
      </c>
      <c r="G658" s="269" t="str">
        <f t="shared" si="21"/>
        <v/>
      </c>
    </row>
    <row r="659" s="255" customFormat="1" spans="1:7">
      <c r="A659" s="273" t="s">
        <v>1226</v>
      </c>
      <c r="B659" s="277" t="s">
        <v>1227</v>
      </c>
      <c r="C659" s="275"/>
      <c r="D659" s="287">
        <v>19</v>
      </c>
      <c r="E659" s="287">
        <v>63</v>
      </c>
      <c r="F659" s="269" t="str">
        <f t="shared" si="20"/>
        <v/>
      </c>
      <c r="G659" s="269">
        <f t="shared" si="21"/>
        <v>332</v>
      </c>
    </row>
    <row r="660" s="255" customFormat="1" spans="1:7">
      <c r="A660" s="273" t="s">
        <v>1228</v>
      </c>
      <c r="B660" s="277" t="s">
        <v>1229</v>
      </c>
      <c r="C660" s="275"/>
      <c r="D660" s="275"/>
      <c r="E660" s="275"/>
      <c r="F660" s="269" t="str">
        <f t="shared" si="20"/>
        <v/>
      </c>
      <c r="G660" s="269" t="str">
        <f t="shared" si="21"/>
        <v/>
      </c>
    </row>
    <row r="661" s="255" customFormat="1" spans="1:7">
      <c r="A661" s="273" t="s">
        <v>1230</v>
      </c>
      <c r="B661" s="277" t="s">
        <v>1231</v>
      </c>
      <c r="C661" s="275"/>
      <c r="D661" s="275"/>
      <c r="E661" s="275"/>
      <c r="F661" s="269" t="str">
        <f t="shared" si="20"/>
        <v/>
      </c>
      <c r="G661" s="269" t="str">
        <f t="shared" si="21"/>
        <v/>
      </c>
    </row>
    <row r="662" s="255" customFormat="1" spans="1:7">
      <c r="A662" s="273" t="s">
        <v>1232</v>
      </c>
      <c r="B662" s="277" t="s">
        <v>1233</v>
      </c>
      <c r="C662" s="275"/>
      <c r="D662" s="275"/>
      <c r="E662" s="275"/>
      <c r="F662" s="269" t="str">
        <f t="shared" si="20"/>
        <v/>
      </c>
      <c r="G662" s="269" t="str">
        <f t="shared" si="21"/>
        <v/>
      </c>
    </row>
    <row r="663" s="255" customFormat="1" spans="1:7">
      <c r="A663" s="273" t="s">
        <v>1234</v>
      </c>
      <c r="B663" s="277" t="s">
        <v>1235</v>
      </c>
      <c r="C663" s="275"/>
      <c r="D663" s="275"/>
      <c r="E663" s="275"/>
      <c r="F663" s="269" t="str">
        <f t="shared" si="20"/>
        <v/>
      </c>
      <c r="G663" s="269" t="str">
        <f t="shared" si="21"/>
        <v/>
      </c>
    </row>
    <row r="664" s="255" customFormat="1" spans="1:7">
      <c r="A664" s="273" t="s">
        <v>1236</v>
      </c>
      <c r="B664" s="277" t="s">
        <v>1237</v>
      </c>
      <c r="C664" s="275"/>
      <c r="D664" s="275"/>
      <c r="E664" s="275"/>
      <c r="F664" s="269" t="str">
        <f t="shared" si="20"/>
        <v/>
      </c>
      <c r="G664" s="269" t="str">
        <f t="shared" si="21"/>
        <v/>
      </c>
    </row>
    <row r="665" s="255" customFormat="1" spans="1:7">
      <c r="A665" s="273" t="s">
        <v>1238</v>
      </c>
      <c r="B665" s="277" t="s">
        <v>1239</v>
      </c>
      <c r="C665" s="275"/>
      <c r="D665" s="275"/>
      <c r="E665" s="275"/>
      <c r="F665" s="269" t="str">
        <f t="shared" si="20"/>
        <v/>
      </c>
      <c r="G665" s="269" t="str">
        <f t="shared" si="21"/>
        <v/>
      </c>
    </row>
    <row r="666" s="255" customFormat="1" spans="1:7">
      <c r="A666" s="273" t="s">
        <v>1240</v>
      </c>
      <c r="B666" s="277" t="s">
        <v>1241</v>
      </c>
      <c r="C666" s="275"/>
      <c r="D666" s="275"/>
      <c r="E666" s="275"/>
      <c r="F666" s="269" t="str">
        <f t="shared" si="20"/>
        <v/>
      </c>
      <c r="G666" s="269" t="str">
        <f t="shared" si="21"/>
        <v/>
      </c>
    </row>
    <row r="667" s="255" customFormat="1" spans="1:7">
      <c r="A667" s="273" t="s">
        <v>1242</v>
      </c>
      <c r="B667" s="277" t="s">
        <v>1243</v>
      </c>
      <c r="C667" s="275">
        <v>553</v>
      </c>
      <c r="D667" s="275">
        <v>714</v>
      </c>
      <c r="E667" s="275">
        <v>168</v>
      </c>
      <c r="F667" s="269">
        <f t="shared" si="20"/>
        <v>30</v>
      </c>
      <c r="G667" s="269">
        <f t="shared" si="21"/>
        <v>24</v>
      </c>
    </row>
    <row r="668" s="255" customFormat="1" spans="1:7">
      <c r="A668" s="270" t="s">
        <v>1244</v>
      </c>
      <c r="B668" s="283" t="s">
        <v>1245</v>
      </c>
      <c r="C668" s="272">
        <f>SUM(C669:C671)</f>
        <v>831</v>
      </c>
      <c r="D668" s="272">
        <f>SUM(D669:D671)</f>
        <v>100</v>
      </c>
      <c r="E668" s="272">
        <f>SUM(E669:E671)</f>
        <v>896</v>
      </c>
      <c r="F668" s="269">
        <f t="shared" si="20"/>
        <v>108</v>
      </c>
      <c r="G668" s="269">
        <f t="shared" si="21"/>
        <v>896</v>
      </c>
    </row>
    <row r="669" s="255" customFormat="1" spans="1:7">
      <c r="A669" s="273" t="s">
        <v>1246</v>
      </c>
      <c r="B669" s="277" t="s">
        <v>1247</v>
      </c>
      <c r="C669" s="275"/>
      <c r="D669" s="287"/>
      <c r="E669" s="287"/>
      <c r="F669" s="269" t="str">
        <f t="shared" si="20"/>
        <v/>
      </c>
      <c r="G669" s="269" t="str">
        <f t="shared" si="21"/>
        <v/>
      </c>
    </row>
    <row r="670" s="255" customFormat="1" spans="1:7">
      <c r="A670" s="273" t="s">
        <v>1248</v>
      </c>
      <c r="B670" s="277" t="s">
        <v>1249</v>
      </c>
      <c r="C670" s="275">
        <v>10</v>
      </c>
      <c r="D670" s="287">
        <v>10</v>
      </c>
      <c r="E670" s="287"/>
      <c r="F670" s="269">
        <f t="shared" si="20"/>
        <v>0</v>
      </c>
      <c r="G670" s="269">
        <f t="shared" si="21"/>
        <v>0</v>
      </c>
    </row>
    <row r="671" s="255" customFormat="1" spans="1:7">
      <c r="A671" s="273" t="s">
        <v>1250</v>
      </c>
      <c r="B671" s="277" t="s">
        <v>1251</v>
      </c>
      <c r="C671" s="275">
        <v>821</v>
      </c>
      <c r="D671" s="287">
        <v>90</v>
      </c>
      <c r="E671" s="287">
        <v>896</v>
      </c>
      <c r="F671" s="269">
        <f t="shared" si="20"/>
        <v>109</v>
      </c>
      <c r="G671" s="269">
        <f t="shared" si="21"/>
        <v>996</v>
      </c>
    </row>
    <row r="672" s="255" customFormat="1" spans="1:7">
      <c r="A672" s="270" t="s">
        <v>1252</v>
      </c>
      <c r="B672" s="283" t="s">
        <v>1253</v>
      </c>
      <c r="C672" s="272">
        <f>SUM(C673:C683)</f>
        <v>12343</v>
      </c>
      <c r="D672" s="272">
        <f>SUM(D673:D683)</f>
        <v>11705</v>
      </c>
      <c r="E672" s="272">
        <f>SUM(E673:E683)</f>
        <v>9075</v>
      </c>
      <c r="F672" s="269">
        <f t="shared" si="20"/>
        <v>74</v>
      </c>
      <c r="G672" s="269">
        <f t="shared" si="21"/>
        <v>78</v>
      </c>
    </row>
    <row r="673" s="255" customFormat="1" spans="1:7">
      <c r="A673" s="273" t="s">
        <v>1254</v>
      </c>
      <c r="B673" s="277" t="s">
        <v>1255</v>
      </c>
      <c r="C673" s="275">
        <v>659</v>
      </c>
      <c r="D673" s="287">
        <v>524</v>
      </c>
      <c r="E673" s="287">
        <v>370</v>
      </c>
      <c r="F673" s="269">
        <f t="shared" si="20"/>
        <v>56</v>
      </c>
      <c r="G673" s="269">
        <f t="shared" si="21"/>
        <v>71</v>
      </c>
    </row>
    <row r="674" s="255" customFormat="1" spans="1:7">
      <c r="A674" s="273" t="s">
        <v>1256</v>
      </c>
      <c r="B674" s="277" t="s">
        <v>1257</v>
      </c>
      <c r="C674" s="275">
        <v>283</v>
      </c>
      <c r="D674" s="287">
        <v>244</v>
      </c>
      <c r="E674" s="287">
        <v>187</v>
      </c>
      <c r="F674" s="269">
        <f t="shared" si="20"/>
        <v>66</v>
      </c>
      <c r="G674" s="269">
        <f t="shared" si="21"/>
        <v>77</v>
      </c>
    </row>
    <row r="675" s="255" customFormat="1" spans="1:7">
      <c r="A675" s="273" t="s">
        <v>1258</v>
      </c>
      <c r="B675" s="277" t="s">
        <v>1259</v>
      </c>
      <c r="C675" s="275">
        <v>415</v>
      </c>
      <c r="D675" s="287">
        <v>336</v>
      </c>
      <c r="E675" s="287">
        <v>473</v>
      </c>
      <c r="F675" s="269">
        <f t="shared" si="20"/>
        <v>114</v>
      </c>
      <c r="G675" s="269">
        <f t="shared" si="21"/>
        <v>141</v>
      </c>
    </row>
    <row r="676" s="255" customFormat="1" spans="1:7">
      <c r="A676" s="273" t="s">
        <v>1260</v>
      </c>
      <c r="B676" s="277" t="s">
        <v>1261</v>
      </c>
      <c r="C676" s="275"/>
      <c r="D676" s="287"/>
      <c r="E676" s="287"/>
      <c r="F676" s="269" t="str">
        <f t="shared" si="20"/>
        <v/>
      </c>
      <c r="G676" s="269" t="str">
        <f t="shared" si="21"/>
        <v/>
      </c>
    </row>
    <row r="677" s="255" customFormat="1" spans="1:7">
      <c r="A677" s="273" t="s">
        <v>1262</v>
      </c>
      <c r="B677" s="277" t="s">
        <v>1263</v>
      </c>
      <c r="C677" s="275"/>
      <c r="D677" s="275"/>
      <c r="E677" s="275"/>
      <c r="F677" s="269" t="str">
        <f t="shared" si="20"/>
        <v/>
      </c>
      <c r="G677" s="269" t="str">
        <f t="shared" si="21"/>
        <v/>
      </c>
    </row>
    <row r="678" s="255" customFormat="1" spans="1:7">
      <c r="A678" s="273" t="s">
        <v>1264</v>
      </c>
      <c r="B678" s="277" t="s">
        <v>1265</v>
      </c>
      <c r="C678" s="275"/>
      <c r="D678" s="275"/>
      <c r="E678" s="275"/>
      <c r="F678" s="269" t="str">
        <f t="shared" si="20"/>
        <v/>
      </c>
      <c r="G678" s="269" t="str">
        <f t="shared" si="21"/>
        <v/>
      </c>
    </row>
    <row r="679" s="255" customFormat="1" spans="1:7">
      <c r="A679" s="273" t="s">
        <v>1266</v>
      </c>
      <c r="B679" s="277" t="s">
        <v>1267</v>
      </c>
      <c r="C679" s="275"/>
      <c r="D679" s="275"/>
      <c r="E679" s="275"/>
      <c r="F679" s="269" t="str">
        <f t="shared" si="20"/>
        <v/>
      </c>
      <c r="G679" s="269" t="str">
        <f t="shared" si="21"/>
        <v/>
      </c>
    </row>
    <row r="680" s="255" customFormat="1" spans="1:7">
      <c r="A680" s="273" t="s">
        <v>1268</v>
      </c>
      <c r="B680" s="277" t="s">
        <v>1269</v>
      </c>
      <c r="C680" s="275">
        <v>6984</v>
      </c>
      <c r="D680" s="275">
        <v>6899</v>
      </c>
      <c r="E680" s="275">
        <v>5644</v>
      </c>
      <c r="F680" s="269">
        <f t="shared" si="20"/>
        <v>81</v>
      </c>
      <c r="G680" s="269">
        <f t="shared" si="21"/>
        <v>82</v>
      </c>
    </row>
    <row r="681" s="255" customFormat="1" spans="1:7">
      <c r="A681" s="273" t="s">
        <v>1270</v>
      </c>
      <c r="B681" s="277" t="s">
        <v>1271</v>
      </c>
      <c r="C681" s="275">
        <v>550</v>
      </c>
      <c r="D681" s="275">
        <v>205</v>
      </c>
      <c r="E681" s="275">
        <v>204</v>
      </c>
      <c r="F681" s="269">
        <f t="shared" si="20"/>
        <v>37</v>
      </c>
      <c r="G681" s="269">
        <f t="shared" si="21"/>
        <v>100</v>
      </c>
    </row>
    <row r="682" s="255" customFormat="1" spans="1:7">
      <c r="A682" s="273" t="s">
        <v>1272</v>
      </c>
      <c r="B682" s="277" t="s">
        <v>1273</v>
      </c>
      <c r="C682" s="275">
        <v>2609</v>
      </c>
      <c r="D682" s="275">
        <v>2931</v>
      </c>
      <c r="E682" s="275">
        <v>903</v>
      </c>
      <c r="F682" s="269">
        <f t="shared" si="20"/>
        <v>35</v>
      </c>
      <c r="G682" s="269">
        <f t="shared" si="21"/>
        <v>31</v>
      </c>
    </row>
    <row r="683" s="255" customFormat="1" spans="1:7">
      <c r="A683" s="273" t="s">
        <v>1274</v>
      </c>
      <c r="B683" s="277" t="s">
        <v>1275</v>
      </c>
      <c r="C683" s="275">
        <v>843</v>
      </c>
      <c r="D683" s="275">
        <v>566</v>
      </c>
      <c r="E683" s="275">
        <v>1294</v>
      </c>
      <c r="F683" s="269">
        <f t="shared" si="20"/>
        <v>154</v>
      </c>
      <c r="G683" s="269">
        <f t="shared" si="21"/>
        <v>229</v>
      </c>
    </row>
    <row r="684" s="255" customFormat="1" spans="1:7">
      <c r="A684" s="270" t="s">
        <v>1276</v>
      </c>
      <c r="B684" s="283" t="s">
        <v>1277</v>
      </c>
      <c r="C684" s="272">
        <f>SUM(C685:C686)</f>
        <v>20</v>
      </c>
      <c r="D684" s="272">
        <f>SUM(D685:D686)</f>
        <v>34</v>
      </c>
      <c r="E684" s="272">
        <f>SUM(E685:E686)</f>
        <v>1</v>
      </c>
      <c r="F684" s="269">
        <f t="shared" si="20"/>
        <v>5</v>
      </c>
      <c r="G684" s="269">
        <f t="shared" si="21"/>
        <v>3</v>
      </c>
    </row>
    <row r="685" s="255" customFormat="1" spans="1:7">
      <c r="A685" s="273" t="s">
        <v>1278</v>
      </c>
      <c r="B685" s="277" t="s">
        <v>1279</v>
      </c>
      <c r="C685" s="275">
        <v>20</v>
      </c>
      <c r="D685" s="275">
        <v>34</v>
      </c>
      <c r="E685" s="275">
        <v>1</v>
      </c>
      <c r="F685" s="269">
        <f t="shared" si="20"/>
        <v>5</v>
      </c>
      <c r="G685" s="269">
        <f t="shared" si="21"/>
        <v>3</v>
      </c>
    </row>
    <row r="686" s="255" customFormat="1" spans="1:7">
      <c r="A686" s="273" t="s">
        <v>1280</v>
      </c>
      <c r="B686" s="277" t="s">
        <v>1281</v>
      </c>
      <c r="C686" s="275"/>
      <c r="D686" s="275"/>
      <c r="E686" s="275"/>
      <c r="F686" s="269" t="str">
        <f t="shared" si="20"/>
        <v/>
      </c>
      <c r="G686" s="269" t="str">
        <f t="shared" si="21"/>
        <v/>
      </c>
    </row>
    <row r="687" s="255" customFormat="1" spans="1:7">
      <c r="A687" s="270" t="s">
        <v>1282</v>
      </c>
      <c r="B687" s="283" t="s">
        <v>1283</v>
      </c>
      <c r="C687" s="272">
        <f>SUM(C688:C690)</f>
        <v>1871</v>
      </c>
      <c r="D687" s="272">
        <f>SUM(D688:D690)</f>
        <v>1606</v>
      </c>
      <c r="E687" s="272">
        <f>SUM(E688:E690)</f>
        <v>1254</v>
      </c>
      <c r="F687" s="269">
        <f t="shared" si="20"/>
        <v>67</v>
      </c>
      <c r="G687" s="269">
        <f t="shared" si="21"/>
        <v>78</v>
      </c>
    </row>
    <row r="688" s="255" customFormat="1" spans="1:7">
      <c r="A688" s="273" t="s">
        <v>1284</v>
      </c>
      <c r="B688" s="277" t="s">
        <v>1285</v>
      </c>
      <c r="C688" s="275"/>
      <c r="D688" s="275">
        <v>4</v>
      </c>
      <c r="E688" s="275"/>
      <c r="F688" s="269" t="str">
        <f t="shared" si="20"/>
        <v/>
      </c>
      <c r="G688" s="269">
        <f t="shared" si="21"/>
        <v>0</v>
      </c>
    </row>
    <row r="689" s="255" customFormat="1" spans="1:7">
      <c r="A689" s="273" t="s">
        <v>1286</v>
      </c>
      <c r="B689" s="277" t="s">
        <v>1287</v>
      </c>
      <c r="C689" s="275">
        <v>1871</v>
      </c>
      <c r="D689" s="275">
        <v>1199</v>
      </c>
      <c r="E689" s="275">
        <v>1254</v>
      </c>
      <c r="F689" s="269">
        <f t="shared" si="20"/>
        <v>67</v>
      </c>
      <c r="G689" s="269">
        <f t="shared" si="21"/>
        <v>105</v>
      </c>
    </row>
    <row r="690" s="255" customFormat="1" spans="1:7">
      <c r="A690" s="273" t="s">
        <v>1288</v>
      </c>
      <c r="B690" s="277" t="s">
        <v>1289</v>
      </c>
      <c r="C690" s="275"/>
      <c r="D690" s="275">
        <v>403</v>
      </c>
      <c r="E690" s="275"/>
      <c r="F690" s="269" t="str">
        <f t="shared" si="20"/>
        <v/>
      </c>
      <c r="G690" s="269">
        <f t="shared" si="21"/>
        <v>0</v>
      </c>
    </row>
    <row r="691" s="255" customFormat="1" spans="1:7">
      <c r="A691" s="270" t="s">
        <v>1290</v>
      </c>
      <c r="B691" s="283" t="s">
        <v>1291</v>
      </c>
      <c r="C691" s="272">
        <f>SUM(C692:C695)</f>
        <v>5249</v>
      </c>
      <c r="D691" s="272">
        <f>SUM(D692:D695)</f>
        <v>5003</v>
      </c>
      <c r="E691" s="272">
        <f>SUM(E692:E695)</f>
        <v>5931</v>
      </c>
      <c r="F691" s="269">
        <f t="shared" si="20"/>
        <v>113</v>
      </c>
      <c r="G691" s="269">
        <f t="shared" si="21"/>
        <v>119</v>
      </c>
    </row>
    <row r="692" s="255" customFormat="1" spans="1:7">
      <c r="A692" s="273" t="s">
        <v>1292</v>
      </c>
      <c r="B692" s="277" t="s">
        <v>1293</v>
      </c>
      <c r="C692" s="275">
        <v>1344</v>
      </c>
      <c r="D692" s="275">
        <v>1256</v>
      </c>
      <c r="E692" s="275">
        <v>1299</v>
      </c>
      <c r="F692" s="269">
        <f t="shared" si="20"/>
        <v>97</v>
      </c>
      <c r="G692" s="269">
        <f t="shared" si="21"/>
        <v>103</v>
      </c>
    </row>
    <row r="693" s="255" customFormat="1" spans="1:7">
      <c r="A693" s="273" t="s">
        <v>1294</v>
      </c>
      <c r="B693" s="277" t="s">
        <v>1295</v>
      </c>
      <c r="C693" s="275">
        <v>3903</v>
      </c>
      <c r="D693" s="275">
        <v>3724</v>
      </c>
      <c r="E693" s="275">
        <v>4632</v>
      </c>
      <c r="F693" s="269">
        <f t="shared" si="20"/>
        <v>119</v>
      </c>
      <c r="G693" s="269">
        <f t="shared" si="21"/>
        <v>124</v>
      </c>
    </row>
    <row r="694" s="255" customFormat="1" spans="1:7">
      <c r="A694" s="273" t="s">
        <v>1296</v>
      </c>
      <c r="B694" s="277" t="s">
        <v>1297</v>
      </c>
      <c r="C694" s="275"/>
      <c r="D694" s="275"/>
      <c r="E694" s="275"/>
      <c r="F694" s="269" t="str">
        <f t="shared" si="20"/>
        <v/>
      </c>
      <c r="G694" s="269" t="str">
        <f t="shared" si="21"/>
        <v/>
      </c>
    </row>
    <row r="695" s="255" customFormat="1" spans="1:7">
      <c r="A695" s="273" t="s">
        <v>1298</v>
      </c>
      <c r="B695" s="277" t="s">
        <v>1299</v>
      </c>
      <c r="C695" s="275">
        <v>2</v>
      </c>
      <c r="D695" s="275">
        <v>23</v>
      </c>
      <c r="E695" s="275"/>
      <c r="F695" s="269">
        <f t="shared" si="20"/>
        <v>0</v>
      </c>
      <c r="G695" s="269">
        <f t="shared" si="21"/>
        <v>0</v>
      </c>
    </row>
    <row r="696" s="255" customFormat="1" spans="1:7">
      <c r="A696" s="270" t="s">
        <v>1300</v>
      </c>
      <c r="B696" s="283" t="s">
        <v>1301</v>
      </c>
      <c r="C696" s="272">
        <f>SUM(C697:C699)</f>
        <v>2782</v>
      </c>
      <c r="D696" s="272">
        <f>SUM(D697:D699)</f>
        <v>5326</v>
      </c>
      <c r="E696" s="272">
        <f>SUM(E697:E699)</f>
        <v>2700</v>
      </c>
      <c r="F696" s="269">
        <f t="shared" si="20"/>
        <v>97</v>
      </c>
      <c r="G696" s="269">
        <f t="shared" si="21"/>
        <v>51</v>
      </c>
    </row>
    <row r="697" s="255" customFormat="1" spans="1:7">
      <c r="A697" s="273" t="s">
        <v>1302</v>
      </c>
      <c r="B697" s="277" t="s">
        <v>1303</v>
      </c>
      <c r="C697" s="275">
        <v>1163</v>
      </c>
      <c r="D697" s="275">
        <v>1163</v>
      </c>
      <c r="E697" s="275">
        <v>1100</v>
      </c>
      <c r="F697" s="269">
        <f t="shared" si="20"/>
        <v>95</v>
      </c>
      <c r="G697" s="269">
        <f t="shared" si="21"/>
        <v>95</v>
      </c>
    </row>
    <row r="698" s="255" customFormat="1" spans="1:7">
      <c r="A698" s="273" t="s">
        <v>1304</v>
      </c>
      <c r="B698" s="277" t="s">
        <v>1305</v>
      </c>
      <c r="C698" s="275">
        <v>1600</v>
      </c>
      <c r="D698" s="275">
        <v>4144</v>
      </c>
      <c r="E698" s="275">
        <v>1600</v>
      </c>
      <c r="F698" s="269">
        <f t="shared" si="20"/>
        <v>100</v>
      </c>
      <c r="G698" s="269">
        <f t="shared" si="21"/>
        <v>39</v>
      </c>
    </row>
    <row r="699" s="255" customFormat="1" spans="1:7">
      <c r="A699" s="273" t="s">
        <v>1306</v>
      </c>
      <c r="B699" s="277" t="s">
        <v>1307</v>
      </c>
      <c r="C699" s="275">
        <v>19</v>
      </c>
      <c r="D699" s="275">
        <v>19</v>
      </c>
      <c r="E699" s="275"/>
      <c r="F699" s="269">
        <f t="shared" si="20"/>
        <v>0</v>
      </c>
      <c r="G699" s="269">
        <f t="shared" si="21"/>
        <v>0</v>
      </c>
    </row>
    <row r="700" s="255" customFormat="1" spans="1:7">
      <c r="A700" s="270" t="s">
        <v>1308</v>
      </c>
      <c r="B700" s="283" t="s">
        <v>1309</v>
      </c>
      <c r="C700" s="272">
        <f>SUM(C701:C703)</f>
        <v>2084</v>
      </c>
      <c r="D700" s="272">
        <f>SUM(D701:D703)</f>
        <v>1550</v>
      </c>
      <c r="E700" s="272">
        <f>SUM(E701:E703)</f>
        <v>1633</v>
      </c>
      <c r="F700" s="269">
        <f t="shared" si="20"/>
        <v>78</v>
      </c>
      <c r="G700" s="269">
        <f t="shared" si="21"/>
        <v>105</v>
      </c>
    </row>
    <row r="701" s="255" customFormat="1" spans="1:7">
      <c r="A701" s="273" t="s">
        <v>1310</v>
      </c>
      <c r="B701" s="277" t="s">
        <v>1311</v>
      </c>
      <c r="C701" s="275">
        <v>2060</v>
      </c>
      <c r="D701" s="275">
        <v>1516</v>
      </c>
      <c r="E701" s="275">
        <v>1633</v>
      </c>
      <c r="F701" s="269">
        <f t="shared" si="20"/>
        <v>79</v>
      </c>
      <c r="G701" s="269">
        <f t="shared" si="21"/>
        <v>108</v>
      </c>
    </row>
    <row r="702" s="255" customFormat="1" spans="1:7">
      <c r="A702" s="273" t="s">
        <v>1312</v>
      </c>
      <c r="B702" s="277" t="s">
        <v>1313</v>
      </c>
      <c r="C702" s="275"/>
      <c r="D702" s="275"/>
      <c r="E702" s="275"/>
      <c r="F702" s="269" t="str">
        <f t="shared" si="20"/>
        <v/>
      </c>
      <c r="G702" s="269" t="str">
        <f t="shared" si="21"/>
        <v/>
      </c>
    </row>
    <row r="703" s="255" customFormat="1" spans="1:7">
      <c r="A703" s="273" t="s">
        <v>1314</v>
      </c>
      <c r="B703" s="277" t="s">
        <v>1315</v>
      </c>
      <c r="C703" s="275">
        <v>24</v>
      </c>
      <c r="D703" s="275">
        <v>34</v>
      </c>
      <c r="E703" s="275"/>
      <c r="F703" s="269">
        <f t="shared" si="20"/>
        <v>0</v>
      </c>
      <c r="G703" s="269">
        <f t="shared" si="21"/>
        <v>0</v>
      </c>
    </row>
    <row r="704" s="255" customFormat="1" spans="1:7">
      <c r="A704" s="270" t="s">
        <v>1316</v>
      </c>
      <c r="B704" s="283" t="s">
        <v>1317</v>
      </c>
      <c r="C704" s="272">
        <f>SUM(C705:C706)</f>
        <v>194</v>
      </c>
      <c r="D704" s="272">
        <f>SUM(D705:D706)</f>
        <v>110</v>
      </c>
      <c r="E704" s="272">
        <f>SUM(E705:E706)</f>
        <v>126</v>
      </c>
      <c r="F704" s="269">
        <f t="shared" si="20"/>
        <v>65</v>
      </c>
      <c r="G704" s="269">
        <f t="shared" si="21"/>
        <v>115</v>
      </c>
    </row>
    <row r="705" s="255" customFormat="1" spans="1:7">
      <c r="A705" s="273" t="s">
        <v>1318</v>
      </c>
      <c r="B705" s="277" t="s">
        <v>1319</v>
      </c>
      <c r="C705" s="275">
        <v>194</v>
      </c>
      <c r="D705" s="275">
        <v>110</v>
      </c>
      <c r="E705" s="275">
        <v>126</v>
      </c>
      <c r="F705" s="269">
        <f t="shared" si="20"/>
        <v>65</v>
      </c>
      <c r="G705" s="269">
        <f t="shared" si="21"/>
        <v>115</v>
      </c>
    </row>
    <row r="706" s="255" customFormat="1" spans="1:7">
      <c r="A706" s="273" t="s">
        <v>1320</v>
      </c>
      <c r="B706" s="277" t="s">
        <v>1321</v>
      </c>
      <c r="C706" s="275"/>
      <c r="D706" s="275"/>
      <c r="E706" s="275"/>
      <c r="F706" s="269" t="str">
        <f t="shared" si="20"/>
        <v/>
      </c>
      <c r="G706" s="269" t="str">
        <f t="shared" si="21"/>
        <v/>
      </c>
    </row>
    <row r="707" s="255" customFormat="1" spans="1:7">
      <c r="A707" s="270" t="s">
        <v>1322</v>
      </c>
      <c r="B707" s="283" t="s">
        <v>1323</v>
      </c>
      <c r="C707" s="272">
        <f>SUM(C708:C715)</f>
        <v>114</v>
      </c>
      <c r="D707" s="272">
        <f>SUM(D708:D715)</f>
        <v>173</v>
      </c>
      <c r="E707" s="272">
        <f>SUM(E708:E715)</f>
        <v>171</v>
      </c>
      <c r="F707" s="269">
        <f t="shared" si="20"/>
        <v>150</v>
      </c>
      <c r="G707" s="269">
        <f t="shared" si="21"/>
        <v>99</v>
      </c>
    </row>
    <row r="708" s="255" customFormat="1" spans="1:7">
      <c r="A708" s="273" t="s">
        <v>1324</v>
      </c>
      <c r="B708" s="277" t="s">
        <v>111</v>
      </c>
      <c r="C708" s="275">
        <v>100</v>
      </c>
      <c r="D708" s="275">
        <v>131</v>
      </c>
      <c r="E708" s="275">
        <v>86</v>
      </c>
      <c r="F708" s="269">
        <f t="shared" si="20"/>
        <v>86</v>
      </c>
      <c r="G708" s="269">
        <f t="shared" si="21"/>
        <v>66</v>
      </c>
    </row>
    <row r="709" s="255" customFormat="1" spans="1:7">
      <c r="A709" s="273" t="s">
        <v>1325</v>
      </c>
      <c r="B709" s="277" t="s">
        <v>113</v>
      </c>
      <c r="C709" s="275"/>
      <c r="D709" s="275"/>
      <c r="E709" s="275"/>
      <c r="F709" s="269" t="str">
        <f t="shared" si="20"/>
        <v/>
      </c>
      <c r="G709" s="269" t="str">
        <f t="shared" si="21"/>
        <v/>
      </c>
    </row>
    <row r="710" s="255" customFormat="1" spans="1:7">
      <c r="A710" s="273" t="s">
        <v>1326</v>
      </c>
      <c r="B710" s="277" t="s">
        <v>115</v>
      </c>
      <c r="C710" s="275"/>
      <c r="D710" s="275"/>
      <c r="E710" s="275"/>
      <c r="F710" s="269" t="str">
        <f t="shared" ref="F710:F773" si="22">IF(C710=0,"",ROUND(E710/C710*100,1))</f>
        <v/>
      </c>
      <c r="G710" s="269" t="str">
        <f t="shared" ref="G710:G773" si="23">IF(D710=0,"",ROUND(E710/D710*100,1))</f>
        <v/>
      </c>
    </row>
    <row r="711" s="255" customFormat="1" spans="1:7">
      <c r="A711" s="273" t="s">
        <v>1327</v>
      </c>
      <c r="B711" s="277" t="s">
        <v>212</v>
      </c>
      <c r="C711" s="275"/>
      <c r="D711" s="275"/>
      <c r="E711" s="275"/>
      <c r="F711" s="269" t="str">
        <f t="shared" si="22"/>
        <v/>
      </c>
      <c r="G711" s="269" t="str">
        <f t="shared" si="23"/>
        <v/>
      </c>
    </row>
    <row r="712" s="255" customFormat="1" spans="1:7">
      <c r="A712" s="273" t="s">
        <v>1328</v>
      </c>
      <c r="B712" s="277" t="s">
        <v>1329</v>
      </c>
      <c r="C712" s="275"/>
      <c r="D712" s="275"/>
      <c r="E712" s="275"/>
      <c r="F712" s="269" t="str">
        <f t="shared" si="22"/>
        <v/>
      </c>
      <c r="G712" s="269" t="str">
        <f t="shared" si="23"/>
        <v/>
      </c>
    </row>
    <row r="713" s="255" customFormat="1" spans="1:7">
      <c r="A713" s="273" t="s">
        <v>1330</v>
      </c>
      <c r="B713" s="277" t="s">
        <v>1331</v>
      </c>
      <c r="C713" s="275"/>
      <c r="D713" s="275"/>
      <c r="E713" s="275"/>
      <c r="F713" s="269" t="str">
        <f t="shared" si="22"/>
        <v/>
      </c>
      <c r="G713" s="269" t="str">
        <f t="shared" si="23"/>
        <v/>
      </c>
    </row>
    <row r="714" s="255" customFormat="1" spans="1:7">
      <c r="A714" s="273" t="s">
        <v>1332</v>
      </c>
      <c r="B714" s="277" t="s">
        <v>129</v>
      </c>
      <c r="C714" s="275"/>
      <c r="D714" s="275"/>
      <c r="E714" s="275"/>
      <c r="F714" s="269" t="str">
        <f t="shared" si="22"/>
        <v/>
      </c>
      <c r="G714" s="269" t="str">
        <f t="shared" si="23"/>
        <v/>
      </c>
    </row>
    <row r="715" s="255" customFormat="1" spans="1:7">
      <c r="A715" s="273" t="s">
        <v>1333</v>
      </c>
      <c r="B715" s="277" t="s">
        <v>1334</v>
      </c>
      <c r="C715" s="275">
        <v>14</v>
      </c>
      <c r="D715" s="275">
        <v>42</v>
      </c>
      <c r="E715" s="275">
        <v>85</v>
      </c>
      <c r="F715" s="269">
        <f t="shared" si="22"/>
        <v>607</v>
      </c>
      <c r="G715" s="269">
        <f t="shared" si="23"/>
        <v>202</v>
      </c>
    </row>
    <row r="716" s="255" customFormat="1" spans="1:7">
      <c r="A716" s="270" t="s">
        <v>1335</v>
      </c>
      <c r="B716" s="283" t="s">
        <v>1336</v>
      </c>
      <c r="C716" s="272">
        <f>SUM(C717)</f>
        <v>1</v>
      </c>
      <c r="D716" s="272">
        <f>SUM(D717)</f>
        <v>1</v>
      </c>
      <c r="E716" s="272">
        <f>SUM(E717)</f>
        <v>72</v>
      </c>
      <c r="F716" s="269">
        <f t="shared" si="22"/>
        <v>7200</v>
      </c>
      <c r="G716" s="269">
        <f t="shared" si="23"/>
        <v>7200</v>
      </c>
    </row>
    <row r="717" s="255" customFormat="1" spans="1:7">
      <c r="A717" s="273" t="s">
        <v>1337</v>
      </c>
      <c r="B717" s="277" t="s">
        <v>1338</v>
      </c>
      <c r="C717" s="275">
        <v>1</v>
      </c>
      <c r="D717" s="275">
        <v>1</v>
      </c>
      <c r="E717" s="275">
        <v>72</v>
      </c>
      <c r="F717" s="269">
        <f t="shared" si="22"/>
        <v>7200</v>
      </c>
      <c r="G717" s="269">
        <f t="shared" si="23"/>
        <v>7200</v>
      </c>
    </row>
    <row r="718" s="255" customFormat="1" spans="1:7">
      <c r="A718" s="270" t="s">
        <v>1339</v>
      </c>
      <c r="B718" s="289" t="s">
        <v>1340</v>
      </c>
      <c r="C718" s="272">
        <f>SUM(C719)</f>
        <v>97</v>
      </c>
      <c r="D718" s="272">
        <f>SUM(D719)</f>
        <v>88</v>
      </c>
      <c r="E718" s="272">
        <f>SUM(E719)</f>
        <v>97</v>
      </c>
      <c r="F718" s="269">
        <f t="shared" si="22"/>
        <v>100</v>
      </c>
      <c r="G718" s="269">
        <f t="shared" si="23"/>
        <v>110</v>
      </c>
    </row>
    <row r="719" s="255" customFormat="1" spans="1:7">
      <c r="A719" s="273" t="s">
        <v>1341</v>
      </c>
      <c r="B719" s="290" t="s">
        <v>1342</v>
      </c>
      <c r="C719" s="275">
        <v>97</v>
      </c>
      <c r="D719" s="275">
        <v>88</v>
      </c>
      <c r="E719" s="275">
        <v>97</v>
      </c>
      <c r="F719" s="269">
        <f t="shared" si="22"/>
        <v>100</v>
      </c>
      <c r="G719" s="269">
        <f t="shared" si="23"/>
        <v>110</v>
      </c>
    </row>
    <row r="720" s="255" customFormat="1" spans="1:7">
      <c r="A720" s="267" t="s">
        <v>1343</v>
      </c>
      <c r="B720" s="291" t="s">
        <v>1344</v>
      </c>
      <c r="C720" s="269">
        <f>SUM(C721,C731,C735,C744,C751,C758,C764,C767,C770,C771,C772,C778,C779,C780,C791)</f>
        <v>7331</v>
      </c>
      <c r="D720" s="269">
        <f>SUM(D721,D731,D735,D744,D751,D758,D764,D767,D770,D771,D772,D778,D779,D780,D791)</f>
        <v>6398</v>
      </c>
      <c r="E720" s="269">
        <f>SUM(E721,E731,E735,E744,E751,E758,E764,E767,E770,E771,E772,E778,E779,E780,E791)</f>
        <v>7232</v>
      </c>
      <c r="F720" s="269">
        <f t="shared" si="22"/>
        <v>99</v>
      </c>
      <c r="G720" s="269">
        <f t="shared" si="23"/>
        <v>113</v>
      </c>
    </row>
    <row r="721" s="255" customFormat="1" spans="1:7">
      <c r="A721" s="270" t="s">
        <v>1345</v>
      </c>
      <c r="B721" s="289" t="s">
        <v>1346</v>
      </c>
      <c r="C721" s="272">
        <f>SUM(C722:C730)</f>
        <v>1689</v>
      </c>
      <c r="D721" s="272">
        <f>SUM(D722:D730)</f>
        <v>1263</v>
      </c>
      <c r="E721" s="272">
        <f>SUM(E722:E730)</f>
        <v>973</v>
      </c>
      <c r="F721" s="269">
        <f t="shared" si="22"/>
        <v>58</v>
      </c>
      <c r="G721" s="269">
        <f t="shared" si="23"/>
        <v>77</v>
      </c>
    </row>
    <row r="722" s="255" customFormat="1" spans="1:7">
      <c r="A722" s="273" t="s">
        <v>1347</v>
      </c>
      <c r="B722" s="290" t="s">
        <v>111</v>
      </c>
      <c r="C722" s="275">
        <v>1528</v>
      </c>
      <c r="D722" s="275">
        <v>1093</v>
      </c>
      <c r="E722" s="275">
        <v>946</v>
      </c>
      <c r="F722" s="269">
        <f t="shared" si="22"/>
        <v>62</v>
      </c>
      <c r="G722" s="269">
        <f t="shared" si="23"/>
        <v>87</v>
      </c>
    </row>
    <row r="723" s="255" customFormat="1" spans="1:7">
      <c r="A723" s="273" t="s">
        <v>1348</v>
      </c>
      <c r="B723" s="290" t="s">
        <v>113</v>
      </c>
      <c r="C723" s="275">
        <v>5</v>
      </c>
      <c r="D723" s="275">
        <v>5</v>
      </c>
      <c r="E723" s="275"/>
      <c r="F723" s="269">
        <f t="shared" si="22"/>
        <v>0</v>
      </c>
      <c r="G723" s="269">
        <f t="shared" si="23"/>
        <v>0</v>
      </c>
    </row>
    <row r="724" s="255" customFormat="1" spans="1:7">
      <c r="A724" s="273" t="s">
        <v>1349</v>
      </c>
      <c r="B724" s="290" t="s">
        <v>115</v>
      </c>
      <c r="C724" s="275"/>
      <c r="D724" s="275"/>
      <c r="E724" s="275"/>
      <c r="F724" s="269" t="str">
        <f t="shared" si="22"/>
        <v/>
      </c>
      <c r="G724" s="269" t="str">
        <f t="shared" si="23"/>
        <v/>
      </c>
    </row>
    <row r="725" s="255" customFormat="1" spans="1:7">
      <c r="A725" s="273" t="s">
        <v>1350</v>
      </c>
      <c r="B725" s="290" t="s">
        <v>1351</v>
      </c>
      <c r="C725" s="275">
        <v>26</v>
      </c>
      <c r="D725" s="275">
        <v>17</v>
      </c>
      <c r="E725" s="275"/>
      <c r="F725" s="269">
        <f t="shared" si="22"/>
        <v>0</v>
      </c>
      <c r="G725" s="269">
        <f t="shared" si="23"/>
        <v>0</v>
      </c>
    </row>
    <row r="726" s="255" customFormat="1" spans="1:7">
      <c r="A726" s="273" t="s">
        <v>1352</v>
      </c>
      <c r="B726" s="290" t="s">
        <v>1353</v>
      </c>
      <c r="C726" s="275"/>
      <c r="D726" s="275"/>
      <c r="E726" s="275"/>
      <c r="F726" s="269" t="str">
        <f t="shared" si="22"/>
        <v/>
      </c>
      <c r="G726" s="269" t="str">
        <f t="shared" si="23"/>
        <v/>
      </c>
    </row>
    <row r="727" s="255" customFormat="1" spans="1:7">
      <c r="A727" s="273" t="s">
        <v>1354</v>
      </c>
      <c r="B727" s="290" t="s">
        <v>1355</v>
      </c>
      <c r="C727" s="275"/>
      <c r="D727" s="275"/>
      <c r="E727" s="275"/>
      <c r="F727" s="269" t="str">
        <f t="shared" si="22"/>
        <v/>
      </c>
      <c r="G727" s="269" t="str">
        <f t="shared" si="23"/>
        <v/>
      </c>
    </row>
    <row r="728" s="255" customFormat="1" spans="1:7">
      <c r="A728" s="273" t="s">
        <v>1356</v>
      </c>
      <c r="B728" s="290" t="s">
        <v>1357</v>
      </c>
      <c r="C728" s="275"/>
      <c r="D728" s="275">
        <v>19</v>
      </c>
      <c r="E728" s="275"/>
      <c r="F728" s="269" t="str">
        <f t="shared" si="22"/>
        <v/>
      </c>
      <c r="G728" s="269">
        <f t="shared" si="23"/>
        <v>0</v>
      </c>
    </row>
    <row r="729" s="255" customFormat="1" spans="1:7">
      <c r="A729" s="273" t="s">
        <v>1358</v>
      </c>
      <c r="B729" s="290" t="s">
        <v>1359</v>
      </c>
      <c r="C729" s="275"/>
      <c r="D729" s="275"/>
      <c r="E729" s="275"/>
      <c r="F729" s="269" t="str">
        <f t="shared" si="22"/>
        <v/>
      </c>
      <c r="G729" s="269" t="str">
        <f t="shared" si="23"/>
        <v/>
      </c>
    </row>
    <row r="730" s="255" customFormat="1" spans="1:7">
      <c r="A730" s="273" t="s">
        <v>1360</v>
      </c>
      <c r="B730" s="290" t="s">
        <v>1361</v>
      </c>
      <c r="C730" s="275">
        <v>130</v>
      </c>
      <c r="D730" s="275">
        <v>129</v>
      </c>
      <c r="E730" s="275">
        <v>27</v>
      </c>
      <c r="F730" s="269">
        <f t="shared" si="22"/>
        <v>21</v>
      </c>
      <c r="G730" s="269">
        <f t="shared" si="23"/>
        <v>21</v>
      </c>
    </row>
    <row r="731" s="255" customFormat="1" spans="1:7">
      <c r="A731" s="270" t="s">
        <v>1362</v>
      </c>
      <c r="B731" s="289" t="s">
        <v>1363</v>
      </c>
      <c r="C731" s="272">
        <f>SUM(C732:C734)</f>
        <v>99</v>
      </c>
      <c r="D731" s="272">
        <f>SUM(D732:D734)</f>
        <v>75</v>
      </c>
      <c r="E731" s="272">
        <f>SUM(E732:E734)</f>
        <v>174</v>
      </c>
      <c r="F731" s="269">
        <f t="shared" si="22"/>
        <v>176</v>
      </c>
      <c r="G731" s="269">
        <f t="shared" si="23"/>
        <v>232</v>
      </c>
    </row>
    <row r="732" s="255" customFormat="1" spans="1:7">
      <c r="A732" s="273" t="s">
        <v>1364</v>
      </c>
      <c r="B732" s="290" t="s">
        <v>1365</v>
      </c>
      <c r="C732" s="275"/>
      <c r="D732" s="287"/>
      <c r="E732" s="287"/>
      <c r="F732" s="269" t="str">
        <f t="shared" si="22"/>
        <v/>
      </c>
      <c r="G732" s="269" t="str">
        <f t="shared" si="23"/>
        <v/>
      </c>
    </row>
    <row r="733" s="255" customFormat="1" spans="1:7">
      <c r="A733" s="273" t="s">
        <v>1366</v>
      </c>
      <c r="B733" s="290" t="s">
        <v>1367</v>
      </c>
      <c r="C733" s="275"/>
      <c r="D733" s="287"/>
      <c r="E733" s="287"/>
      <c r="F733" s="269" t="str">
        <f t="shared" si="22"/>
        <v/>
      </c>
      <c r="G733" s="269" t="str">
        <f t="shared" si="23"/>
        <v/>
      </c>
    </row>
    <row r="734" s="255" customFormat="1" spans="1:7">
      <c r="A734" s="273" t="s">
        <v>1368</v>
      </c>
      <c r="B734" s="290" t="s">
        <v>1369</v>
      </c>
      <c r="C734" s="275">
        <v>99</v>
      </c>
      <c r="D734" s="287">
        <v>75</v>
      </c>
      <c r="E734" s="287">
        <v>174</v>
      </c>
      <c r="F734" s="269">
        <f t="shared" si="22"/>
        <v>176</v>
      </c>
      <c r="G734" s="269">
        <f t="shared" si="23"/>
        <v>232</v>
      </c>
    </row>
    <row r="735" s="255" customFormat="1" spans="1:7">
      <c r="A735" s="270" t="s">
        <v>1370</v>
      </c>
      <c r="B735" s="289" t="s">
        <v>1371</v>
      </c>
      <c r="C735" s="272">
        <f>SUM(C736:C743)</f>
        <v>5120</v>
      </c>
      <c r="D735" s="272">
        <f>SUM(D736:D743)</f>
        <v>4675</v>
      </c>
      <c r="E735" s="272">
        <f>SUM(E736:E743)</f>
        <v>5068</v>
      </c>
      <c r="F735" s="269">
        <f t="shared" si="22"/>
        <v>99</v>
      </c>
      <c r="G735" s="269">
        <f t="shared" si="23"/>
        <v>108</v>
      </c>
    </row>
    <row r="736" s="255" customFormat="1" spans="1:7">
      <c r="A736" s="273" t="s">
        <v>1372</v>
      </c>
      <c r="B736" s="290" t="s">
        <v>1373</v>
      </c>
      <c r="C736" s="275">
        <v>755</v>
      </c>
      <c r="D736" s="287">
        <v>450</v>
      </c>
      <c r="E736" s="287">
        <v>700</v>
      </c>
      <c r="F736" s="269">
        <f t="shared" si="22"/>
        <v>93</v>
      </c>
      <c r="G736" s="269">
        <f t="shared" si="23"/>
        <v>156</v>
      </c>
    </row>
    <row r="737" s="255" customFormat="1" spans="1:7">
      <c r="A737" s="273" t="s">
        <v>1374</v>
      </c>
      <c r="B737" s="290" t="s">
        <v>1375</v>
      </c>
      <c r="C737" s="275">
        <v>4300</v>
      </c>
      <c r="D737" s="287">
        <v>4125</v>
      </c>
      <c r="E737" s="287">
        <v>4300</v>
      </c>
      <c r="F737" s="269">
        <f t="shared" si="22"/>
        <v>100</v>
      </c>
      <c r="G737" s="269">
        <f t="shared" si="23"/>
        <v>104</v>
      </c>
    </row>
    <row r="738" s="255" customFormat="1" spans="1:7">
      <c r="A738" s="273" t="s">
        <v>1376</v>
      </c>
      <c r="B738" s="290" t="s">
        <v>1377</v>
      </c>
      <c r="C738" s="275"/>
      <c r="D738" s="287"/>
      <c r="E738" s="287"/>
      <c r="F738" s="269" t="str">
        <f t="shared" si="22"/>
        <v/>
      </c>
      <c r="G738" s="269" t="str">
        <f t="shared" si="23"/>
        <v/>
      </c>
    </row>
    <row r="739" s="255" customFormat="1" spans="1:7">
      <c r="A739" s="273" t="s">
        <v>1378</v>
      </c>
      <c r="B739" s="290" t="s">
        <v>1379</v>
      </c>
      <c r="C739" s="275"/>
      <c r="D739" s="287"/>
      <c r="E739" s="287"/>
      <c r="F739" s="269" t="str">
        <f t="shared" si="22"/>
        <v/>
      </c>
      <c r="G739" s="269" t="str">
        <f t="shared" si="23"/>
        <v/>
      </c>
    </row>
    <row r="740" s="255" customFormat="1" spans="1:7">
      <c r="A740" s="273" t="s">
        <v>1380</v>
      </c>
      <c r="B740" s="290" t="s">
        <v>1381</v>
      </c>
      <c r="C740" s="275"/>
      <c r="D740" s="287"/>
      <c r="E740" s="287"/>
      <c r="F740" s="269" t="str">
        <f t="shared" si="22"/>
        <v/>
      </c>
      <c r="G740" s="269" t="str">
        <f t="shared" si="23"/>
        <v/>
      </c>
    </row>
    <row r="741" s="255" customFormat="1" spans="1:7">
      <c r="A741" s="273" t="s">
        <v>1382</v>
      </c>
      <c r="B741" s="290" t="s">
        <v>1383</v>
      </c>
      <c r="C741" s="275"/>
      <c r="D741" s="287"/>
      <c r="E741" s="287"/>
      <c r="F741" s="269" t="str">
        <f t="shared" si="22"/>
        <v/>
      </c>
      <c r="G741" s="269" t="str">
        <f t="shared" si="23"/>
        <v/>
      </c>
    </row>
    <row r="742" s="255" customFormat="1" spans="1:7">
      <c r="A742" s="273" t="s">
        <v>1384</v>
      </c>
      <c r="B742" s="290" t="s">
        <v>1385</v>
      </c>
      <c r="C742" s="275">
        <v>65</v>
      </c>
      <c r="D742" s="287">
        <v>100</v>
      </c>
      <c r="E742" s="287">
        <v>68</v>
      </c>
      <c r="F742" s="269">
        <f t="shared" si="22"/>
        <v>105</v>
      </c>
      <c r="G742" s="269">
        <f t="shared" si="23"/>
        <v>68</v>
      </c>
    </row>
    <row r="743" s="255" customFormat="1" spans="1:7">
      <c r="A743" s="273" t="s">
        <v>1386</v>
      </c>
      <c r="B743" s="290" t="s">
        <v>1387</v>
      </c>
      <c r="C743" s="275"/>
      <c r="D743" s="287"/>
      <c r="E743" s="287"/>
      <c r="F743" s="269" t="str">
        <f t="shared" si="22"/>
        <v/>
      </c>
      <c r="G743" s="269" t="str">
        <f t="shared" si="23"/>
        <v/>
      </c>
    </row>
    <row r="744" s="255" customFormat="1" spans="1:7">
      <c r="A744" s="270" t="s">
        <v>1388</v>
      </c>
      <c r="B744" s="289" t="s">
        <v>1389</v>
      </c>
      <c r="C744" s="272">
        <f>SUM(C745:C750)</f>
        <v>187</v>
      </c>
      <c r="D744" s="272">
        <f>SUM(D745:D750)</f>
        <v>332</v>
      </c>
      <c r="E744" s="272">
        <f>SUM(E745:E750)</f>
        <v>1017</v>
      </c>
      <c r="F744" s="269">
        <f t="shared" si="22"/>
        <v>544</v>
      </c>
      <c r="G744" s="269">
        <f t="shared" si="23"/>
        <v>306</v>
      </c>
    </row>
    <row r="745" s="255" customFormat="1" spans="1:7">
      <c r="A745" s="273" t="s">
        <v>1390</v>
      </c>
      <c r="B745" s="290" t="s">
        <v>1391</v>
      </c>
      <c r="C745" s="275"/>
      <c r="D745" s="287"/>
      <c r="E745" s="287"/>
      <c r="F745" s="269" t="str">
        <f t="shared" si="22"/>
        <v/>
      </c>
      <c r="G745" s="269" t="str">
        <f t="shared" si="23"/>
        <v/>
      </c>
    </row>
    <row r="746" s="255" customFormat="1" spans="1:7">
      <c r="A746" s="273" t="s">
        <v>1392</v>
      </c>
      <c r="B746" s="290" t="s">
        <v>1393</v>
      </c>
      <c r="C746" s="275">
        <v>187</v>
      </c>
      <c r="D746" s="287">
        <v>332</v>
      </c>
      <c r="E746" s="287">
        <v>1017</v>
      </c>
      <c r="F746" s="269">
        <f t="shared" si="22"/>
        <v>544</v>
      </c>
      <c r="G746" s="269">
        <f t="shared" si="23"/>
        <v>306</v>
      </c>
    </row>
    <row r="747" s="255" customFormat="1" spans="1:7">
      <c r="A747" s="273" t="s">
        <v>1394</v>
      </c>
      <c r="B747" s="290" t="s">
        <v>1395</v>
      </c>
      <c r="C747" s="275"/>
      <c r="D747" s="287"/>
      <c r="E747" s="287"/>
      <c r="F747" s="269" t="str">
        <f t="shared" si="22"/>
        <v/>
      </c>
      <c r="G747" s="269" t="str">
        <f t="shared" si="23"/>
        <v/>
      </c>
    </row>
    <row r="748" s="255" customFormat="1" spans="1:7">
      <c r="A748" s="273" t="s">
        <v>1396</v>
      </c>
      <c r="B748" s="290" t="s">
        <v>1397</v>
      </c>
      <c r="C748" s="275"/>
      <c r="D748" s="287"/>
      <c r="E748" s="287"/>
      <c r="F748" s="269" t="str">
        <f t="shared" si="22"/>
        <v/>
      </c>
      <c r="G748" s="269" t="str">
        <f t="shared" si="23"/>
        <v/>
      </c>
    </row>
    <row r="749" s="255" customFormat="1" spans="1:7">
      <c r="A749" s="273" t="s">
        <v>1398</v>
      </c>
      <c r="B749" s="290" t="s">
        <v>1399</v>
      </c>
      <c r="C749" s="275"/>
      <c r="D749" s="287"/>
      <c r="E749" s="287"/>
      <c r="F749" s="269" t="str">
        <f t="shared" si="22"/>
        <v/>
      </c>
      <c r="G749" s="269" t="str">
        <f t="shared" si="23"/>
        <v/>
      </c>
    </row>
    <row r="750" s="255" customFormat="1" spans="1:7">
      <c r="A750" s="273" t="s">
        <v>1400</v>
      </c>
      <c r="B750" s="290" t="s">
        <v>1401</v>
      </c>
      <c r="C750" s="275"/>
      <c r="D750" s="287"/>
      <c r="E750" s="287"/>
      <c r="F750" s="269" t="str">
        <f t="shared" si="22"/>
        <v/>
      </c>
      <c r="G750" s="269" t="str">
        <f t="shared" si="23"/>
        <v/>
      </c>
    </row>
    <row r="751" s="255" customFormat="1" spans="1:7">
      <c r="A751" s="270" t="s">
        <v>1402</v>
      </c>
      <c r="B751" s="289" t="s">
        <v>1403</v>
      </c>
      <c r="C751" s="272">
        <f>SUM(C752:C757)</f>
        <v>0</v>
      </c>
      <c r="D751" s="272">
        <f>SUM(D752:D757)</f>
        <v>0</v>
      </c>
      <c r="E751" s="272">
        <f>SUM(E752:E757)</f>
        <v>0</v>
      </c>
      <c r="F751" s="269" t="str">
        <f t="shared" si="22"/>
        <v/>
      </c>
      <c r="G751" s="269" t="str">
        <f t="shared" si="23"/>
        <v/>
      </c>
    </row>
    <row r="752" s="255" customFormat="1" spans="1:7">
      <c r="A752" s="273" t="s">
        <v>1404</v>
      </c>
      <c r="B752" s="290" t="s">
        <v>1405</v>
      </c>
      <c r="C752" s="275"/>
      <c r="D752" s="275"/>
      <c r="E752" s="275"/>
      <c r="F752" s="269" t="str">
        <f t="shared" si="22"/>
        <v/>
      </c>
      <c r="G752" s="269" t="str">
        <f t="shared" si="23"/>
        <v/>
      </c>
    </row>
    <row r="753" s="255" customFormat="1" spans="1:7">
      <c r="A753" s="273" t="s">
        <v>1406</v>
      </c>
      <c r="B753" s="290" t="s">
        <v>1407</v>
      </c>
      <c r="C753" s="275"/>
      <c r="D753" s="275"/>
      <c r="E753" s="275"/>
      <c r="F753" s="269" t="str">
        <f t="shared" si="22"/>
        <v/>
      </c>
      <c r="G753" s="269" t="str">
        <f t="shared" si="23"/>
        <v/>
      </c>
    </row>
    <row r="754" s="255" customFormat="1" spans="1:7">
      <c r="A754" s="273" t="s">
        <v>1408</v>
      </c>
      <c r="B754" s="290" t="s">
        <v>1409</v>
      </c>
      <c r="C754" s="275"/>
      <c r="D754" s="275"/>
      <c r="E754" s="275"/>
      <c r="F754" s="269" t="str">
        <f t="shared" si="22"/>
        <v/>
      </c>
      <c r="G754" s="269" t="str">
        <f t="shared" si="23"/>
        <v/>
      </c>
    </row>
    <row r="755" s="255" customFormat="1" spans="1:7">
      <c r="A755" s="273" t="s">
        <v>1410</v>
      </c>
      <c r="B755" s="290" t="s">
        <v>1411</v>
      </c>
      <c r="C755" s="275"/>
      <c r="D755" s="275"/>
      <c r="E755" s="275"/>
      <c r="F755" s="269" t="str">
        <f t="shared" si="22"/>
        <v/>
      </c>
      <c r="G755" s="269" t="str">
        <f t="shared" si="23"/>
        <v/>
      </c>
    </row>
    <row r="756" s="255" customFormat="1" spans="1:7">
      <c r="A756" s="273" t="s">
        <v>1412</v>
      </c>
      <c r="B756" s="290" t="s">
        <v>1413</v>
      </c>
      <c r="C756" s="275"/>
      <c r="D756" s="275"/>
      <c r="E756" s="275"/>
      <c r="F756" s="269" t="str">
        <f t="shared" si="22"/>
        <v/>
      </c>
      <c r="G756" s="269" t="str">
        <f t="shared" si="23"/>
        <v/>
      </c>
    </row>
    <row r="757" s="255" customFormat="1" spans="1:7">
      <c r="A757" s="273" t="s">
        <v>1414</v>
      </c>
      <c r="B757" s="290" t="s">
        <v>1415</v>
      </c>
      <c r="C757" s="275"/>
      <c r="D757" s="275"/>
      <c r="E757" s="275"/>
      <c r="F757" s="269" t="str">
        <f t="shared" si="22"/>
        <v/>
      </c>
      <c r="G757" s="269" t="str">
        <f t="shared" si="23"/>
        <v/>
      </c>
    </row>
    <row r="758" s="255" customFormat="1" spans="1:7">
      <c r="A758" s="270" t="s">
        <v>1416</v>
      </c>
      <c r="B758" s="289" t="s">
        <v>1417</v>
      </c>
      <c r="C758" s="272">
        <f>SUM(C759:C763)</f>
        <v>0</v>
      </c>
      <c r="D758" s="272">
        <f>SUM(D759:D763)</f>
        <v>0</v>
      </c>
      <c r="E758" s="272">
        <f>SUM(E759:E763)</f>
        <v>0</v>
      </c>
      <c r="F758" s="269" t="str">
        <f t="shared" si="22"/>
        <v/>
      </c>
      <c r="G758" s="269" t="str">
        <f t="shared" si="23"/>
        <v/>
      </c>
    </row>
    <row r="759" s="255" customFormat="1" spans="1:7">
      <c r="A759" s="273" t="s">
        <v>1418</v>
      </c>
      <c r="B759" s="290" t="s">
        <v>1419</v>
      </c>
      <c r="C759" s="275"/>
      <c r="D759" s="275"/>
      <c r="E759" s="275"/>
      <c r="F759" s="269" t="str">
        <f t="shared" si="22"/>
        <v/>
      </c>
      <c r="G759" s="269" t="str">
        <f t="shared" si="23"/>
        <v/>
      </c>
    </row>
    <row r="760" s="255" customFormat="1" spans="1:7">
      <c r="A760" s="273" t="s">
        <v>1420</v>
      </c>
      <c r="B760" s="290" t="s">
        <v>1421</v>
      </c>
      <c r="C760" s="275"/>
      <c r="D760" s="275"/>
      <c r="E760" s="275"/>
      <c r="F760" s="269" t="str">
        <f t="shared" si="22"/>
        <v/>
      </c>
      <c r="G760" s="269" t="str">
        <f t="shared" si="23"/>
        <v/>
      </c>
    </row>
    <row r="761" s="255" customFormat="1" spans="1:7">
      <c r="A761" s="273" t="s">
        <v>1422</v>
      </c>
      <c r="B761" s="290" t="s">
        <v>1423</v>
      </c>
      <c r="C761" s="275"/>
      <c r="D761" s="275"/>
      <c r="E761" s="275"/>
      <c r="F761" s="269" t="str">
        <f t="shared" si="22"/>
        <v/>
      </c>
      <c r="G761" s="269" t="str">
        <f t="shared" si="23"/>
        <v/>
      </c>
    </row>
    <row r="762" s="255" customFormat="1" spans="1:7">
      <c r="A762" s="273" t="s">
        <v>1424</v>
      </c>
      <c r="B762" s="290" t="s">
        <v>1425</v>
      </c>
      <c r="C762" s="275"/>
      <c r="D762" s="275"/>
      <c r="E762" s="275"/>
      <c r="F762" s="269" t="str">
        <f t="shared" si="22"/>
        <v/>
      </c>
      <c r="G762" s="269" t="str">
        <f t="shared" si="23"/>
        <v/>
      </c>
    </row>
    <row r="763" s="255" customFormat="1" spans="1:7">
      <c r="A763" s="273" t="s">
        <v>1426</v>
      </c>
      <c r="B763" s="290" t="s">
        <v>1427</v>
      </c>
      <c r="C763" s="275"/>
      <c r="D763" s="275"/>
      <c r="E763" s="275"/>
      <c r="F763" s="269" t="str">
        <f t="shared" si="22"/>
        <v/>
      </c>
      <c r="G763" s="269" t="str">
        <f t="shared" si="23"/>
        <v/>
      </c>
    </row>
    <row r="764" s="255" customFormat="1" spans="1:7">
      <c r="A764" s="270" t="s">
        <v>1428</v>
      </c>
      <c r="B764" s="289" t="s">
        <v>1429</v>
      </c>
      <c r="C764" s="272">
        <f>SUM(C765:C766)</f>
        <v>0</v>
      </c>
      <c r="D764" s="272">
        <f>SUM(D765:D766)</f>
        <v>0</v>
      </c>
      <c r="E764" s="272">
        <f>SUM(E765:E766)</f>
        <v>0</v>
      </c>
      <c r="F764" s="269" t="str">
        <f t="shared" si="22"/>
        <v/>
      </c>
      <c r="G764" s="269" t="str">
        <f t="shared" si="23"/>
        <v/>
      </c>
    </row>
    <row r="765" s="255" customFormat="1" spans="1:7">
      <c r="A765" s="273" t="s">
        <v>1430</v>
      </c>
      <c r="B765" s="290" t="s">
        <v>1431</v>
      </c>
      <c r="C765" s="275"/>
      <c r="D765" s="275"/>
      <c r="E765" s="275"/>
      <c r="F765" s="269" t="str">
        <f t="shared" si="22"/>
        <v/>
      </c>
      <c r="G765" s="269" t="str">
        <f t="shared" si="23"/>
        <v/>
      </c>
    </row>
    <row r="766" s="255" customFormat="1" spans="1:7">
      <c r="A766" s="273" t="s">
        <v>1432</v>
      </c>
      <c r="B766" s="290" t="s">
        <v>1433</v>
      </c>
      <c r="C766" s="275"/>
      <c r="D766" s="275"/>
      <c r="E766" s="275"/>
      <c r="F766" s="269" t="str">
        <f t="shared" si="22"/>
        <v/>
      </c>
      <c r="G766" s="269" t="str">
        <f t="shared" si="23"/>
        <v/>
      </c>
    </row>
    <row r="767" s="255" customFormat="1" spans="1:7">
      <c r="A767" s="270" t="s">
        <v>1434</v>
      </c>
      <c r="B767" s="289" t="s">
        <v>1435</v>
      </c>
      <c r="C767" s="272">
        <f>SUM(C768:C769)</f>
        <v>0</v>
      </c>
      <c r="D767" s="272">
        <f>SUM(D768:D769)</f>
        <v>0</v>
      </c>
      <c r="E767" s="272">
        <f>SUM(E768:E769)</f>
        <v>0</v>
      </c>
      <c r="F767" s="269" t="str">
        <f t="shared" si="22"/>
        <v/>
      </c>
      <c r="G767" s="269" t="str">
        <f t="shared" si="23"/>
        <v/>
      </c>
    </row>
    <row r="768" s="255" customFormat="1" spans="1:7">
      <c r="A768" s="273" t="s">
        <v>1436</v>
      </c>
      <c r="B768" s="290" t="s">
        <v>1437</v>
      </c>
      <c r="C768" s="275"/>
      <c r="D768" s="275"/>
      <c r="E768" s="275"/>
      <c r="F768" s="269" t="str">
        <f t="shared" si="22"/>
        <v/>
      </c>
      <c r="G768" s="269" t="str">
        <f t="shared" si="23"/>
        <v/>
      </c>
    </row>
    <row r="769" s="255" customFormat="1" spans="1:7">
      <c r="A769" s="273" t="s">
        <v>1438</v>
      </c>
      <c r="B769" s="290" t="s">
        <v>1439</v>
      </c>
      <c r="C769" s="275"/>
      <c r="D769" s="275"/>
      <c r="E769" s="275"/>
      <c r="F769" s="269" t="str">
        <f t="shared" si="22"/>
        <v/>
      </c>
      <c r="G769" s="269" t="str">
        <f t="shared" si="23"/>
        <v/>
      </c>
    </row>
    <row r="770" s="255" customFormat="1" spans="1:7">
      <c r="A770" s="292" t="s">
        <v>1440</v>
      </c>
      <c r="B770" s="293" t="s">
        <v>1441</v>
      </c>
      <c r="C770" s="294"/>
      <c r="D770" s="294"/>
      <c r="E770" s="294"/>
      <c r="F770" s="269" t="str">
        <f t="shared" si="22"/>
        <v/>
      </c>
      <c r="G770" s="269" t="str">
        <f t="shared" si="23"/>
        <v/>
      </c>
    </row>
    <row r="771" s="255" customFormat="1" spans="1:7">
      <c r="A771" s="292" t="s">
        <v>1442</v>
      </c>
      <c r="B771" s="293" t="s">
        <v>1443</v>
      </c>
      <c r="C771" s="294">
        <v>183</v>
      </c>
      <c r="D771" s="294"/>
      <c r="E771" s="294"/>
      <c r="F771" s="269">
        <f t="shared" si="22"/>
        <v>0</v>
      </c>
      <c r="G771" s="269" t="str">
        <f t="shared" si="23"/>
        <v/>
      </c>
    </row>
    <row r="772" s="255" customFormat="1" spans="1:7">
      <c r="A772" s="270" t="s">
        <v>1444</v>
      </c>
      <c r="B772" s="289" t="s">
        <v>1445</v>
      </c>
      <c r="C772" s="272">
        <f>SUM(C773:C777)</f>
        <v>53</v>
      </c>
      <c r="D772" s="272">
        <f>SUM(D773:D777)</f>
        <v>53</v>
      </c>
      <c r="E772" s="272">
        <f>SUM(E773:E777)</f>
        <v>0</v>
      </c>
      <c r="F772" s="269">
        <f t="shared" si="22"/>
        <v>0</v>
      </c>
      <c r="G772" s="269">
        <f t="shared" si="23"/>
        <v>0</v>
      </c>
    </row>
    <row r="773" s="255" customFormat="1" spans="1:7">
      <c r="A773" s="273" t="s">
        <v>1446</v>
      </c>
      <c r="B773" s="290" t="s">
        <v>1447</v>
      </c>
      <c r="C773" s="275">
        <v>3</v>
      </c>
      <c r="D773" s="275">
        <v>3</v>
      </c>
      <c r="E773" s="275"/>
      <c r="F773" s="269">
        <f t="shared" si="22"/>
        <v>0</v>
      </c>
      <c r="G773" s="269">
        <f t="shared" si="23"/>
        <v>0</v>
      </c>
    </row>
    <row r="774" s="255" customFormat="1" spans="1:7">
      <c r="A774" s="273" t="s">
        <v>1448</v>
      </c>
      <c r="B774" s="290" t="s">
        <v>1449</v>
      </c>
      <c r="C774" s="275"/>
      <c r="D774" s="275"/>
      <c r="E774" s="275"/>
      <c r="F774" s="269" t="str">
        <f t="shared" ref="F774:F837" si="24">IF(C774=0,"",ROUND(E774/C774*100,1))</f>
        <v/>
      </c>
      <c r="G774" s="269" t="str">
        <f t="shared" ref="G774:G837" si="25">IF(D774=0,"",ROUND(E774/D774*100,1))</f>
        <v/>
      </c>
    </row>
    <row r="775" s="255" customFormat="1" spans="1:7">
      <c r="A775" s="273" t="s">
        <v>1450</v>
      </c>
      <c r="B775" s="290" t="s">
        <v>1451</v>
      </c>
      <c r="C775" s="275"/>
      <c r="D775" s="275"/>
      <c r="E775" s="275"/>
      <c r="F775" s="269" t="str">
        <f t="shared" si="24"/>
        <v/>
      </c>
      <c r="G775" s="269" t="str">
        <f t="shared" si="25"/>
        <v/>
      </c>
    </row>
    <row r="776" s="255" customFormat="1" spans="1:7">
      <c r="A776" s="273" t="s">
        <v>1452</v>
      </c>
      <c r="B776" s="290" t="s">
        <v>1453</v>
      </c>
      <c r="C776" s="275"/>
      <c r="D776" s="275"/>
      <c r="E776" s="275"/>
      <c r="F776" s="269" t="str">
        <f t="shared" si="24"/>
        <v/>
      </c>
      <c r="G776" s="269" t="str">
        <f t="shared" si="25"/>
        <v/>
      </c>
    </row>
    <row r="777" s="255" customFormat="1" spans="1:7">
      <c r="A777" s="273" t="s">
        <v>1454</v>
      </c>
      <c r="B777" s="290" t="s">
        <v>1455</v>
      </c>
      <c r="C777" s="275">
        <v>50</v>
      </c>
      <c r="D777" s="275">
        <v>50</v>
      </c>
      <c r="E777" s="275"/>
      <c r="F777" s="269">
        <f t="shared" si="24"/>
        <v>0</v>
      </c>
      <c r="G777" s="269">
        <f t="shared" si="25"/>
        <v>0</v>
      </c>
    </row>
    <row r="778" s="255" customFormat="1" spans="1:7">
      <c r="A778" s="292" t="s">
        <v>1456</v>
      </c>
      <c r="B778" s="293" t="s">
        <v>1457</v>
      </c>
      <c r="C778" s="294"/>
      <c r="D778" s="294"/>
      <c r="E778" s="294"/>
      <c r="F778" s="269" t="str">
        <f t="shared" si="24"/>
        <v/>
      </c>
      <c r="G778" s="269" t="str">
        <f t="shared" si="25"/>
        <v/>
      </c>
    </row>
    <row r="779" s="255" customFormat="1" spans="1:7">
      <c r="A779" s="292" t="s">
        <v>1458</v>
      </c>
      <c r="B779" s="293" t="s">
        <v>1459</v>
      </c>
      <c r="C779" s="294"/>
      <c r="D779" s="294"/>
      <c r="E779" s="294"/>
      <c r="F779" s="269" t="str">
        <f t="shared" si="24"/>
        <v/>
      </c>
      <c r="G779" s="269" t="str">
        <f t="shared" si="25"/>
        <v/>
      </c>
    </row>
    <row r="780" s="255" customFormat="1" spans="1:7">
      <c r="A780" s="270" t="s">
        <v>1460</v>
      </c>
      <c r="B780" s="289" t="s">
        <v>1461</v>
      </c>
      <c r="C780" s="272">
        <f>SUM(C781:C790)</f>
        <v>0</v>
      </c>
      <c r="D780" s="272">
        <f>SUM(D781:D790)</f>
        <v>0</v>
      </c>
      <c r="E780" s="272">
        <f>SUM(E781:E790)</f>
        <v>0</v>
      </c>
      <c r="F780" s="269" t="str">
        <f t="shared" si="24"/>
        <v/>
      </c>
      <c r="G780" s="269" t="str">
        <f t="shared" si="25"/>
        <v/>
      </c>
    </row>
    <row r="781" s="255" customFormat="1" spans="1:7">
      <c r="A781" s="273" t="s">
        <v>1462</v>
      </c>
      <c r="B781" s="290" t="s">
        <v>111</v>
      </c>
      <c r="C781" s="275"/>
      <c r="D781" s="275"/>
      <c r="E781" s="275"/>
      <c r="F781" s="269" t="str">
        <f t="shared" si="24"/>
        <v/>
      </c>
      <c r="G781" s="269" t="str">
        <f t="shared" si="25"/>
        <v/>
      </c>
    </row>
    <row r="782" s="255" customFormat="1" spans="1:7">
      <c r="A782" s="273" t="s">
        <v>1463</v>
      </c>
      <c r="B782" s="290" t="s">
        <v>113</v>
      </c>
      <c r="C782" s="275"/>
      <c r="D782" s="275"/>
      <c r="E782" s="275"/>
      <c r="F782" s="269" t="str">
        <f t="shared" si="24"/>
        <v/>
      </c>
      <c r="G782" s="269" t="str">
        <f t="shared" si="25"/>
        <v/>
      </c>
    </row>
    <row r="783" s="255" customFormat="1" spans="1:7">
      <c r="A783" s="273" t="s">
        <v>1464</v>
      </c>
      <c r="B783" s="290" t="s">
        <v>115</v>
      </c>
      <c r="C783" s="275"/>
      <c r="D783" s="275"/>
      <c r="E783" s="275"/>
      <c r="F783" s="269" t="str">
        <f t="shared" si="24"/>
        <v/>
      </c>
      <c r="G783" s="269" t="str">
        <f t="shared" si="25"/>
        <v/>
      </c>
    </row>
    <row r="784" s="255" customFormat="1" spans="1:7">
      <c r="A784" s="273" t="s">
        <v>1465</v>
      </c>
      <c r="B784" s="290" t="s">
        <v>1466</v>
      </c>
      <c r="C784" s="275"/>
      <c r="D784" s="275"/>
      <c r="E784" s="275"/>
      <c r="F784" s="269" t="str">
        <f t="shared" si="24"/>
        <v/>
      </c>
      <c r="G784" s="269" t="str">
        <f t="shared" si="25"/>
        <v/>
      </c>
    </row>
    <row r="785" s="255" customFormat="1" spans="1:7">
      <c r="A785" s="273" t="s">
        <v>1467</v>
      </c>
      <c r="B785" s="290" t="s">
        <v>1468</v>
      </c>
      <c r="C785" s="275"/>
      <c r="D785" s="275"/>
      <c r="E785" s="275"/>
      <c r="F785" s="269" t="str">
        <f t="shared" si="24"/>
        <v/>
      </c>
      <c r="G785" s="269" t="str">
        <f t="shared" si="25"/>
        <v/>
      </c>
    </row>
    <row r="786" s="255" customFormat="1" spans="1:7">
      <c r="A786" s="273" t="s">
        <v>1469</v>
      </c>
      <c r="B786" s="290" t="s">
        <v>1470</v>
      </c>
      <c r="C786" s="275"/>
      <c r="D786" s="275"/>
      <c r="E786" s="275"/>
      <c r="F786" s="269" t="str">
        <f t="shared" si="24"/>
        <v/>
      </c>
      <c r="G786" s="269" t="str">
        <f t="shared" si="25"/>
        <v/>
      </c>
    </row>
    <row r="787" s="255" customFormat="1" spans="1:7">
      <c r="A787" s="273" t="s">
        <v>1471</v>
      </c>
      <c r="B787" s="290" t="s">
        <v>212</v>
      </c>
      <c r="C787" s="275"/>
      <c r="D787" s="275"/>
      <c r="E787" s="275"/>
      <c r="F787" s="269" t="str">
        <f t="shared" si="24"/>
        <v/>
      </c>
      <c r="G787" s="269" t="str">
        <f t="shared" si="25"/>
        <v/>
      </c>
    </row>
    <row r="788" s="255" customFormat="1" spans="1:7">
      <c r="A788" s="273" t="s">
        <v>1472</v>
      </c>
      <c r="B788" s="290" t="s">
        <v>1473</v>
      </c>
      <c r="C788" s="275"/>
      <c r="D788" s="275"/>
      <c r="E788" s="275"/>
      <c r="F788" s="269" t="str">
        <f t="shared" si="24"/>
        <v/>
      </c>
      <c r="G788" s="269" t="str">
        <f t="shared" si="25"/>
        <v/>
      </c>
    </row>
    <row r="789" s="255" customFormat="1" spans="1:7">
      <c r="A789" s="273" t="s">
        <v>1474</v>
      </c>
      <c r="B789" s="290" t="s">
        <v>129</v>
      </c>
      <c r="C789" s="275"/>
      <c r="D789" s="275"/>
      <c r="E789" s="275"/>
      <c r="F789" s="269" t="str">
        <f t="shared" si="24"/>
        <v/>
      </c>
      <c r="G789" s="269" t="str">
        <f t="shared" si="25"/>
        <v/>
      </c>
    </row>
    <row r="790" s="255" customFormat="1" spans="1:7">
      <c r="A790" s="273" t="s">
        <v>1475</v>
      </c>
      <c r="B790" s="290" t="s">
        <v>1476</v>
      </c>
      <c r="C790" s="275"/>
      <c r="D790" s="275"/>
      <c r="E790" s="275"/>
      <c r="F790" s="269" t="str">
        <f t="shared" si="24"/>
        <v/>
      </c>
      <c r="G790" s="269" t="str">
        <f t="shared" si="25"/>
        <v/>
      </c>
    </row>
    <row r="791" s="255" customFormat="1" spans="1:7">
      <c r="A791" s="270" t="s">
        <v>1477</v>
      </c>
      <c r="B791" s="289" t="s">
        <v>1478</v>
      </c>
      <c r="C791" s="272">
        <f>SUM(C792)</f>
        <v>0</v>
      </c>
      <c r="D791" s="272">
        <f>SUM(D792)</f>
        <v>0</v>
      </c>
      <c r="E791" s="272">
        <f>SUM(E792)</f>
        <v>0</v>
      </c>
      <c r="F791" s="269" t="str">
        <f t="shared" si="24"/>
        <v/>
      </c>
      <c r="G791" s="269" t="str">
        <f t="shared" si="25"/>
        <v/>
      </c>
    </row>
    <row r="792" s="255" customFormat="1" spans="1:7">
      <c r="A792" s="273" t="s">
        <v>1479</v>
      </c>
      <c r="B792" s="290" t="s">
        <v>1480</v>
      </c>
      <c r="C792" s="275"/>
      <c r="D792" s="275"/>
      <c r="E792" s="275"/>
      <c r="F792" s="269" t="str">
        <f t="shared" si="24"/>
        <v/>
      </c>
      <c r="G792" s="269" t="str">
        <f t="shared" si="25"/>
        <v/>
      </c>
    </row>
    <row r="793" s="255" customFormat="1" spans="1:7">
      <c r="A793" s="267" t="s">
        <v>1481</v>
      </c>
      <c r="B793" s="291" t="s">
        <v>1482</v>
      </c>
      <c r="C793" s="269">
        <f>SUM(C794,C805,C806,C809,C811,C813)</f>
        <v>15366</v>
      </c>
      <c r="D793" s="269">
        <f>SUM(D794,D805,D806,D809,D811,D813)</f>
        <v>23201</v>
      </c>
      <c r="E793" s="269">
        <f>SUM(E794,E805,E806,E809,E811,E813)</f>
        <v>14948</v>
      </c>
      <c r="F793" s="269">
        <f t="shared" si="24"/>
        <v>97</v>
      </c>
      <c r="G793" s="269">
        <f t="shared" si="25"/>
        <v>64</v>
      </c>
    </row>
    <row r="794" s="255" customFormat="1" spans="1:7">
      <c r="A794" s="270" t="s">
        <v>1483</v>
      </c>
      <c r="B794" s="289" t="s">
        <v>1484</v>
      </c>
      <c r="C794" s="272">
        <f>SUM(C795:C804)</f>
        <v>2992</v>
      </c>
      <c r="D794" s="272">
        <f>SUM(D795:D804)</f>
        <v>3852</v>
      </c>
      <c r="E794" s="272">
        <f>SUM(E795:E804)</f>
        <v>8622</v>
      </c>
      <c r="F794" s="269">
        <f t="shared" si="24"/>
        <v>288</v>
      </c>
      <c r="G794" s="269">
        <f t="shared" si="25"/>
        <v>224</v>
      </c>
    </row>
    <row r="795" s="255" customFormat="1" spans="1:7">
      <c r="A795" s="273" t="s">
        <v>1485</v>
      </c>
      <c r="B795" s="290" t="s">
        <v>111</v>
      </c>
      <c r="C795" s="275">
        <v>2603</v>
      </c>
      <c r="D795" s="275">
        <v>2828</v>
      </c>
      <c r="E795" s="275">
        <v>3705</v>
      </c>
      <c r="F795" s="269">
        <f t="shared" si="24"/>
        <v>142</v>
      </c>
      <c r="G795" s="269">
        <f t="shared" si="25"/>
        <v>131</v>
      </c>
    </row>
    <row r="796" s="255" customFormat="1" spans="1:7">
      <c r="A796" s="273" t="s">
        <v>1486</v>
      </c>
      <c r="B796" s="290" t="s">
        <v>113</v>
      </c>
      <c r="C796" s="275">
        <v>54</v>
      </c>
      <c r="D796" s="275">
        <v>54</v>
      </c>
      <c r="E796" s="275"/>
      <c r="F796" s="269">
        <f t="shared" si="24"/>
        <v>0</v>
      </c>
      <c r="G796" s="269">
        <f t="shared" si="25"/>
        <v>0</v>
      </c>
    </row>
    <row r="797" s="255" customFormat="1" spans="1:7">
      <c r="A797" s="273" t="s">
        <v>1487</v>
      </c>
      <c r="B797" s="290" t="s">
        <v>115</v>
      </c>
      <c r="C797" s="275"/>
      <c r="D797" s="275"/>
      <c r="E797" s="275"/>
      <c r="F797" s="269" t="str">
        <f t="shared" si="24"/>
        <v/>
      </c>
      <c r="G797" s="269" t="str">
        <f t="shared" si="25"/>
        <v/>
      </c>
    </row>
    <row r="798" s="255" customFormat="1" spans="1:7">
      <c r="A798" s="273" t="s">
        <v>1488</v>
      </c>
      <c r="B798" s="290" t="s">
        <v>1489</v>
      </c>
      <c r="C798" s="275"/>
      <c r="D798" s="275">
        <v>160</v>
      </c>
      <c r="E798" s="275">
        <v>417</v>
      </c>
      <c r="F798" s="269" t="str">
        <f t="shared" si="24"/>
        <v/>
      </c>
      <c r="G798" s="269">
        <f t="shared" si="25"/>
        <v>261</v>
      </c>
    </row>
    <row r="799" s="255" customFormat="1" spans="1:7">
      <c r="A799" s="273" t="s">
        <v>1490</v>
      </c>
      <c r="B799" s="290" t="s">
        <v>1491</v>
      </c>
      <c r="C799" s="275"/>
      <c r="D799" s="275"/>
      <c r="E799" s="275"/>
      <c r="F799" s="269" t="str">
        <f t="shared" si="24"/>
        <v/>
      </c>
      <c r="G799" s="269" t="str">
        <f t="shared" si="25"/>
        <v/>
      </c>
    </row>
    <row r="800" s="255" customFormat="1" spans="1:7">
      <c r="A800" s="273" t="s">
        <v>1492</v>
      </c>
      <c r="B800" s="290" t="s">
        <v>1493</v>
      </c>
      <c r="C800" s="275">
        <v>24</v>
      </c>
      <c r="D800" s="275">
        <v>24</v>
      </c>
      <c r="E800" s="275"/>
      <c r="F800" s="269">
        <f t="shared" si="24"/>
        <v>0</v>
      </c>
      <c r="G800" s="269">
        <f t="shared" si="25"/>
        <v>0</v>
      </c>
    </row>
    <row r="801" s="255" customFormat="1" spans="1:7">
      <c r="A801" s="273" t="s">
        <v>1494</v>
      </c>
      <c r="B801" s="290" t="s">
        <v>1495</v>
      </c>
      <c r="C801" s="275"/>
      <c r="D801" s="275"/>
      <c r="E801" s="275"/>
      <c r="F801" s="269" t="str">
        <f t="shared" si="24"/>
        <v/>
      </c>
      <c r="G801" s="269" t="str">
        <f t="shared" si="25"/>
        <v/>
      </c>
    </row>
    <row r="802" s="255" customFormat="1" spans="1:7">
      <c r="A802" s="273" t="s">
        <v>1496</v>
      </c>
      <c r="B802" s="290" t="s">
        <v>1497</v>
      </c>
      <c r="C802" s="275"/>
      <c r="D802" s="275"/>
      <c r="E802" s="275"/>
      <c r="F802" s="269" t="str">
        <f t="shared" si="24"/>
        <v/>
      </c>
      <c r="G802" s="269" t="str">
        <f t="shared" si="25"/>
        <v/>
      </c>
    </row>
    <row r="803" s="255" customFormat="1" spans="1:7">
      <c r="A803" s="273" t="s">
        <v>1498</v>
      </c>
      <c r="B803" s="290" t="s">
        <v>1499</v>
      </c>
      <c r="C803" s="275"/>
      <c r="D803" s="275"/>
      <c r="E803" s="275"/>
      <c r="F803" s="269" t="str">
        <f t="shared" si="24"/>
        <v/>
      </c>
      <c r="G803" s="269" t="str">
        <f t="shared" si="25"/>
        <v/>
      </c>
    </row>
    <row r="804" s="255" customFormat="1" spans="1:7">
      <c r="A804" s="273" t="s">
        <v>1500</v>
      </c>
      <c r="B804" s="290" t="s">
        <v>1501</v>
      </c>
      <c r="C804" s="275">
        <v>311</v>
      </c>
      <c r="D804" s="275">
        <v>786</v>
      </c>
      <c r="E804" s="275">
        <v>4500</v>
      </c>
      <c r="F804" s="269">
        <f t="shared" si="24"/>
        <v>1447</v>
      </c>
      <c r="G804" s="269">
        <f t="shared" si="25"/>
        <v>573</v>
      </c>
    </row>
    <row r="805" s="255" customFormat="1" spans="1:7">
      <c r="A805" s="292" t="s">
        <v>1502</v>
      </c>
      <c r="B805" s="293" t="s">
        <v>1503</v>
      </c>
      <c r="C805" s="295">
        <v>386</v>
      </c>
      <c r="D805" s="294">
        <v>1124</v>
      </c>
      <c r="E805" s="294">
        <v>1000</v>
      </c>
      <c r="F805" s="269">
        <f t="shared" si="24"/>
        <v>259</v>
      </c>
      <c r="G805" s="269">
        <f t="shared" si="25"/>
        <v>89</v>
      </c>
    </row>
    <row r="806" s="255" customFormat="1" spans="1:7">
      <c r="A806" s="270" t="s">
        <v>1504</v>
      </c>
      <c r="B806" s="289" t="s">
        <v>1505</v>
      </c>
      <c r="C806" s="272">
        <f>SUM(C807:C808)</f>
        <v>3909</v>
      </c>
      <c r="D806" s="272">
        <f>SUM(D807:D808)</f>
        <v>7435</v>
      </c>
      <c r="E806" s="272">
        <f>SUM(E807:E808)</f>
        <v>1475</v>
      </c>
      <c r="F806" s="269">
        <f t="shared" si="24"/>
        <v>38</v>
      </c>
      <c r="G806" s="269">
        <f t="shared" si="25"/>
        <v>20</v>
      </c>
    </row>
    <row r="807" s="255" customFormat="1" spans="1:7">
      <c r="A807" s="273" t="s">
        <v>1506</v>
      </c>
      <c r="B807" s="290" t="s">
        <v>1507</v>
      </c>
      <c r="C807" s="275">
        <v>3734</v>
      </c>
      <c r="D807" s="275">
        <v>4828</v>
      </c>
      <c r="E807" s="275">
        <v>250</v>
      </c>
      <c r="F807" s="269">
        <f t="shared" si="24"/>
        <v>7</v>
      </c>
      <c r="G807" s="269">
        <f t="shared" si="25"/>
        <v>5</v>
      </c>
    </row>
    <row r="808" s="255" customFormat="1" spans="1:7">
      <c r="A808" s="273" t="s">
        <v>1508</v>
      </c>
      <c r="B808" s="290" t="s">
        <v>1509</v>
      </c>
      <c r="C808" s="275">
        <v>175</v>
      </c>
      <c r="D808" s="275">
        <v>2607</v>
      </c>
      <c r="E808" s="275">
        <v>1225</v>
      </c>
      <c r="F808" s="269">
        <f t="shared" si="24"/>
        <v>700</v>
      </c>
      <c r="G808" s="269">
        <f t="shared" si="25"/>
        <v>47</v>
      </c>
    </row>
    <row r="809" s="255" customFormat="1" spans="1:7">
      <c r="A809" s="270" t="s">
        <v>1510</v>
      </c>
      <c r="B809" s="289" t="s">
        <v>1511</v>
      </c>
      <c r="C809" s="272">
        <f t="shared" ref="C809:C813" si="26">SUM(C810)</f>
        <v>8012</v>
      </c>
      <c r="D809" s="272">
        <f t="shared" ref="D809:D813" si="27">SUM(D810)</f>
        <v>7188</v>
      </c>
      <c r="E809" s="272">
        <f t="shared" ref="E809:E813" si="28">SUM(E810)</f>
        <v>3061</v>
      </c>
      <c r="F809" s="269">
        <f t="shared" si="24"/>
        <v>38</v>
      </c>
      <c r="G809" s="269">
        <f t="shared" si="25"/>
        <v>43</v>
      </c>
    </row>
    <row r="810" s="255" customFormat="1" spans="1:7">
      <c r="A810" s="273" t="s">
        <v>1512</v>
      </c>
      <c r="B810" s="290" t="s">
        <v>1513</v>
      </c>
      <c r="C810" s="275">
        <v>8012</v>
      </c>
      <c r="D810" s="275">
        <v>7188</v>
      </c>
      <c r="E810" s="275">
        <v>3061</v>
      </c>
      <c r="F810" s="269">
        <f t="shared" si="24"/>
        <v>38</v>
      </c>
      <c r="G810" s="269">
        <f t="shared" si="25"/>
        <v>43</v>
      </c>
    </row>
    <row r="811" s="255" customFormat="1" spans="1:7">
      <c r="A811" s="270" t="s">
        <v>1514</v>
      </c>
      <c r="B811" s="289" t="s">
        <v>1515</v>
      </c>
      <c r="C811" s="272">
        <f t="shared" si="26"/>
        <v>0</v>
      </c>
      <c r="D811" s="272">
        <f t="shared" si="27"/>
        <v>0</v>
      </c>
      <c r="E811" s="272">
        <f t="shared" si="28"/>
        <v>0</v>
      </c>
      <c r="F811" s="269" t="str">
        <f t="shared" si="24"/>
        <v/>
      </c>
      <c r="G811" s="269" t="str">
        <f t="shared" si="25"/>
        <v/>
      </c>
    </row>
    <row r="812" s="255" customFormat="1" spans="1:7">
      <c r="A812" s="273" t="s">
        <v>1516</v>
      </c>
      <c r="B812" s="290" t="s">
        <v>1517</v>
      </c>
      <c r="C812" s="275"/>
      <c r="D812" s="275"/>
      <c r="E812" s="275"/>
      <c r="F812" s="269" t="str">
        <f t="shared" si="24"/>
        <v/>
      </c>
      <c r="G812" s="269" t="str">
        <f t="shared" si="25"/>
        <v/>
      </c>
    </row>
    <row r="813" s="255" customFormat="1" spans="1:7">
      <c r="A813" s="270" t="s">
        <v>1518</v>
      </c>
      <c r="B813" s="289" t="s">
        <v>1519</v>
      </c>
      <c r="C813" s="272">
        <f t="shared" si="26"/>
        <v>67</v>
      </c>
      <c r="D813" s="272">
        <f t="shared" si="27"/>
        <v>3602</v>
      </c>
      <c r="E813" s="272">
        <f t="shared" si="28"/>
        <v>790</v>
      </c>
      <c r="F813" s="269">
        <f t="shared" si="24"/>
        <v>1179</v>
      </c>
      <c r="G813" s="269">
        <f t="shared" si="25"/>
        <v>22</v>
      </c>
    </row>
    <row r="814" s="255" customFormat="1" spans="1:7">
      <c r="A814" s="273" t="s">
        <v>1520</v>
      </c>
      <c r="B814" s="290" t="s">
        <v>1521</v>
      </c>
      <c r="C814" s="275">
        <v>67</v>
      </c>
      <c r="D814" s="275">
        <v>3602</v>
      </c>
      <c r="E814" s="275">
        <v>790</v>
      </c>
      <c r="F814" s="269">
        <f t="shared" si="24"/>
        <v>1179</v>
      </c>
      <c r="G814" s="269">
        <f t="shared" si="25"/>
        <v>22</v>
      </c>
    </row>
    <row r="815" s="255" customFormat="1" spans="1:7">
      <c r="A815" s="267" t="s">
        <v>1522</v>
      </c>
      <c r="B815" s="291" t="s">
        <v>1523</v>
      </c>
      <c r="C815" s="269">
        <f>SUM(C816,C842,C864,C892,C903,C910,C916,C919)</f>
        <v>86103</v>
      </c>
      <c r="D815" s="269">
        <f>SUM(D816,D842,D864,D892,D903,D910,D916,D919)</f>
        <v>90192</v>
      </c>
      <c r="E815" s="269">
        <f>SUM(E816,E842,E864,E892,E903,E910,E916,E919)</f>
        <v>67166</v>
      </c>
      <c r="F815" s="269">
        <f t="shared" si="24"/>
        <v>78</v>
      </c>
      <c r="G815" s="269">
        <f t="shared" si="25"/>
        <v>75</v>
      </c>
    </row>
    <row r="816" s="255" customFormat="1" spans="1:7">
      <c r="A816" s="270" t="s">
        <v>1524</v>
      </c>
      <c r="B816" s="289" t="s">
        <v>1525</v>
      </c>
      <c r="C816" s="272">
        <f>SUM(C817:C841)</f>
        <v>28541</v>
      </c>
      <c r="D816" s="272">
        <f>SUM(D817:D841)</f>
        <v>27663</v>
      </c>
      <c r="E816" s="272">
        <f>SUM(E817:E841)</f>
        <v>26042</v>
      </c>
      <c r="F816" s="269">
        <f t="shared" si="24"/>
        <v>91</v>
      </c>
      <c r="G816" s="269">
        <f t="shared" si="25"/>
        <v>94</v>
      </c>
    </row>
    <row r="817" s="255" customFormat="1" spans="1:7">
      <c r="A817" s="273" t="s">
        <v>1526</v>
      </c>
      <c r="B817" s="290" t="s">
        <v>111</v>
      </c>
      <c r="C817" s="275">
        <v>4087</v>
      </c>
      <c r="D817" s="275">
        <v>3600</v>
      </c>
      <c r="E817" s="275">
        <v>3275</v>
      </c>
      <c r="F817" s="269">
        <f t="shared" si="24"/>
        <v>80</v>
      </c>
      <c r="G817" s="269">
        <f t="shared" si="25"/>
        <v>91</v>
      </c>
    </row>
    <row r="818" s="255" customFormat="1" spans="1:7">
      <c r="A818" s="273" t="s">
        <v>1527</v>
      </c>
      <c r="B818" s="290" t="s">
        <v>113</v>
      </c>
      <c r="C818" s="275">
        <v>5</v>
      </c>
      <c r="D818" s="275">
        <v>9</v>
      </c>
      <c r="E818" s="275">
        <v>1</v>
      </c>
      <c r="F818" s="269">
        <f t="shared" si="24"/>
        <v>20</v>
      </c>
      <c r="G818" s="269">
        <f t="shared" si="25"/>
        <v>11</v>
      </c>
    </row>
    <row r="819" s="255" customFormat="1" spans="1:7">
      <c r="A819" s="273" t="s">
        <v>1528</v>
      </c>
      <c r="B819" s="290" t="s">
        <v>115</v>
      </c>
      <c r="C819" s="275">
        <v>80</v>
      </c>
      <c r="D819" s="275">
        <v>92</v>
      </c>
      <c r="E819" s="275">
        <v>18</v>
      </c>
      <c r="F819" s="269">
        <f t="shared" si="24"/>
        <v>23</v>
      </c>
      <c r="G819" s="269">
        <f t="shared" si="25"/>
        <v>20</v>
      </c>
    </row>
    <row r="820" s="255" customFormat="1" spans="1:7">
      <c r="A820" s="273" t="s">
        <v>1529</v>
      </c>
      <c r="B820" s="290" t="s">
        <v>129</v>
      </c>
      <c r="C820" s="275">
        <v>188</v>
      </c>
      <c r="D820" s="275">
        <v>210</v>
      </c>
      <c r="E820" s="275">
        <v>54</v>
      </c>
      <c r="F820" s="269">
        <f t="shared" si="24"/>
        <v>29</v>
      </c>
      <c r="G820" s="269">
        <f t="shared" si="25"/>
        <v>26</v>
      </c>
    </row>
    <row r="821" s="255" customFormat="1" spans="1:7">
      <c r="A821" s="273" t="s">
        <v>1530</v>
      </c>
      <c r="B821" s="290" t="s">
        <v>1531</v>
      </c>
      <c r="C821" s="275"/>
      <c r="D821" s="275"/>
      <c r="E821" s="275">
        <v>10</v>
      </c>
      <c r="F821" s="269" t="str">
        <f t="shared" si="24"/>
        <v/>
      </c>
      <c r="G821" s="269" t="str">
        <f t="shared" si="25"/>
        <v/>
      </c>
    </row>
    <row r="822" s="255" customFormat="1" spans="1:7">
      <c r="A822" s="273" t="s">
        <v>1532</v>
      </c>
      <c r="B822" s="290" t="s">
        <v>1533</v>
      </c>
      <c r="C822" s="275">
        <v>32</v>
      </c>
      <c r="D822" s="275">
        <v>40</v>
      </c>
      <c r="E822" s="275"/>
      <c r="F822" s="269">
        <f t="shared" si="24"/>
        <v>0</v>
      </c>
      <c r="G822" s="269">
        <f t="shared" si="25"/>
        <v>0</v>
      </c>
    </row>
    <row r="823" s="255" customFormat="1" spans="1:7">
      <c r="A823" s="273" t="s">
        <v>1534</v>
      </c>
      <c r="B823" s="290" t="s">
        <v>1535</v>
      </c>
      <c r="C823" s="275">
        <v>204</v>
      </c>
      <c r="D823" s="275">
        <v>454</v>
      </c>
      <c r="E823" s="275">
        <v>107</v>
      </c>
      <c r="F823" s="269">
        <f t="shared" si="24"/>
        <v>53</v>
      </c>
      <c r="G823" s="269">
        <f t="shared" si="25"/>
        <v>24</v>
      </c>
    </row>
    <row r="824" s="119" customFormat="1" spans="1:7">
      <c r="A824" s="273" t="s">
        <v>1536</v>
      </c>
      <c r="B824" s="290" t="s">
        <v>1537</v>
      </c>
      <c r="C824" s="275">
        <v>167</v>
      </c>
      <c r="D824" s="275">
        <v>163</v>
      </c>
      <c r="E824" s="275">
        <v>119</v>
      </c>
      <c r="F824" s="269">
        <f t="shared" si="24"/>
        <v>71</v>
      </c>
      <c r="G824" s="269">
        <f t="shared" si="25"/>
        <v>73</v>
      </c>
    </row>
    <row r="825" s="119" customFormat="1" spans="1:7">
      <c r="A825" s="273" t="s">
        <v>1538</v>
      </c>
      <c r="B825" s="290" t="s">
        <v>1539</v>
      </c>
      <c r="C825" s="275"/>
      <c r="D825" s="275"/>
      <c r="E825" s="275"/>
      <c r="F825" s="269" t="str">
        <f t="shared" si="24"/>
        <v/>
      </c>
      <c r="G825" s="269" t="str">
        <f t="shared" si="25"/>
        <v/>
      </c>
    </row>
    <row r="826" s="119" customFormat="1" spans="1:7">
      <c r="A826" s="273" t="s">
        <v>1540</v>
      </c>
      <c r="B826" s="290" t="s">
        <v>1541</v>
      </c>
      <c r="C826" s="275"/>
      <c r="D826" s="275"/>
      <c r="E826" s="275"/>
      <c r="F826" s="269" t="str">
        <f t="shared" si="24"/>
        <v/>
      </c>
      <c r="G826" s="269" t="str">
        <f t="shared" si="25"/>
        <v/>
      </c>
    </row>
    <row r="827" s="119" customFormat="1" spans="1:7">
      <c r="A827" s="273" t="s">
        <v>1542</v>
      </c>
      <c r="B827" s="290" t="s">
        <v>1543</v>
      </c>
      <c r="C827" s="275"/>
      <c r="D827" s="275"/>
      <c r="E827" s="275"/>
      <c r="F827" s="269" t="str">
        <f t="shared" si="24"/>
        <v/>
      </c>
      <c r="G827" s="269" t="str">
        <f t="shared" si="25"/>
        <v/>
      </c>
    </row>
    <row r="828" s="119" customFormat="1" spans="1:7">
      <c r="A828" s="273" t="s">
        <v>1544</v>
      </c>
      <c r="B828" s="290" t="s">
        <v>1545</v>
      </c>
      <c r="C828" s="275"/>
      <c r="D828" s="275"/>
      <c r="E828" s="275"/>
      <c r="F828" s="269" t="str">
        <f t="shared" si="24"/>
        <v/>
      </c>
      <c r="G828" s="269" t="str">
        <f t="shared" si="25"/>
        <v/>
      </c>
    </row>
    <row r="829" s="119" customFormat="1" spans="1:7">
      <c r="A829" s="273" t="s">
        <v>1546</v>
      </c>
      <c r="B829" s="290" t="s">
        <v>1547</v>
      </c>
      <c r="C829" s="275">
        <v>278</v>
      </c>
      <c r="D829" s="275">
        <v>144</v>
      </c>
      <c r="E829" s="275">
        <v>802</v>
      </c>
      <c r="F829" s="269">
        <f t="shared" si="24"/>
        <v>289</v>
      </c>
      <c r="G829" s="269">
        <f t="shared" si="25"/>
        <v>557</v>
      </c>
    </row>
    <row r="830" s="119" customFormat="1" spans="1:7">
      <c r="A830" s="273" t="s">
        <v>1548</v>
      </c>
      <c r="B830" s="290" t="s">
        <v>1549</v>
      </c>
      <c r="C830" s="275"/>
      <c r="D830" s="275"/>
      <c r="E830" s="275"/>
      <c r="F830" s="269" t="str">
        <f t="shared" si="24"/>
        <v/>
      </c>
      <c r="G830" s="269" t="str">
        <f t="shared" si="25"/>
        <v/>
      </c>
    </row>
    <row r="831" s="119" customFormat="1" spans="1:7">
      <c r="A831" s="273" t="s">
        <v>1550</v>
      </c>
      <c r="B831" s="290" t="s">
        <v>1551</v>
      </c>
      <c r="C831" s="275"/>
      <c r="D831" s="275"/>
      <c r="E831" s="275">
        <v>10119</v>
      </c>
      <c r="F831" s="269" t="str">
        <f t="shared" si="24"/>
        <v/>
      </c>
      <c r="G831" s="269" t="str">
        <f t="shared" si="25"/>
        <v/>
      </c>
    </row>
    <row r="832" s="119" customFormat="1" spans="1:7">
      <c r="A832" s="273" t="s">
        <v>1552</v>
      </c>
      <c r="B832" s="290" t="s">
        <v>1553</v>
      </c>
      <c r="C832" s="275">
        <v>13000</v>
      </c>
      <c r="D832" s="275">
        <v>14776</v>
      </c>
      <c r="E832" s="275">
        <v>3301</v>
      </c>
      <c r="F832" s="269">
        <f t="shared" si="24"/>
        <v>25</v>
      </c>
      <c r="G832" s="269">
        <f t="shared" si="25"/>
        <v>22</v>
      </c>
    </row>
    <row r="833" s="119" customFormat="1" spans="1:7">
      <c r="A833" s="273" t="s">
        <v>1554</v>
      </c>
      <c r="B833" s="290" t="s">
        <v>1555</v>
      </c>
      <c r="C833" s="275"/>
      <c r="D833" s="275"/>
      <c r="E833" s="275"/>
      <c r="F833" s="269" t="str">
        <f t="shared" si="24"/>
        <v/>
      </c>
      <c r="G833" s="269" t="str">
        <f t="shared" si="25"/>
        <v/>
      </c>
    </row>
    <row r="834" s="119" customFormat="1" spans="1:7">
      <c r="A834" s="273" t="s">
        <v>1556</v>
      </c>
      <c r="B834" s="290" t="s">
        <v>1557</v>
      </c>
      <c r="C834" s="275"/>
      <c r="D834" s="275"/>
      <c r="E834" s="275"/>
      <c r="F834" s="269" t="str">
        <f t="shared" si="24"/>
        <v/>
      </c>
      <c r="G834" s="269" t="str">
        <f t="shared" si="25"/>
        <v/>
      </c>
    </row>
    <row r="835" s="119" customFormat="1" spans="1:7">
      <c r="A835" s="273" t="s">
        <v>1558</v>
      </c>
      <c r="B835" s="290" t="s">
        <v>1559</v>
      </c>
      <c r="C835" s="275"/>
      <c r="D835" s="275"/>
      <c r="E835" s="275">
        <v>227</v>
      </c>
      <c r="F835" s="269" t="str">
        <f t="shared" si="24"/>
        <v/>
      </c>
      <c r="G835" s="269" t="str">
        <f t="shared" si="25"/>
        <v/>
      </c>
    </row>
    <row r="836" s="119" customFormat="1" spans="1:7">
      <c r="A836" s="273" t="s">
        <v>1560</v>
      </c>
      <c r="B836" s="290" t="s">
        <v>1561</v>
      </c>
      <c r="C836" s="275"/>
      <c r="D836" s="275">
        <v>128</v>
      </c>
      <c r="E836" s="275"/>
      <c r="F836" s="269" t="str">
        <f t="shared" si="24"/>
        <v/>
      </c>
      <c r="G836" s="269">
        <f t="shared" si="25"/>
        <v>0</v>
      </c>
    </row>
    <row r="837" s="119" customFormat="1" spans="1:7">
      <c r="A837" s="273" t="s">
        <v>1562</v>
      </c>
      <c r="B837" s="290" t="s">
        <v>1563</v>
      </c>
      <c r="C837" s="275"/>
      <c r="D837" s="275">
        <v>22</v>
      </c>
      <c r="E837" s="275"/>
      <c r="F837" s="269" t="str">
        <f t="shared" si="24"/>
        <v/>
      </c>
      <c r="G837" s="269">
        <f t="shared" si="25"/>
        <v>0</v>
      </c>
    </row>
    <row r="838" s="119" customFormat="1" spans="1:7">
      <c r="A838" s="273" t="s">
        <v>1564</v>
      </c>
      <c r="B838" s="290" t="s">
        <v>1565</v>
      </c>
      <c r="C838" s="275"/>
      <c r="D838" s="275"/>
      <c r="E838" s="275"/>
      <c r="F838" s="269" t="str">
        <f t="shared" ref="F838:F901" si="29">IF(C838=0,"",ROUND(E838/C838*100,1))</f>
        <v/>
      </c>
      <c r="G838" s="269" t="str">
        <f t="shared" ref="G838:G901" si="30">IF(D838=0,"",ROUND(E838/D838*100,1))</f>
        <v/>
      </c>
    </row>
    <row r="839" s="119" customFormat="1" spans="1:7">
      <c r="A839" s="273" t="s">
        <v>1566</v>
      </c>
      <c r="B839" s="290" t="s">
        <v>1567</v>
      </c>
      <c r="C839" s="275"/>
      <c r="D839" s="275"/>
      <c r="E839" s="275">
        <v>2</v>
      </c>
      <c r="F839" s="269" t="str">
        <f t="shared" si="29"/>
        <v/>
      </c>
      <c r="G839" s="269" t="str">
        <f t="shared" si="30"/>
        <v/>
      </c>
    </row>
    <row r="840" s="119" customFormat="1" spans="1:7">
      <c r="A840" s="273" t="s">
        <v>1568</v>
      </c>
      <c r="B840" s="290" t="s">
        <v>1569</v>
      </c>
      <c r="C840" s="275">
        <v>8000</v>
      </c>
      <c r="D840" s="275">
        <v>3572</v>
      </c>
      <c r="E840" s="275">
        <v>3890</v>
      </c>
      <c r="F840" s="269">
        <f t="shared" si="29"/>
        <v>49</v>
      </c>
      <c r="G840" s="269">
        <f t="shared" si="30"/>
        <v>109</v>
      </c>
    </row>
    <row r="841" s="119" customFormat="1" spans="1:7">
      <c r="A841" s="273" t="s">
        <v>1570</v>
      </c>
      <c r="B841" s="290" t="s">
        <v>1571</v>
      </c>
      <c r="C841" s="275">
        <v>2500</v>
      </c>
      <c r="D841" s="275">
        <v>4453</v>
      </c>
      <c r="E841" s="275">
        <v>4117</v>
      </c>
      <c r="F841" s="269">
        <f t="shared" si="29"/>
        <v>165</v>
      </c>
      <c r="G841" s="269">
        <f t="shared" si="30"/>
        <v>93</v>
      </c>
    </row>
    <row r="842" s="119" customFormat="1" spans="1:7">
      <c r="A842" s="270" t="s">
        <v>1572</v>
      </c>
      <c r="B842" s="289" t="s">
        <v>1573</v>
      </c>
      <c r="C842" s="272">
        <f>SUM(C843:C863)</f>
        <v>5007</v>
      </c>
      <c r="D842" s="272">
        <f>SUM(D843:D863)</f>
        <v>6740</v>
      </c>
      <c r="E842" s="272">
        <f>SUM(E843:E863)</f>
        <v>1733</v>
      </c>
      <c r="F842" s="269">
        <f t="shared" si="29"/>
        <v>35</v>
      </c>
      <c r="G842" s="269">
        <f t="shared" si="30"/>
        <v>26</v>
      </c>
    </row>
    <row r="843" s="119" customFormat="1" spans="1:7">
      <c r="A843" s="273" t="s">
        <v>1574</v>
      </c>
      <c r="B843" s="290" t="s">
        <v>111</v>
      </c>
      <c r="C843" s="275">
        <v>1179</v>
      </c>
      <c r="D843" s="275">
        <v>867</v>
      </c>
      <c r="E843" s="275">
        <v>727</v>
      </c>
      <c r="F843" s="269">
        <f t="shared" si="29"/>
        <v>62</v>
      </c>
      <c r="G843" s="269">
        <f t="shared" si="30"/>
        <v>84</v>
      </c>
    </row>
    <row r="844" s="119" customFormat="1" spans="1:7">
      <c r="A844" s="273" t="s">
        <v>1575</v>
      </c>
      <c r="B844" s="290" t="s">
        <v>113</v>
      </c>
      <c r="C844" s="275"/>
      <c r="D844" s="275"/>
      <c r="E844" s="275"/>
      <c r="F844" s="269" t="str">
        <f t="shared" si="29"/>
        <v/>
      </c>
      <c r="G844" s="269" t="str">
        <f t="shared" si="30"/>
        <v/>
      </c>
    </row>
    <row r="845" s="119" customFormat="1" spans="1:7">
      <c r="A845" s="273" t="s">
        <v>1576</v>
      </c>
      <c r="B845" s="290" t="s">
        <v>115</v>
      </c>
      <c r="C845" s="275"/>
      <c r="D845" s="275"/>
      <c r="E845" s="275"/>
      <c r="F845" s="269" t="str">
        <f t="shared" si="29"/>
        <v/>
      </c>
      <c r="G845" s="269" t="str">
        <f t="shared" si="30"/>
        <v/>
      </c>
    </row>
    <row r="846" s="119" customFormat="1" spans="1:7">
      <c r="A846" s="273" t="s">
        <v>1577</v>
      </c>
      <c r="B846" s="290" t="s">
        <v>1578</v>
      </c>
      <c r="C846" s="275">
        <v>51</v>
      </c>
      <c r="D846" s="275">
        <v>51</v>
      </c>
      <c r="E846" s="275"/>
      <c r="F846" s="269">
        <f t="shared" si="29"/>
        <v>0</v>
      </c>
      <c r="G846" s="269">
        <f t="shared" si="30"/>
        <v>0</v>
      </c>
    </row>
    <row r="847" s="119" customFormat="1" spans="1:7">
      <c r="A847" s="273" t="s">
        <v>1579</v>
      </c>
      <c r="B847" s="290" t="s">
        <v>1580</v>
      </c>
      <c r="C847" s="275">
        <v>1053</v>
      </c>
      <c r="D847" s="275">
        <v>82</v>
      </c>
      <c r="E847" s="275">
        <v>450</v>
      </c>
      <c r="F847" s="269">
        <f t="shared" si="29"/>
        <v>43</v>
      </c>
      <c r="G847" s="269">
        <f t="shared" si="30"/>
        <v>549</v>
      </c>
    </row>
    <row r="848" s="119" customFormat="1" spans="1:7">
      <c r="A848" s="273" t="s">
        <v>1581</v>
      </c>
      <c r="B848" s="290" t="s">
        <v>1582</v>
      </c>
      <c r="C848" s="275">
        <v>15</v>
      </c>
      <c r="D848" s="275"/>
      <c r="E848" s="275"/>
      <c r="F848" s="269">
        <f t="shared" si="29"/>
        <v>0</v>
      </c>
      <c r="G848" s="269" t="str">
        <f t="shared" si="30"/>
        <v/>
      </c>
    </row>
    <row r="849" s="119" customFormat="1" spans="1:7">
      <c r="A849" s="273" t="s">
        <v>1583</v>
      </c>
      <c r="B849" s="290" t="s">
        <v>1584</v>
      </c>
      <c r="C849" s="275">
        <v>372</v>
      </c>
      <c r="D849" s="275">
        <v>1475</v>
      </c>
      <c r="E849" s="275">
        <v>20</v>
      </c>
      <c r="F849" s="269">
        <f t="shared" si="29"/>
        <v>5</v>
      </c>
      <c r="G849" s="269">
        <f t="shared" si="30"/>
        <v>1</v>
      </c>
    </row>
    <row r="850" s="119" customFormat="1" spans="1:7">
      <c r="A850" s="273" t="s">
        <v>1585</v>
      </c>
      <c r="B850" s="290" t="s">
        <v>1586</v>
      </c>
      <c r="C850" s="275">
        <v>80</v>
      </c>
      <c r="D850" s="275">
        <v>70</v>
      </c>
      <c r="E850" s="275">
        <v>26</v>
      </c>
      <c r="F850" s="269">
        <f t="shared" si="29"/>
        <v>33</v>
      </c>
      <c r="G850" s="269">
        <f t="shared" si="30"/>
        <v>37</v>
      </c>
    </row>
    <row r="851" s="119" customFormat="1" spans="1:7">
      <c r="A851" s="273" t="s">
        <v>1587</v>
      </c>
      <c r="B851" s="290" t="s">
        <v>1588</v>
      </c>
      <c r="C851" s="275">
        <v>5</v>
      </c>
      <c r="D851" s="275"/>
      <c r="E851" s="275"/>
      <c r="F851" s="269">
        <f t="shared" si="29"/>
        <v>0</v>
      </c>
      <c r="G851" s="269" t="str">
        <f t="shared" si="30"/>
        <v/>
      </c>
    </row>
    <row r="852" s="119" customFormat="1" spans="1:7">
      <c r="A852" s="273" t="s">
        <v>1589</v>
      </c>
      <c r="B852" s="290" t="s">
        <v>1590</v>
      </c>
      <c r="C852" s="275"/>
      <c r="D852" s="275"/>
      <c r="E852" s="275"/>
      <c r="F852" s="269" t="str">
        <f t="shared" si="29"/>
        <v/>
      </c>
      <c r="G852" s="269" t="str">
        <f t="shared" si="30"/>
        <v/>
      </c>
    </row>
    <row r="853" s="119" customFormat="1" spans="1:7">
      <c r="A853" s="273" t="s">
        <v>1591</v>
      </c>
      <c r="B853" s="290" t="s">
        <v>1592</v>
      </c>
      <c r="C853" s="275"/>
      <c r="D853" s="275"/>
      <c r="E853" s="275"/>
      <c r="F853" s="269" t="str">
        <f t="shared" si="29"/>
        <v/>
      </c>
      <c r="G853" s="269" t="str">
        <f t="shared" si="30"/>
        <v/>
      </c>
    </row>
    <row r="854" s="119" customFormat="1" spans="1:7">
      <c r="A854" s="273" t="s">
        <v>1593</v>
      </c>
      <c r="B854" s="290" t="s">
        <v>1594</v>
      </c>
      <c r="C854" s="275"/>
      <c r="D854" s="275"/>
      <c r="E854" s="275"/>
      <c r="F854" s="269" t="str">
        <f t="shared" si="29"/>
        <v/>
      </c>
      <c r="G854" s="269" t="str">
        <f t="shared" si="30"/>
        <v/>
      </c>
    </row>
    <row r="855" s="119" customFormat="1" spans="1:7">
      <c r="A855" s="273" t="s">
        <v>1595</v>
      </c>
      <c r="B855" s="290" t="s">
        <v>1596</v>
      </c>
      <c r="C855" s="275"/>
      <c r="D855" s="275"/>
      <c r="E855" s="275"/>
      <c r="F855" s="269" t="str">
        <f t="shared" si="29"/>
        <v/>
      </c>
      <c r="G855" s="269" t="str">
        <f t="shared" si="30"/>
        <v/>
      </c>
    </row>
    <row r="856" s="119" customFormat="1" spans="1:7">
      <c r="A856" s="273" t="s">
        <v>1597</v>
      </c>
      <c r="B856" s="290" t="s">
        <v>1598</v>
      </c>
      <c r="C856" s="275"/>
      <c r="D856" s="275"/>
      <c r="E856" s="275"/>
      <c r="F856" s="269" t="str">
        <f t="shared" si="29"/>
        <v/>
      </c>
      <c r="G856" s="269" t="str">
        <f t="shared" si="30"/>
        <v/>
      </c>
    </row>
    <row r="857" s="119" customFormat="1" spans="1:7">
      <c r="A857" s="273" t="s">
        <v>1599</v>
      </c>
      <c r="B857" s="290" t="s">
        <v>1600</v>
      </c>
      <c r="C857" s="275"/>
      <c r="D857" s="275"/>
      <c r="E857" s="275"/>
      <c r="F857" s="269" t="str">
        <f t="shared" si="29"/>
        <v/>
      </c>
      <c r="G857" s="269" t="str">
        <f t="shared" si="30"/>
        <v/>
      </c>
    </row>
    <row r="858" s="119" customFormat="1" spans="1:7">
      <c r="A858" s="273" t="s">
        <v>1601</v>
      </c>
      <c r="B858" s="290" t="s">
        <v>1602</v>
      </c>
      <c r="C858" s="275"/>
      <c r="D858" s="275"/>
      <c r="E858" s="275"/>
      <c r="F858" s="269" t="str">
        <f t="shared" si="29"/>
        <v/>
      </c>
      <c r="G858" s="269" t="str">
        <f t="shared" si="30"/>
        <v/>
      </c>
    </row>
    <row r="859" s="119" customFormat="1" spans="1:7">
      <c r="A859" s="273" t="s">
        <v>1603</v>
      </c>
      <c r="B859" s="290" t="s">
        <v>1604</v>
      </c>
      <c r="C859" s="275">
        <v>209</v>
      </c>
      <c r="D859" s="275"/>
      <c r="E859" s="275"/>
      <c r="F859" s="269">
        <f t="shared" si="29"/>
        <v>0</v>
      </c>
      <c r="G859" s="269" t="str">
        <f t="shared" si="30"/>
        <v/>
      </c>
    </row>
    <row r="860" s="119" customFormat="1" spans="1:7">
      <c r="A860" s="273" t="s">
        <v>1605</v>
      </c>
      <c r="B860" s="290" t="s">
        <v>1606</v>
      </c>
      <c r="C860" s="275">
        <v>35</v>
      </c>
      <c r="D860" s="275">
        <v>3</v>
      </c>
      <c r="E860" s="275">
        <v>10</v>
      </c>
      <c r="F860" s="269">
        <f t="shared" si="29"/>
        <v>29</v>
      </c>
      <c r="G860" s="269">
        <f t="shared" si="30"/>
        <v>333</v>
      </c>
    </row>
    <row r="861" s="119" customFormat="1" spans="1:7">
      <c r="A861" s="273" t="s">
        <v>1607</v>
      </c>
      <c r="B861" s="290" t="s">
        <v>1608</v>
      </c>
      <c r="C861" s="275"/>
      <c r="D861" s="275"/>
      <c r="E861" s="275"/>
      <c r="F861" s="269" t="str">
        <f t="shared" si="29"/>
        <v/>
      </c>
      <c r="G861" s="269" t="str">
        <f t="shared" si="30"/>
        <v/>
      </c>
    </row>
    <row r="862" s="119" customFormat="1" spans="1:7">
      <c r="A862" s="273" t="s">
        <v>1609</v>
      </c>
      <c r="B862" s="290" t="s">
        <v>1543</v>
      </c>
      <c r="C862" s="275"/>
      <c r="D862" s="275"/>
      <c r="E862" s="275"/>
      <c r="F862" s="269" t="str">
        <f t="shared" si="29"/>
        <v/>
      </c>
      <c r="G862" s="269" t="str">
        <f t="shared" si="30"/>
        <v/>
      </c>
    </row>
    <row r="863" s="119" customFormat="1" spans="1:7">
      <c r="A863" s="273" t="s">
        <v>1610</v>
      </c>
      <c r="B863" s="290" t="s">
        <v>1611</v>
      </c>
      <c r="C863" s="275">
        <v>2008</v>
      </c>
      <c r="D863" s="275">
        <v>4192</v>
      </c>
      <c r="E863" s="275">
        <v>500</v>
      </c>
      <c r="F863" s="269">
        <f t="shared" si="29"/>
        <v>25</v>
      </c>
      <c r="G863" s="269">
        <f t="shared" si="30"/>
        <v>12</v>
      </c>
    </row>
    <row r="864" s="119" customFormat="1" spans="1:7">
      <c r="A864" s="270" t="s">
        <v>1612</v>
      </c>
      <c r="B864" s="289" t="s">
        <v>1613</v>
      </c>
      <c r="C864" s="272">
        <f>SUM(C865:C891)</f>
        <v>14252</v>
      </c>
      <c r="D864" s="272">
        <f>SUM(D865:D891)</f>
        <v>12720</v>
      </c>
      <c r="E864" s="272">
        <f>SUM(E865:E891)</f>
        <v>6694</v>
      </c>
      <c r="F864" s="269">
        <f t="shared" si="29"/>
        <v>47</v>
      </c>
      <c r="G864" s="269">
        <f t="shared" si="30"/>
        <v>53</v>
      </c>
    </row>
    <row r="865" s="119" customFormat="1" spans="1:7">
      <c r="A865" s="273" t="s">
        <v>1614</v>
      </c>
      <c r="B865" s="290" t="s">
        <v>111</v>
      </c>
      <c r="C865" s="275">
        <v>2047</v>
      </c>
      <c r="D865" s="275">
        <v>1547</v>
      </c>
      <c r="E865" s="275">
        <v>1752</v>
      </c>
      <c r="F865" s="269">
        <f t="shared" si="29"/>
        <v>86</v>
      </c>
      <c r="G865" s="269">
        <f t="shared" si="30"/>
        <v>113</v>
      </c>
    </row>
    <row r="866" s="119" customFormat="1" spans="1:7">
      <c r="A866" s="273" t="s">
        <v>1615</v>
      </c>
      <c r="B866" s="290" t="s">
        <v>113</v>
      </c>
      <c r="C866" s="275"/>
      <c r="D866" s="275"/>
      <c r="E866" s="275"/>
      <c r="F866" s="269" t="str">
        <f t="shared" si="29"/>
        <v/>
      </c>
      <c r="G866" s="269" t="str">
        <f t="shared" si="30"/>
        <v/>
      </c>
    </row>
    <row r="867" s="119" customFormat="1" spans="1:7">
      <c r="A867" s="273" t="s">
        <v>1616</v>
      </c>
      <c r="B867" s="290" t="s">
        <v>115</v>
      </c>
      <c r="C867" s="275">
        <v>5</v>
      </c>
      <c r="D867" s="275">
        <v>6</v>
      </c>
      <c r="E867" s="275"/>
      <c r="F867" s="269">
        <f t="shared" si="29"/>
        <v>0</v>
      </c>
      <c r="G867" s="269">
        <f t="shared" si="30"/>
        <v>0</v>
      </c>
    </row>
    <row r="868" s="119" customFormat="1" spans="1:7">
      <c r="A868" s="273" t="s">
        <v>1617</v>
      </c>
      <c r="B868" s="290" t="s">
        <v>1618</v>
      </c>
      <c r="C868" s="275">
        <v>15</v>
      </c>
      <c r="D868" s="275">
        <v>16</v>
      </c>
      <c r="E868" s="275"/>
      <c r="F868" s="269">
        <f t="shared" si="29"/>
        <v>0</v>
      </c>
      <c r="G868" s="269">
        <f t="shared" si="30"/>
        <v>0</v>
      </c>
    </row>
    <row r="869" s="119" customFormat="1" spans="1:7">
      <c r="A869" s="273" t="s">
        <v>1619</v>
      </c>
      <c r="B869" s="290" t="s">
        <v>1620</v>
      </c>
      <c r="C869" s="275">
        <v>159</v>
      </c>
      <c r="D869" s="275">
        <v>431</v>
      </c>
      <c r="E869" s="275">
        <v>780</v>
      </c>
      <c r="F869" s="269">
        <f t="shared" si="29"/>
        <v>491</v>
      </c>
      <c r="G869" s="269">
        <f t="shared" si="30"/>
        <v>181</v>
      </c>
    </row>
    <row r="870" s="119" customFormat="1" spans="1:7">
      <c r="A870" s="273" t="s">
        <v>1621</v>
      </c>
      <c r="B870" s="290" t="s">
        <v>1622</v>
      </c>
      <c r="C870" s="275">
        <v>417</v>
      </c>
      <c r="D870" s="275">
        <v>79</v>
      </c>
      <c r="E870" s="275">
        <v>660</v>
      </c>
      <c r="F870" s="269">
        <f t="shared" si="29"/>
        <v>158</v>
      </c>
      <c r="G870" s="269">
        <f t="shared" si="30"/>
        <v>835</v>
      </c>
    </row>
    <row r="871" s="119" customFormat="1" spans="1:7">
      <c r="A871" s="273" t="s">
        <v>1623</v>
      </c>
      <c r="B871" s="290" t="s">
        <v>1624</v>
      </c>
      <c r="C871" s="275">
        <v>24</v>
      </c>
      <c r="D871" s="275">
        <v>38</v>
      </c>
      <c r="E871" s="275"/>
      <c r="F871" s="269">
        <f t="shared" si="29"/>
        <v>0</v>
      </c>
      <c r="G871" s="269">
        <f t="shared" si="30"/>
        <v>0</v>
      </c>
    </row>
    <row r="872" s="119" customFormat="1" spans="1:7">
      <c r="A872" s="273" t="s">
        <v>1625</v>
      </c>
      <c r="B872" s="290" t="s">
        <v>1626</v>
      </c>
      <c r="C872" s="275">
        <v>70</v>
      </c>
      <c r="D872" s="275"/>
      <c r="E872" s="275"/>
      <c r="F872" s="269">
        <f t="shared" si="29"/>
        <v>0</v>
      </c>
      <c r="G872" s="269" t="str">
        <f t="shared" si="30"/>
        <v/>
      </c>
    </row>
    <row r="873" s="119" customFormat="1" spans="1:7">
      <c r="A873" s="273" t="s">
        <v>1627</v>
      </c>
      <c r="B873" s="290" t="s">
        <v>1628</v>
      </c>
      <c r="C873" s="275"/>
      <c r="D873" s="275"/>
      <c r="E873" s="275"/>
      <c r="F873" s="269" t="str">
        <f t="shared" si="29"/>
        <v/>
      </c>
      <c r="G873" s="269" t="str">
        <f t="shared" si="30"/>
        <v/>
      </c>
    </row>
    <row r="874" s="119" customFormat="1" spans="1:7">
      <c r="A874" s="273" t="s">
        <v>1629</v>
      </c>
      <c r="B874" s="290" t="s">
        <v>1630</v>
      </c>
      <c r="C874" s="275">
        <v>113</v>
      </c>
      <c r="D874" s="275">
        <v>36</v>
      </c>
      <c r="E874" s="275"/>
      <c r="F874" s="269">
        <f t="shared" si="29"/>
        <v>0</v>
      </c>
      <c r="G874" s="269">
        <f t="shared" si="30"/>
        <v>0</v>
      </c>
    </row>
    <row r="875" s="119" customFormat="1" spans="1:7">
      <c r="A875" s="273" t="s">
        <v>1631</v>
      </c>
      <c r="B875" s="290" t="s">
        <v>1632</v>
      </c>
      <c r="C875" s="275">
        <v>86</v>
      </c>
      <c r="D875" s="275">
        <v>73</v>
      </c>
      <c r="E875" s="275"/>
      <c r="F875" s="269">
        <f t="shared" si="29"/>
        <v>0</v>
      </c>
      <c r="G875" s="269">
        <f t="shared" si="30"/>
        <v>0</v>
      </c>
    </row>
    <row r="876" s="119" customFormat="1" spans="1:7">
      <c r="A876" s="273" t="s">
        <v>1633</v>
      </c>
      <c r="B876" s="290" t="s">
        <v>1634</v>
      </c>
      <c r="C876" s="275"/>
      <c r="D876" s="275"/>
      <c r="E876" s="275"/>
      <c r="F876" s="269" t="str">
        <f t="shared" si="29"/>
        <v/>
      </c>
      <c r="G876" s="269" t="str">
        <f t="shared" si="30"/>
        <v/>
      </c>
    </row>
    <row r="877" s="119" customFormat="1" spans="1:7">
      <c r="A877" s="273" t="s">
        <v>1635</v>
      </c>
      <c r="B877" s="290" t="s">
        <v>1636</v>
      </c>
      <c r="C877" s="275"/>
      <c r="D877" s="275"/>
      <c r="E877" s="275"/>
      <c r="F877" s="269" t="str">
        <f t="shared" si="29"/>
        <v/>
      </c>
      <c r="G877" s="269" t="str">
        <f t="shared" si="30"/>
        <v/>
      </c>
    </row>
    <row r="878" s="119" customFormat="1" spans="1:7">
      <c r="A878" s="273" t="s">
        <v>1637</v>
      </c>
      <c r="B878" s="290" t="s">
        <v>1638</v>
      </c>
      <c r="C878" s="275">
        <v>96</v>
      </c>
      <c r="D878" s="275">
        <v>97</v>
      </c>
      <c r="E878" s="275">
        <v>34</v>
      </c>
      <c r="F878" s="269">
        <f t="shared" si="29"/>
        <v>35</v>
      </c>
      <c r="G878" s="269">
        <f t="shared" si="30"/>
        <v>35</v>
      </c>
    </row>
    <row r="879" s="119" customFormat="1" spans="1:7">
      <c r="A879" s="273" t="s">
        <v>1639</v>
      </c>
      <c r="B879" s="290" t="s">
        <v>1640</v>
      </c>
      <c r="C879" s="275"/>
      <c r="D879" s="275"/>
      <c r="E879" s="275">
        <v>300</v>
      </c>
      <c r="F879" s="269" t="str">
        <f t="shared" si="29"/>
        <v/>
      </c>
      <c r="G879" s="269" t="str">
        <f t="shared" si="30"/>
        <v/>
      </c>
    </row>
    <row r="880" s="119" customFormat="1" spans="1:7">
      <c r="A880" s="273" t="s">
        <v>1641</v>
      </c>
      <c r="B880" s="290" t="s">
        <v>1642</v>
      </c>
      <c r="C880" s="275">
        <v>259</v>
      </c>
      <c r="D880" s="275">
        <v>116</v>
      </c>
      <c r="E880" s="275">
        <v>60</v>
      </c>
      <c r="F880" s="269">
        <f t="shared" si="29"/>
        <v>23</v>
      </c>
      <c r="G880" s="269">
        <f t="shared" si="30"/>
        <v>52</v>
      </c>
    </row>
    <row r="881" s="119" customFormat="1" spans="1:7">
      <c r="A881" s="273" t="s">
        <v>1643</v>
      </c>
      <c r="B881" s="290" t="s">
        <v>1644</v>
      </c>
      <c r="C881" s="275"/>
      <c r="D881" s="275"/>
      <c r="E881" s="275"/>
      <c r="F881" s="269" t="str">
        <f t="shared" si="29"/>
        <v/>
      </c>
      <c r="G881" s="269" t="str">
        <f t="shared" si="30"/>
        <v/>
      </c>
    </row>
    <row r="882" s="119" customFormat="1" spans="1:7">
      <c r="A882" s="273" t="s">
        <v>1645</v>
      </c>
      <c r="B882" s="290" t="s">
        <v>1646</v>
      </c>
      <c r="C882" s="275"/>
      <c r="D882" s="275"/>
      <c r="E882" s="275"/>
      <c r="F882" s="269" t="str">
        <f t="shared" si="29"/>
        <v/>
      </c>
      <c r="G882" s="269" t="str">
        <f t="shared" si="30"/>
        <v/>
      </c>
    </row>
    <row r="883" s="119" customFormat="1" spans="1:7">
      <c r="A883" s="273" t="s">
        <v>1647</v>
      </c>
      <c r="B883" s="290" t="s">
        <v>1648</v>
      </c>
      <c r="C883" s="275">
        <v>370</v>
      </c>
      <c r="D883" s="275">
        <v>29</v>
      </c>
      <c r="E883" s="275"/>
      <c r="F883" s="269">
        <f t="shared" si="29"/>
        <v>0</v>
      </c>
      <c r="G883" s="269">
        <f t="shared" si="30"/>
        <v>0</v>
      </c>
    </row>
    <row r="884" s="119" customFormat="1" spans="1:7">
      <c r="A884" s="273" t="s">
        <v>1649</v>
      </c>
      <c r="B884" s="290" t="s">
        <v>1650</v>
      </c>
      <c r="C884" s="275">
        <v>1250</v>
      </c>
      <c r="D884" s="275">
        <v>1250</v>
      </c>
      <c r="E884" s="275"/>
      <c r="F884" s="269">
        <f t="shared" si="29"/>
        <v>0</v>
      </c>
      <c r="G884" s="269">
        <f t="shared" si="30"/>
        <v>0</v>
      </c>
    </row>
    <row r="885" s="119" customFormat="1" spans="1:7">
      <c r="A885" s="273" t="s">
        <v>1651</v>
      </c>
      <c r="B885" s="290" t="s">
        <v>1652</v>
      </c>
      <c r="C885" s="275"/>
      <c r="D885" s="275"/>
      <c r="E885" s="275"/>
      <c r="F885" s="269" t="str">
        <f t="shared" si="29"/>
        <v/>
      </c>
      <c r="G885" s="269" t="str">
        <f t="shared" si="30"/>
        <v/>
      </c>
    </row>
    <row r="886" s="119" customFormat="1" spans="1:7">
      <c r="A886" s="273" t="s">
        <v>1653</v>
      </c>
      <c r="B886" s="290" t="s">
        <v>1600</v>
      </c>
      <c r="C886" s="275"/>
      <c r="D886" s="275"/>
      <c r="E886" s="275"/>
      <c r="F886" s="269" t="str">
        <f t="shared" si="29"/>
        <v/>
      </c>
      <c r="G886" s="269" t="str">
        <f t="shared" si="30"/>
        <v/>
      </c>
    </row>
    <row r="887" s="119" customFormat="1" spans="1:7">
      <c r="A887" s="273" t="s">
        <v>1654</v>
      </c>
      <c r="B887" s="290" t="s">
        <v>1655</v>
      </c>
      <c r="C887" s="275">
        <v>20</v>
      </c>
      <c r="D887" s="275">
        <v>20</v>
      </c>
      <c r="E887" s="275"/>
      <c r="F887" s="269">
        <f t="shared" si="29"/>
        <v>0</v>
      </c>
      <c r="G887" s="269">
        <f t="shared" si="30"/>
        <v>0</v>
      </c>
    </row>
    <row r="888" s="119" customFormat="1" spans="1:7">
      <c r="A888" s="273" t="s">
        <v>1656</v>
      </c>
      <c r="B888" s="290" t="s">
        <v>1657</v>
      </c>
      <c r="C888" s="275">
        <v>53</v>
      </c>
      <c r="D888" s="275">
        <v>13</v>
      </c>
      <c r="E888" s="275">
        <v>295</v>
      </c>
      <c r="F888" s="269">
        <f t="shared" si="29"/>
        <v>557</v>
      </c>
      <c r="G888" s="269">
        <f t="shared" si="30"/>
        <v>2269</v>
      </c>
    </row>
    <row r="889" s="119" customFormat="1" spans="1:7">
      <c r="A889" s="273" t="s">
        <v>1658</v>
      </c>
      <c r="B889" s="290" t="s">
        <v>1659</v>
      </c>
      <c r="C889" s="275"/>
      <c r="D889" s="275"/>
      <c r="E889" s="275"/>
      <c r="F889" s="269" t="str">
        <f t="shared" si="29"/>
        <v/>
      </c>
      <c r="G889" s="269" t="str">
        <f t="shared" si="30"/>
        <v/>
      </c>
    </row>
    <row r="890" s="119" customFormat="1" spans="1:7">
      <c r="A890" s="273" t="s">
        <v>1660</v>
      </c>
      <c r="B890" s="290" t="s">
        <v>1661</v>
      </c>
      <c r="C890" s="275">
        <v>11</v>
      </c>
      <c r="D890" s="275"/>
      <c r="E890" s="275"/>
      <c r="F890" s="269">
        <f t="shared" si="29"/>
        <v>0</v>
      </c>
      <c r="G890" s="269" t="str">
        <f t="shared" si="30"/>
        <v/>
      </c>
    </row>
    <row r="891" s="119" customFormat="1" spans="1:7">
      <c r="A891" s="273" t="s">
        <v>1662</v>
      </c>
      <c r="B891" s="290" t="s">
        <v>1663</v>
      </c>
      <c r="C891" s="275">
        <v>9257</v>
      </c>
      <c r="D891" s="275">
        <v>8969</v>
      </c>
      <c r="E891" s="275">
        <v>2813</v>
      </c>
      <c r="F891" s="269">
        <f t="shared" si="29"/>
        <v>30</v>
      </c>
      <c r="G891" s="269">
        <f t="shared" si="30"/>
        <v>31</v>
      </c>
    </row>
    <row r="892" s="119" customFormat="1" spans="1:7">
      <c r="A892" s="270" t="s">
        <v>1664</v>
      </c>
      <c r="B892" s="289" t="s">
        <v>1665</v>
      </c>
      <c r="C892" s="272">
        <f>SUM(C893:C902)</f>
        <v>26165</v>
      </c>
      <c r="D892" s="272">
        <f>SUM(D893:D902)</f>
        <v>32156</v>
      </c>
      <c r="E892" s="272">
        <f>SUM(E893:E902)</f>
        <v>20188</v>
      </c>
      <c r="F892" s="269">
        <f t="shared" si="29"/>
        <v>77</v>
      </c>
      <c r="G892" s="269">
        <f t="shared" si="30"/>
        <v>63</v>
      </c>
    </row>
    <row r="893" s="119" customFormat="1" spans="1:7">
      <c r="A893" s="273" t="s">
        <v>1666</v>
      </c>
      <c r="B893" s="290" t="s">
        <v>111</v>
      </c>
      <c r="C893" s="275">
        <v>680</v>
      </c>
      <c r="D893" s="275">
        <v>829</v>
      </c>
      <c r="E893" s="275">
        <v>674</v>
      </c>
      <c r="F893" s="269">
        <f t="shared" si="29"/>
        <v>99</v>
      </c>
      <c r="G893" s="269">
        <f t="shared" si="30"/>
        <v>81</v>
      </c>
    </row>
    <row r="894" s="119" customFormat="1" spans="1:7">
      <c r="A894" s="273" t="s">
        <v>1667</v>
      </c>
      <c r="B894" s="290" t="s">
        <v>113</v>
      </c>
      <c r="C894" s="275"/>
      <c r="D894" s="275"/>
      <c r="E894" s="275"/>
      <c r="F894" s="269" t="str">
        <f t="shared" si="29"/>
        <v/>
      </c>
      <c r="G894" s="269" t="str">
        <f t="shared" si="30"/>
        <v/>
      </c>
    </row>
    <row r="895" s="119" customFormat="1" spans="1:7">
      <c r="A895" s="273" t="s">
        <v>1668</v>
      </c>
      <c r="B895" s="290" t="s">
        <v>115</v>
      </c>
      <c r="C895" s="275"/>
      <c r="D895" s="275"/>
      <c r="E895" s="275"/>
      <c r="F895" s="269" t="str">
        <f t="shared" si="29"/>
        <v/>
      </c>
      <c r="G895" s="269" t="str">
        <f t="shared" si="30"/>
        <v/>
      </c>
    </row>
    <row r="896" s="119" customFormat="1" spans="1:7">
      <c r="A896" s="273" t="s">
        <v>1669</v>
      </c>
      <c r="B896" s="290" t="s">
        <v>1670</v>
      </c>
      <c r="C896" s="275">
        <v>7710</v>
      </c>
      <c r="D896" s="275">
        <v>3718</v>
      </c>
      <c r="E896" s="275">
        <v>7800</v>
      </c>
      <c r="F896" s="269">
        <f t="shared" si="29"/>
        <v>101</v>
      </c>
      <c r="G896" s="269">
        <f t="shared" si="30"/>
        <v>210</v>
      </c>
    </row>
    <row r="897" s="119" customFormat="1" spans="1:7">
      <c r="A897" s="273" t="s">
        <v>1671</v>
      </c>
      <c r="B897" s="290" t="s">
        <v>1672</v>
      </c>
      <c r="C897" s="275"/>
      <c r="D897" s="275">
        <v>3709</v>
      </c>
      <c r="E897" s="275">
        <v>554</v>
      </c>
      <c r="F897" s="269" t="str">
        <f t="shared" si="29"/>
        <v/>
      </c>
      <c r="G897" s="269">
        <f t="shared" si="30"/>
        <v>15</v>
      </c>
    </row>
    <row r="898" s="119" customFormat="1" spans="1:7">
      <c r="A898" s="273" t="s">
        <v>1673</v>
      </c>
      <c r="B898" s="290" t="s">
        <v>1674</v>
      </c>
      <c r="C898" s="275"/>
      <c r="D898" s="275"/>
      <c r="E898" s="275"/>
      <c r="F898" s="269" t="str">
        <f t="shared" si="29"/>
        <v/>
      </c>
      <c r="G898" s="269" t="str">
        <f t="shared" si="30"/>
        <v/>
      </c>
    </row>
    <row r="899" s="119" customFormat="1" spans="1:7">
      <c r="A899" s="273" t="s">
        <v>1675</v>
      </c>
      <c r="B899" s="290" t="s">
        <v>1676</v>
      </c>
      <c r="C899" s="275"/>
      <c r="D899" s="275">
        <v>92</v>
      </c>
      <c r="E899" s="275"/>
      <c r="F899" s="269" t="str">
        <f t="shared" si="29"/>
        <v/>
      </c>
      <c r="G899" s="269">
        <f t="shared" si="30"/>
        <v>0</v>
      </c>
    </row>
    <row r="900" s="119" customFormat="1" spans="1:7">
      <c r="A900" s="273" t="s">
        <v>1677</v>
      </c>
      <c r="B900" s="290" t="s">
        <v>1678</v>
      </c>
      <c r="C900" s="275"/>
      <c r="D900" s="275"/>
      <c r="E900" s="275"/>
      <c r="F900" s="269" t="str">
        <f t="shared" si="29"/>
        <v/>
      </c>
      <c r="G900" s="269" t="str">
        <f t="shared" si="30"/>
        <v/>
      </c>
    </row>
    <row r="901" s="119" customFormat="1" spans="1:7">
      <c r="A901" s="273" t="s">
        <v>1679</v>
      </c>
      <c r="B901" s="290" t="s">
        <v>129</v>
      </c>
      <c r="C901" s="275"/>
      <c r="D901" s="275"/>
      <c r="E901" s="275"/>
      <c r="F901" s="269" t="str">
        <f t="shared" si="29"/>
        <v/>
      </c>
      <c r="G901" s="269" t="str">
        <f t="shared" si="30"/>
        <v/>
      </c>
    </row>
    <row r="902" s="119" customFormat="1" spans="1:7">
      <c r="A902" s="273" t="s">
        <v>1680</v>
      </c>
      <c r="B902" s="290" t="s">
        <v>1681</v>
      </c>
      <c r="C902" s="275">
        <v>17775</v>
      </c>
      <c r="D902" s="275">
        <v>23808</v>
      </c>
      <c r="E902" s="275">
        <v>11160</v>
      </c>
      <c r="F902" s="269">
        <f t="shared" ref="F902:F965" si="31">IF(C902=0,"",ROUND(E902/C902*100,1))</f>
        <v>63</v>
      </c>
      <c r="G902" s="269">
        <f t="shared" ref="G902:G965" si="32">IF(D902=0,"",ROUND(E902/D902*100,1))</f>
        <v>47</v>
      </c>
    </row>
    <row r="903" s="119" customFormat="1" spans="1:7">
      <c r="A903" s="270" t="s">
        <v>1682</v>
      </c>
      <c r="B903" s="289" t="s">
        <v>1683</v>
      </c>
      <c r="C903" s="272">
        <f>SUM(C904:C909)</f>
        <v>9140</v>
      </c>
      <c r="D903" s="272">
        <f>SUM(D904:D909)</f>
        <v>8699</v>
      </c>
      <c r="E903" s="272">
        <f>SUM(E904:E909)</f>
        <v>10682</v>
      </c>
      <c r="F903" s="269">
        <f t="shared" si="31"/>
        <v>117</v>
      </c>
      <c r="G903" s="269">
        <f t="shared" si="32"/>
        <v>123</v>
      </c>
    </row>
    <row r="904" s="119" customFormat="1" spans="1:7">
      <c r="A904" s="273" t="s">
        <v>1684</v>
      </c>
      <c r="B904" s="290" t="s">
        <v>1685</v>
      </c>
      <c r="C904" s="275">
        <v>441</v>
      </c>
      <c r="D904" s="275">
        <v>476</v>
      </c>
      <c r="E904" s="275">
        <v>2182</v>
      </c>
      <c r="F904" s="269">
        <f t="shared" si="31"/>
        <v>495</v>
      </c>
      <c r="G904" s="269">
        <f t="shared" si="32"/>
        <v>458</v>
      </c>
    </row>
    <row r="905" s="119" customFormat="1" spans="1:7">
      <c r="A905" s="273" t="s">
        <v>1686</v>
      </c>
      <c r="B905" s="290" t="s">
        <v>1687</v>
      </c>
      <c r="C905" s="275"/>
      <c r="D905" s="275"/>
      <c r="E905" s="275"/>
      <c r="F905" s="269" t="str">
        <f t="shared" si="31"/>
        <v/>
      </c>
      <c r="G905" s="269" t="str">
        <f t="shared" si="32"/>
        <v/>
      </c>
    </row>
    <row r="906" s="119" customFormat="1" spans="1:7">
      <c r="A906" s="273" t="s">
        <v>1688</v>
      </c>
      <c r="B906" s="290" t="s">
        <v>1689</v>
      </c>
      <c r="C906" s="275">
        <v>7500</v>
      </c>
      <c r="D906" s="275">
        <v>6974</v>
      </c>
      <c r="E906" s="275">
        <v>6768</v>
      </c>
      <c r="F906" s="269">
        <f t="shared" si="31"/>
        <v>90</v>
      </c>
      <c r="G906" s="269">
        <f t="shared" si="32"/>
        <v>97</v>
      </c>
    </row>
    <row r="907" s="119" customFormat="1" spans="1:7">
      <c r="A907" s="273" t="s">
        <v>1690</v>
      </c>
      <c r="B907" s="290" t="s">
        <v>1691</v>
      </c>
      <c r="C907" s="275">
        <v>930</v>
      </c>
      <c r="D907" s="275">
        <v>838</v>
      </c>
      <c r="E907" s="275"/>
      <c r="F907" s="269">
        <f t="shared" si="31"/>
        <v>0</v>
      </c>
      <c r="G907" s="269">
        <f t="shared" si="32"/>
        <v>0</v>
      </c>
    </row>
    <row r="908" s="119" customFormat="1" spans="1:7">
      <c r="A908" s="273" t="s">
        <v>1692</v>
      </c>
      <c r="B908" s="290" t="s">
        <v>1693</v>
      </c>
      <c r="C908" s="275"/>
      <c r="D908" s="275"/>
      <c r="E908" s="275"/>
      <c r="F908" s="269" t="str">
        <f t="shared" si="31"/>
        <v/>
      </c>
      <c r="G908" s="269" t="str">
        <f t="shared" si="32"/>
        <v/>
      </c>
    </row>
    <row r="909" s="119" customFormat="1" spans="1:7">
      <c r="A909" s="273" t="s">
        <v>1694</v>
      </c>
      <c r="B909" s="290" t="s">
        <v>1695</v>
      </c>
      <c r="C909" s="275">
        <v>269</v>
      </c>
      <c r="D909" s="275">
        <v>411</v>
      </c>
      <c r="E909" s="275">
        <v>1732</v>
      </c>
      <c r="F909" s="269">
        <f t="shared" si="31"/>
        <v>644</v>
      </c>
      <c r="G909" s="269">
        <f t="shared" si="32"/>
        <v>421</v>
      </c>
    </row>
    <row r="910" s="119" customFormat="1" spans="1:7">
      <c r="A910" s="270" t="s">
        <v>1696</v>
      </c>
      <c r="B910" s="289" t="s">
        <v>1697</v>
      </c>
      <c r="C910" s="272">
        <f>SUM(C911:C915)</f>
        <v>1729</v>
      </c>
      <c r="D910" s="272">
        <f>SUM(D911:D915)</f>
        <v>1860</v>
      </c>
      <c r="E910" s="272">
        <f>SUM(E911:E915)</f>
        <v>1827</v>
      </c>
      <c r="F910" s="269">
        <f t="shared" si="31"/>
        <v>106</v>
      </c>
      <c r="G910" s="269">
        <f t="shared" si="32"/>
        <v>98</v>
      </c>
    </row>
    <row r="911" s="119" customFormat="1" spans="1:7">
      <c r="A911" s="273" t="s">
        <v>1698</v>
      </c>
      <c r="B911" s="290" t="s">
        <v>1699</v>
      </c>
      <c r="C911" s="275"/>
      <c r="D911" s="275"/>
      <c r="E911" s="275"/>
      <c r="F911" s="269" t="str">
        <f t="shared" si="31"/>
        <v/>
      </c>
      <c r="G911" s="269" t="str">
        <f t="shared" si="32"/>
        <v/>
      </c>
    </row>
    <row r="912" s="119" customFormat="1" spans="1:7">
      <c r="A912" s="273" t="s">
        <v>1700</v>
      </c>
      <c r="B912" s="290" t="s">
        <v>1701</v>
      </c>
      <c r="C912" s="275">
        <v>1270</v>
      </c>
      <c r="D912" s="275">
        <v>1806</v>
      </c>
      <c r="E912" s="275">
        <v>1673</v>
      </c>
      <c r="F912" s="269">
        <f t="shared" si="31"/>
        <v>132</v>
      </c>
      <c r="G912" s="269">
        <f t="shared" si="32"/>
        <v>93</v>
      </c>
    </row>
    <row r="913" s="119" customFormat="1" spans="1:7">
      <c r="A913" s="273" t="s">
        <v>1702</v>
      </c>
      <c r="B913" s="290" t="s">
        <v>1703</v>
      </c>
      <c r="C913" s="275">
        <v>149</v>
      </c>
      <c r="D913" s="275">
        <v>54</v>
      </c>
      <c r="E913" s="275"/>
      <c r="F913" s="269">
        <f t="shared" si="31"/>
        <v>0</v>
      </c>
      <c r="G913" s="269">
        <f t="shared" si="32"/>
        <v>0</v>
      </c>
    </row>
    <row r="914" s="119" customFormat="1" spans="1:7">
      <c r="A914" s="273" t="s">
        <v>1704</v>
      </c>
      <c r="B914" s="290" t="s">
        <v>1705</v>
      </c>
      <c r="C914" s="275"/>
      <c r="D914" s="275"/>
      <c r="E914" s="275"/>
      <c r="F914" s="269" t="str">
        <f t="shared" si="31"/>
        <v/>
      </c>
      <c r="G914" s="269" t="str">
        <f t="shared" si="32"/>
        <v/>
      </c>
    </row>
    <row r="915" s="119" customFormat="1" spans="1:7">
      <c r="A915" s="273" t="s">
        <v>1706</v>
      </c>
      <c r="B915" s="290" t="s">
        <v>1707</v>
      </c>
      <c r="C915" s="275">
        <v>310</v>
      </c>
      <c r="D915" s="275"/>
      <c r="E915" s="275">
        <v>154</v>
      </c>
      <c r="F915" s="269">
        <f t="shared" si="31"/>
        <v>50</v>
      </c>
      <c r="G915" s="269" t="str">
        <f t="shared" si="32"/>
        <v/>
      </c>
    </row>
    <row r="916" s="119" customFormat="1" spans="1:7">
      <c r="A916" s="270" t="s">
        <v>1708</v>
      </c>
      <c r="B916" s="289" t="s">
        <v>1709</v>
      </c>
      <c r="C916" s="272">
        <f>SUM(C917:C918)</f>
        <v>0</v>
      </c>
      <c r="D916" s="272">
        <f>SUM(D917:D918)</f>
        <v>0</v>
      </c>
      <c r="E916" s="272">
        <f>SUM(E917:E918)</f>
        <v>0</v>
      </c>
      <c r="F916" s="269" t="str">
        <f t="shared" si="31"/>
        <v/>
      </c>
      <c r="G916" s="269" t="str">
        <f t="shared" si="32"/>
        <v/>
      </c>
    </row>
    <row r="917" s="119" customFormat="1" spans="1:7">
      <c r="A917" s="273" t="s">
        <v>1710</v>
      </c>
      <c r="B917" s="290" t="s">
        <v>1711</v>
      </c>
      <c r="C917" s="275"/>
      <c r="D917" s="275"/>
      <c r="E917" s="275"/>
      <c r="F917" s="269" t="str">
        <f t="shared" si="31"/>
        <v/>
      </c>
      <c r="G917" s="269" t="str">
        <f t="shared" si="32"/>
        <v/>
      </c>
    </row>
    <row r="918" s="119" customFormat="1" spans="1:7">
      <c r="A918" s="273" t="s">
        <v>1712</v>
      </c>
      <c r="B918" s="290" t="s">
        <v>1713</v>
      </c>
      <c r="C918" s="275"/>
      <c r="D918" s="275"/>
      <c r="E918" s="275"/>
      <c r="F918" s="269" t="str">
        <f t="shared" si="31"/>
        <v/>
      </c>
      <c r="G918" s="269" t="str">
        <f t="shared" si="32"/>
        <v/>
      </c>
    </row>
    <row r="919" s="119" customFormat="1" spans="1:7">
      <c r="A919" s="270" t="s">
        <v>1714</v>
      </c>
      <c r="B919" s="289" t="s">
        <v>1715</v>
      </c>
      <c r="C919" s="272">
        <f>SUM(C920:C921)</f>
        <v>1269</v>
      </c>
      <c r="D919" s="272">
        <f>SUM(D920:D921)</f>
        <v>354</v>
      </c>
      <c r="E919" s="272">
        <f>SUM(E920:E921)</f>
        <v>0</v>
      </c>
      <c r="F919" s="269">
        <f t="shared" si="31"/>
        <v>0</v>
      </c>
      <c r="G919" s="269">
        <f t="shared" si="32"/>
        <v>0</v>
      </c>
    </row>
    <row r="920" s="119" customFormat="1" spans="1:7">
      <c r="A920" s="273" t="s">
        <v>1716</v>
      </c>
      <c r="B920" s="290" t="s">
        <v>1717</v>
      </c>
      <c r="C920" s="275"/>
      <c r="D920" s="275"/>
      <c r="E920" s="275"/>
      <c r="F920" s="269" t="str">
        <f t="shared" si="31"/>
        <v/>
      </c>
      <c r="G920" s="269" t="str">
        <f t="shared" si="32"/>
        <v/>
      </c>
    </row>
    <row r="921" s="119" customFormat="1" spans="1:7">
      <c r="A921" s="273" t="s">
        <v>1718</v>
      </c>
      <c r="B921" s="290" t="s">
        <v>1719</v>
      </c>
      <c r="C921" s="275">
        <v>1269</v>
      </c>
      <c r="D921" s="275">
        <v>354</v>
      </c>
      <c r="E921" s="275"/>
      <c r="F921" s="269">
        <f t="shared" si="31"/>
        <v>0</v>
      </c>
      <c r="G921" s="269">
        <f t="shared" si="32"/>
        <v>0</v>
      </c>
    </row>
    <row r="922" s="119" customFormat="1" spans="1:7">
      <c r="A922" s="267" t="s">
        <v>1720</v>
      </c>
      <c r="B922" s="291" t="s">
        <v>1721</v>
      </c>
      <c r="C922" s="269">
        <f>SUM(C923,C945,C955,C965,C972,C977)</f>
        <v>10128</v>
      </c>
      <c r="D922" s="269">
        <f>SUM(D923,D945,D955,D965,D972,D977)</f>
        <v>19803</v>
      </c>
      <c r="E922" s="269">
        <f>SUM(E923,E945,E955,E965,E972,E977)</f>
        <v>9703</v>
      </c>
      <c r="F922" s="269">
        <f t="shared" si="31"/>
        <v>96</v>
      </c>
      <c r="G922" s="269">
        <f t="shared" si="32"/>
        <v>49</v>
      </c>
    </row>
    <row r="923" s="119" customFormat="1" spans="1:7">
      <c r="A923" s="270" t="s">
        <v>1722</v>
      </c>
      <c r="B923" s="289" t="s">
        <v>1723</v>
      </c>
      <c r="C923" s="272">
        <f>SUM(C924:C944)</f>
        <v>8673</v>
      </c>
      <c r="D923" s="272">
        <f>SUM(D924:D944)</f>
        <v>14669</v>
      </c>
      <c r="E923" s="272">
        <f>SUM(E924:E944)</f>
        <v>9069</v>
      </c>
      <c r="F923" s="269">
        <f t="shared" si="31"/>
        <v>105</v>
      </c>
      <c r="G923" s="269">
        <f t="shared" si="32"/>
        <v>62</v>
      </c>
    </row>
    <row r="924" s="119" customFormat="1" spans="1:7">
      <c r="A924" s="273" t="s">
        <v>1724</v>
      </c>
      <c r="B924" s="290" t="s">
        <v>111</v>
      </c>
      <c r="C924" s="275">
        <v>2550</v>
      </c>
      <c r="D924" s="275">
        <v>2624</v>
      </c>
      <c r="E924" s="275">
        <v>2617</v>
      </c>
      <c r="F924" s="269">
        <f t="shared" si="31"/>
        <v>103</v>
      </c>
      <c r="G924" s="269">
        <f t="shared" si="32"/>
        <v>100</v>
      </c>
    </row>
    <row r="925" s="119" customFormat="1" spans="1:7">
      <c r="A925" s="273" t="s">
        <v>1725</v>
      </c>
      <c r="B925" s="290" t="s">
        <v>113</v>
      </c>
      <c r="C925" s="275"/>
      <c r="D925" s="275"/>
      <c r="E925" s="275"/>
      <c r="F925" s="269" t="str">
        <f t="shared" si="31"/>
        <v/>
      </c>
      <c r="G925" s="269" t="str">
        <f t="shared" si="32"/>
        <v/>
      </c>
    </row>
    <row r="926" s="119" customFormat="1" spans="1:7">
      <c r="A926" s="273" t="s">
        <v>1726</v>
      </c>
      <c r="B926" s="290" t="s">
        <v>115</v>
      </c>
      <c r="C926" s="275"/>
      <c r="D926" s="275"/>
      <c r="E926" s="275"/>
      <c r="F926" s="269" t="str">
        <f t="shared" si="31"/>
        <v/>
      </c>
      <c r="G926" s="269" t="str">
        <f t="shared" si="32"/>
        <v/>
      </c>
    </row>
    <row r="927" s="119" customFormat="1" spans="1:7">
      <c r="A927" s="273" t="s">
        <v>1727</v>
      </c>
      <c r="B927" s="290" t="s">
        <v>1728</v>
      </c>
      <c r="C927" s="275">
        <v>4465</v>
      </c>
      <c r="D927" s="275">
        <v>8672</v>
      </c>
      <c r="E927" s="275">
        <v>803</v>
      </c>
      <c r="F927" s="269">
        <f t="shared" si="31"/>
        <v>18</v>
      </c>
      <c r="G927" s="269">
        <f t="shared" si="32"/>
        <v>9</v>
      </c>
    </row>
    <row r="928" s="119" customFormat="1" spans="1:7">
      <c r="A928" s="273" t="s">
        <v>1729</v>
      </c>
      <c r="B928" s="290" t="s">
        <v>1730</v>
      </c>
      <c r="C928" s="275">
        <v>1105</v>
      </c>
      <c r="D928" s="275">
        <v>1558</v>
      </c>
      <c r="E928" s="275">
        <v>1072</v>
      </c>
      <c r="F928" s="269">
        <f t="shared" si="31"/>
        <v>97</v>
      </c>
      <c r="G928" s="269">
        <f t="shared" si="32"/>
        <v>69</v>
      </c>
    </row>
    <row r="929" s="119" customFormat="1" spans="1:7">
      <c r="A929" s="273" t="s">
        <v>1731</v>
      </c>
      <c r="B929" s="290" t="s">
        <v>1732</v>
      </c>
      <c r="C929" s="275"/>
      <c r="D929" s="275"/>
      <c r="E929" s="275">
        <v>42</v>
      </c>
      <c r="F929" s="269" t="str">
        <f t="shared" si="31"/>
        <v/>
      </c>
      <c r="G929" s="269" t="str">
        <f t="shared" si="32"/>
        <v/>
      </c>
    </row>
    <row r="930" s="119" customFormat="1" spans="1:7">
      <c r="A930" s="273" t="s">
        <v>1733</v>
      </c>
      <c r="B930" s="290" t="s">
        <v>1734</v>
      </c>
      <c r="C930" s="275"/>
      <c r="D930" s="275"/>
      <c r="E930" s="275"/>
      <c r="F930" s="269" t="str">
        <f t="shared" si="31"/>
        <v/>
      </c>
      <c r="G930" s="269" t="str">
        <f t="shared" si="32"/>
        <v/>
      </c>
    </row>
    <row r="931" s="119" customFormat="1" spans="1:7">
      <c r="A931" s="273" t="s">
        <v>1735</v>
      </c>
      <c r="B931" s="290" t="s">
        <v>1736</v>
      </c>
      <c r="C931" s="275"/>
      <c r="D931" s="275"/>
      <c r="E931" s="275"/>
      <c r="F931" s="269" t="str">
        <f t="shared" si="31"/>
        <v/>
      </c>
      <c r="G931" s="269" t="str">
        <f t="shared" si="32"/>
        <v/>
      </c>
    </row>
    <row r="932" s="119" customFormat="1" spans="1:7">
      <c r="A932" s="273" t="s">
        <v>1737</v>
      </c>
      <c r="B932" s="290" t="s">
        <v>1738</v>
      </c>
      <c r="C932" s="275"/>
      <c r="D932" s="275">
        <v>219</v>
      </c>
      <c r="E932" s="275"/>
      <c r="F932" s="269" t="str">
        <f t="shared" si="31"/>
        <v/>
      </c>
      <c r="G932" s="269"/>
    </row>
    <row r="933" s="119" customFormat="1" spans="1:7">
      <c r="A933" s="273" t="s">
        <v>1739</v>
      </c>
      <c r="B933" s="290" t="s">
        <v>1740</v>
      </c>
      <c r="C933" s="275"/>
      <c r="D933" s="275"/>
      <c r="E933" s="275"/>
      <c r="F933" s="269" t="str">
        <f t="shared" si="31"/>
        <v/>
      </c>
      <c r="G933" s="269" t="str">
        <f t="shared" si="32"/>
        <v/>
      </c>
    </row>
    <row r="934" s="119" customFormat="1" spans="1:7">
      <c r="A934" s="273" t="s">
        <v>1741</v>
      </c>
      <c r="B934" s="290" t="s">
        <v>1742</v>
      </c>
      <c r="C934" s="275"/>
      <c r="D934" s="275"/>
      <c r="E934" s="275"/>
      <c r="F934" s="269" t="str">
        <f t="shared" si="31"/>
        <v/>
      </c>
      <c r="G934" s="269" t="str">
        <f t="shared" si="32"/>
        <v/>
      </c>
    </row>
    <row r="935" s="119" customFormat="1" spans="1:7">
      <c r="A935" s="273" t="s">
        <v>1743</v>
      </c>
      <c r="B935" s="290" t="s">
        <v>1744</v>
      </c>
      <c r="C935" s="275"/>
      <c r="D935" s="275"/>
      <c r="E935" s="275"/>
      <c r="F935" s="269" t="str">
        <f t="shared" si="31"/>
        <v/>
      </c>
      <c r="G935" s="269" t="str">
        <f t="shared" si="32"/>
        <v/>
      </c>
    </row>
    <row r="936" s="119" customFormat="1" spans="1:7">
      <c r="A936" s="273" t="s">
        <v>1745</v>
      </c>
      <c r="B936" s="290" t="s">
        <v>1746</v>
      </c>
      <c r="C936" s="275"/>
      <c r="D936" s="275"/>
      <c r="E936" s="275"/>
      <c r="F936" s="269" t="str">
        <f t="shared" si="31"/>
        <v/>
      </c>
      <c r="G936" s="269" t="str">
        <f t="shared" si="32"/>
        <v/>
      </c>
    </row>
    <row r="937" s="119" customFormat="1" spans="1:7">
      <c r="A937" s="273" t="s">
        <v>1747</v>
      </c>
      <c r="B937" s="290" t="s">
        <v>1748</v>
      </c>
      <c r="C937" s="275"/>
      <c r="D937" s="275"/>
      <c r="E937" s="275"/>
      <c r="F937" s="269" t="str">
        <f t="shared" si="31"/>
        <v/>
      </c>
      <c r="G937" s="269" t="str">
        <f t="shared" si="32"/>
        <v/>
      </c>
    </row>
    <row r="938" s="119" customFormat="1" spans="1:7">
      <c r="A938" s="273" t="s">
        <v>1749</v>
      </c>
      <c r="B938" s="290" t="s">
        <v>1750</v>
      </c>
      <c r="C938" s="275"/>
      <c r="D938" s="275"/>
      <c r="E938" s="275"/>
      <c r="F938" s="269" t="str">
        <f t="shared" si="31"/>
        <v/>
      </c>
      <c r="G938" s="269" t="str">
        <f t="shared" si="32"/>
        <v/>
      </c>
    </row>
    <row r="939" s="119" customFormat="1" spans="1:7">
      <c r="A939" s="273" t="s">
        <v>1751</v>
      </c>
      <c r="B939" s="290" t="s">
        <v>1752</v>
      </c>
      <c r="C939" s="275"/>
      <c r="D939" s="275"/>
      <c r="E939" s="275"/>
      <c r="F939" s="269" t="str">
        <f t="shared" si="31"/>
        <v/>
      </c>
      <c r="G939" s="269" t="str">
        <f t="shared" si="32"/>
        <v/>
      </c>
    </row>
    <row r="940" s="119" customFormat="1" spans="1:7">
      <c r="A940" s="273" t="s">
        <v>1753</v>
      </c>
      <c r="B940" s="290" t="s">
        <v>1754</v>
      </c>
      <c r="C940" s="275">
        <v>3</v>
      </c>
      <c r="D940" s="275">
        <v>8</v>
      </c>
      <c r="E940" s="275">
        <v>5</v>
      </c>
      <c r="F940" s="269">
        <f t="shared" si="31"/>
        <v>167</v>
      </c>
      <c r="G940" s="269">
        <f t="shared" si="32"/>
        <v>63</v>
      </c>
    </row>
    <row r="941" s="119" customFormat="1" spans="1:7">
      <c r="A941" s="273" t="s">
        <v>1755</v>
      </c>
      <c r="B941" s="290" t="s">
        <v>1756</v>
      </c>
      <c r="C941" s="275"/>
      <c r="D941" s="275"/>
      <c r="E941" s="275"/>
      <c r="F941" s="269" t="str">
        <f t="shared" si="31"/>
        <v/>
      </c>
      <c r="G941" s="269" t="str">
        <f t="shared" si="32"/>
        <v/>
      </c>
    </row>
    <row r="942" s="119" customFormat="1" spans="1:7">
      <c r="A942" s="273" t="s">
        <v>1757</v>
      </c>
      <c r="B942" s="290" t="s">
        <v>1758</v>
      </c>
      <c r="C942" s="275"/>
      <c r="D942" s="275"/>
      <c r="E942" s="275"/>
      <c r="F942" s="269" t="str">
        <f t="shared" si="31"/>
        <v/>
      </c>
      <c r="G942" s="269" t="str">
        <f t="shared" si="32"/>
        <v/>
      </c>
    </row>
    <row r="943" s="119" customFormat="1" spans="1:7">
      <c r="A943" s="273" t="s">
        <v>1759</v>
      </c>
      <c r="B943" s="290" t="s">
        <v>1760</v>
      </c>
      <c r="C943" s="275"/>
      <c r="D943" s="275"/>
      <c r="E943" s="275"/>
      <c r="F943" s="269" t="str">
        <f t="shared" si="31"/>
        <v/>
      </c>
      <c r="G943" s="269" t="str">
        <f t="shared" si="32"/>
        <v/>
      </c>
    </row>
    <row r="944" s="119" customFormat="1" spans="1:7">
      <c r="A944" s="273" t="s">
        <v>1761</v>
      </c>
      <c r="B944" s="290" t="s">
        <v>1762</v>
      </c>
      <c r="C944" s="275">
        <v>550</v>
      </c>
      <c r="D944" s="275">
        <v>1588</v>
      </c>
      <c r="E944" s="275">
        <v>4530</v>
      </c>
      <c r="F944" s="269">
        <f t="shared" si="31"/>
        <v>824</v>
      </c>
      <c r="G944" s="269">
        <f t="shared" si="32"/>
        <v>285</v>
      </c>
    </row>
    <row r="945" s="119" customFormat="1" spans="1:7">
      <c r="A945" s="270" t="s">
        <v>1763</v>
      </c>
      <c r="B945" s="289" t="s">
        <v>1764</v>
      </c>
      <c r="C945" s="272"/>
      <c r="D945" s="272"/>
      <c r="E945" s="272"/>
      <c r="F945" s="269" t="str">
        <f t="shared" si="31"/>
        <v/>
      </c>
      <c r="G945" s="269" t="str">
        <f t="shared" si="32"/>
        <v/>
      </c>
    </row>
    <row r="946" s="119" customFormat="1" spans="1:7">
      <c r="A946" s="273" t="s">
        <v>1765</v>
      </c>
      <c r="B946" s="290" t="s">
        <v>111</v>
      </c>
      <c r="C946" s="275"/>
      <c r="D946" s="275"/>
      <c r="E946" s="275"/>
      <c r="F946" s="269" t="str">
        <f t="shared" si="31"/>
        <v/>
      </c>
      <c r="G946" s="269" t="str">
        <f t="shared" si="32"/>
        <v/>
      </c>
    </row>
    <row r="947" s="119" customFormat="1" spans="1:7">
      <c r="A947" s="273" t="s">
        <v>1766</v>
      </c>
      <c r="B947" s="290" t="s">
        <v>113</v>
      </c>
      <c r="C947" s="275"/>
      <c r="D947" s="275"/>
      <c r="E947" s="275"/>
      <c r="F947" s="269" t="str">
        <f t="shared" si="31"/>
        <v/>
      </c>
      <c r="G947" s="269" t="str">
        <f t="shared" si="32"/>
        <v/>
      </c>
    </row>
    <row r="948" s="119" customFormat="1" spans="1:7">
      <c r="A948" s="273" t="s">
        <v>1767</v>
      </c>
      <c r="B948" s="290" t="s">
        <v>115</v>
      </c>
      <c r="C948" s="275"/>
      <c r="D948" s="275"/>
      <c r="E948" s="275"/>
      <c r="F948" s="269" t="str">
        <f t="shared" si="31"/>
        <v/>
      </c>
      <c r="G948" s="269" t="str">
        <f t="shared" si="32"/>
        <v/>
      </c>
    </row>
    <row r="949" s="119" customFormat="1" spans="1:7">
      <c r="A949" s="273" t="s">
        <v>1768</v>
      </c>
      <c r="B949" s="290" t="s">
        <v>1769</v>
      </c>
      <c r="C949" s="275"/>
      <c r="D949" s="275"/>
      <c r="E949" s="275"/>
      <c r="F949" s="269" t="str">
        <f t="shared" si="31"/>
        <v/>
      </c>
      <c r="G949" s="269" t="str">
        <f t="shared" si="32"/>
        <v/>
      </c>
    </row>
    <row r="950" s="119" customFormat="1" spans="1:7">
      <c r="A950" s="273" t="s">
        <v>1770</v>
      </c>
      <c r="B950" s="290" t="s">
        <v>1771</v>
      </c>
      <c r="C950" s="275"/>
      <c r="D950" s="275"/>
      <c r="E950" s="275"/>
      <c r="F950" s="269" t="str">
        <f t="shared" si="31"/>
        <v/>
      </c>
      <c r="G950" s="269" t="str">
        <f t="shared" si="32"/>
        <v/>
      </c>
    </row>
    <row r="951" s="119" customFormat="1" spans="1:7">
      <c r="A951" s="273" t="s">
        <v>1772</v>
      </c>
      <c r="B951" s="290" t="s">
        <v>1773</v>
      </c>
      <c r="C951" s="275"/>
      <c r="D951" s="275"/>
      <c r="E951" s="275"/>
      <c r="F951" s="269" t="str">
        <f t="shared" si="31"/>
        <v/>
      </c>
      <c r="G951" s="269" t="str">
        <f t="shared" si="32"/>
        <v/>
      </c>
    </row>
    <row r="952" s="119" customFormat="1" spans="1:7">
      <c r="A952" s="273" t="s">
        <v>1774</v>
      </c>
      <c r="B952" s="290" t="s">
        <v>1775</v>
      </c>
      <c r="C952" s="275"/>
      <c r="D952" s="275"/>
      <c r="E952" s="275"/>
      <c r="F952" s="269" t="str">
        <f t="shared" si="31"/>
        <v/>
      </c>
      <c r="G952" s="269" t="str">
        <f t="shared" si="32"/>
        <v/>
      </c>
    </row>
    <row r="953" s="119" customFormat="1" spans="1:7">
      <c r="A953" s="273" t="s">
        <v>1776</v>
      </c>
      <c r="B953" s="290" t="s">
        <v>1777</v>
      </c>
      <c r="C953" s="275"/>
      <c r="D953" s="275"/>
      <c r="E953" s="275"/>
      <c r="F953" s="269" t="str">
        <f t="shared" si="31"/>
        <v/>
      </c>
      <c r="G953" s="269" t="str">
        <f t="shared" si="32"/>
        <v/>
      </c>
    </row>
    <row r="954" s="119" customFormat="1" spans="1:7">
      <c r="A954" s="273" t="s">
        <v>1778</v>
      </c>
      <c r="B954" s="290" t="s">
        <v>1779</v>
      </c>
      <c r="C954" s="275"/>
      <c r="D954" s="275"/>
      <c r="E954" s="275"/>
      <c r="F954" s="269" t="str">
        <f t="shared" si="31"/>
        <v/>
      </c>
      <c r="G954" s="269" t="str">
        <f t="shared" si="32"/>
        <v/>
      </c>
    </row>
    <row r="955" s="119" customFormat="1" spans="1:7">
      <c r="A955" s="270" t="s">
        <v>1780</v>
      </c>
      <c r="B955" s="289" t="s">
        <v>1781</v>
      </c>
      <c r="C955" s="272"/>
      <c r="D955" s="272"/>
      <c r="E955" s="272"/>
      <c r="F955" s="269" t="str">
        <f t="shared" si="31"/>
        <v/>
      </c>
      <c r="G955" s="269" t="str">
        <f t="shared" si="32"/>
        <v/>
      </c>
    </row>
    <row r="956" s="119" customFormat="1" spans="1:7">
      <c r="A956" s="273" t="s">
        <v>1782</v>
      </c>
      <c r="B956" s="290" t="s">
        <v>111</v>
      </c>
      <c r="C956" s="275"/>
      <c r="D956" s="275"/>
      <c r="E956" s="275"/>
      <c r="F956" s="269" t="str">
        <f t="shared" si="31"/>
        <v/>
      </c>
      <c r="G956" s="269" t="str">
        <f t="shared" si="32"/>
        <v/>
      </c>
    </row>
    <row r="957" s="119" customFormat="1" spans="1:7">
      <c r="A957" s="273" t="s">
        <v>1783</v>
      </c>
      <c r="B957" s="290" t="s">
        <v>113</v>
      </c>
      <c r="C957" s="275"/>
      <c r="D957" s="275"/>
      <c r="E957" s="275"/>
      <c r="F957" s="269" t="str">
        <f t="shared" si="31"/>
        <v/>
      </c>
      <c r="G957" s="269" t="str">
        <f t="shared" si="32"/>
        <v/>
      </c>
    </row>
    <row r="958" s="119" customFormat="1" spans="1:7">
      <c r="A958" s="273" t="s">
        <v>1784</v>
      </c>
      <c r="B958" s="290" t="s">
        <v>115</v>
      </c>
      <c r="C958" s="275"/>
      <c r="D958" s="275"/>
      <c r="E958" s="275"/>
      <c r="F958" s="269" t="str">
        <f t="shared" si="31"/>
        <v/>
      </c>
      <c r="G958" s="269" t="str">
        <f t="shared" si="32"/>
        <v/>
      </c>
    </row>
    <row r="959" s="119" customFormat="1" spans="1:7">
      <c r="A959" s="273" t="s">
        <v>1785</v>
      </c>
      <c r="B959" s="290" t="s">
        <v>1786</v>
      </c>
      <c r="C959" s="275"/>
      <c r="D959" s="275"/>
      <c r="E959" s="275"/>
      <c r="F959" s="269" t="str">
        <f t="shared" si="31"/>
        <v/>
      </c>
      <c r="G959" s="269" t="str">
        <f t="shared" si="32"/>
        <v/>
      </c>
    </row>
    <row r="960" s="119" customFormat="1" spans="1:7">
      <c r="A960" s="273" t="s">
        <v>1787</v>
      </c>
      <c r="B960" s="290" t="s">
        <v>1788</v>
      </c>
      <c r="C960" s="275"/>
      <c r="D960" s="275"/>
      <c r="E960" s="275"/>
      <c r="F960" s="269" t="str">
        <f t="shared" si="31"/>
        <v/>
      </c>
      <c r="G960" s="269" t="str">
        <f t="shared" si="32"/>
        <v/>
      </c>
    </row>
    <row r="961" s="119" customFormat="1" spans="1:7">
      <c r="A961" s="273" t="s">
        <v>1789</v>
      </c>
      <c r="B961" s="290" t="s">
        <v>1790</v>
      </c>
      <c r="C961" s="275"/>
      <c r="D961" s="275"/>
      <c r="E961" s="275"/>
      <c r="F961" s="269" t="str">
        <f t="shared" si="31"/>
        <v/>
      </c>
      <c r="G961" s="269" t="str">
        <f t="shared" si="32"/>
        <v/>
      </c>
    </row>
    <row r="962" s="119" customFormat="1" spans="1:7">
      <c r="A962" s="273" t="s">
        <v>1791</v>
      </c>
      <c r="B962" s="290" t="s">
        <v>1792</v>
      </c>
      <c r="C962" s="275"/>
      <c r="D962" s="275"/>
      <c r="E962" s="275"/>
      <c r="F962" s="269" t="str">
        <f t="shared" si="31"/>
        <v/>
      </c>
      <c r="G962" s="269" t="str">
        <f t="shared" si="32"/>
        <v/>
      </c>
    </row>
    <row r="963" s="119" customFormat="1" spans="1:7">
      <c r="A963" s="273" t="s">
        <v>1793</v>
      </c>
      <c r="B963" s="290" t="s">
        <v>1794</v>
      </c>
      <c r="C963" s="275"/>
      <c r="D963" s="275"/>
      <c r="E963" s="275"/>
      <c r="F963" s="269" t="str">
        <f t="shared" si="31"/>
        <v/>
      </c>
      <c r="G963" s="269" t="str">
        <f t="shared" si="32"/>
        <v/>
      </c>
    </row>
    <row r="964" s="119" customFormat="1" spans="1:7">
      <c r="A964" s="273" t="s">
        <v>1795</v>
      </c>
      <c r="B964" s="290" t="s">
        <v>1796</v>
      </c>
      <c r="C964" s="275"/>
      <c r="D964" s="275"/>
      <c r="E964" s="275"/>
      <c r="F964" s="269" t="str">
        <f t="shared" si="31"/>
        <v/>
      </c>
      <c r="G964" s="269" t="str">
        <f t="shared" si="32"/>
        <v/>
      </c>
    </row>
    <row r="965" s="119" customFormat="1" spans="1:7">
      <c r="A965" s="270" t="s">
        <v>1797</v>
      </c>
      <c r="B965" s="289" t="s">
        <v>1798</v>
      </c>
      <c r="C965" s="272"/>
      <c r="D965" s="272"/>
      <c r="E965" s="272"/>
      <c r="F965" s="269" t="str">
        <f t="shared" si="31"/>
        <v/>
      </c>
      <c r="G965" s="269" t="str">
        <f t="shared" si="32"/>
        <v/>
      </c>
    </row>
    <row r="966" s="119" customFormat="1" spans="1:7">
      <c r="A966" s="273" t="s">
        <v>1799</v>
      </c>
      <c r="B966" s="290" t="s">
        <v>111</v>
      </c>
      <c r="C966" s="275"/>
      <c r="D966" s="275"/>
      <c r="E966" s="275"/>
      <c r="F966" s="269" t="str">
        <f t="shared" ref="F966:F1029" si="33">IF(C966=0,"",ROUND(E966/C966*100,1))</f>
        <v/>
      </c>
      <c r="G966" s="269" t="str">
        <f t="shared" ref="G966:G1029" si="34">IF(D966=0,"",ROUND(E966/D966*100,1))</f>
        <v/>
      </c>
    </row>
    <row r="967" s="119" customFormat="1" spans="1:7">
      <c r="A967" s="273" t="s">
        <v>1800</v>
      </c>
      <c r="B967" s="290" t="s">
        <v>113</v>
      </c>
      <c r="C967" s="275"/>
      <c r="D967" s="275"/>
      <c r="E967" s="275"/>
      <c r="F967" s="269" t="str">
        <f t="shared" si="33"/>
        <v/>
      </c>
      <c r="G967" s="269" t="str">
        <f t="shared" si="34"/>
        <v/>
      </c>
    </row>
    <row r="968" s="119" customFormat="1" spans="1:7">
      <c r="A968" s="273" t="s">
        <v>1801</v>
      </c>
      <c r="B968" s="290" t="s">
        <v>115</v>
      </c>
      <c r="C968" s="275"/>
      <c r="D968" s="275"/>
      <c r="E968" s="275"/>
      <c r="F968" s="269" t="str">
        <f t="shared" si="33"/>
        <v/>
      </c>
      <c r="G968" s="269" t="str">
        <f t="shared" si="34"/>
        <v/>
      </c>
    </row>
    <row r="969" s="119" customFormat="1" spans="1:7">
      <c r="A969" s="273" t="s">
        <v>1802</v>
      </c>
      <c r="B969" s="290" t="s">
        <v>1777</v>
      </c>
      <c r="C969" s="275"/>
      <c r="D969" s="275"/>
      <c r="E969" s="275"/>
      <c r="F969" s="269" t="str">
        <f t="shared" si="33"/>
        <v/>
      </c>
      <c r="G969" s="269" t="str">
        <f t="shared" si="34"/>
        <v/>
      </c>
    </row>
    <row r="970" s="119" customFormat="1" spans="1:7">
      <c r="A970" s="273" t="s">
        <v>1803</v>
      </c>
      <c r="B970" s="290" t="s">
        <v>1804</v>
      </c>
      <c r="C970" s="275"/>
      <c r="D970" s="275"/>
      <c r="E970" s="275"/>
      <c r="F970" s="269" t="str">
        <f t="shared" si="33"/>
        <v/>
      </c>
      <c r="G970" s="269" t="str">
        <f t="shared" si="34"/>
        <v/>
      </c>
    </row>
    <row r="971" s="119" customFormat="1" spans="1:7">
      <c r="A971" s="273" t="s">
        <v>1805</v>
      </c>
      <c r="B971" s="290" t="s">
        <v>1806</v>
      </c>
      <c r="C971" s="275"/>
      <c r="D971" s="275"/>
      <c r="E971" s="275"/>
      <c r="F971" s="269" t="str">
        <f t="shared" si="33"/>
        <v/>
      </c>
      <c r="G971" s="269" t="str">
        <f t="shared" si="34"/>
        <v/>
      </c>
    </row>
    <row r="972" s="119" customFormat="1" spans="1:7">
      <c r="A972" s="270" t="s">
        <v>1807</v>
      </c>
      <c r="B972" s="289" t="s">
        <v>1808</v>
      </c>
      <c r="C972" s="272">
        <f>SUM(C973:C976)</f>
        <v>955</v>
      </c>
      <c r="D972" s="272">
        <f>SUM(D973:D976)</f>
        <v>3672</v>
      </c>
      <c r="E972" s="272">
        <f>SUM(E973:E976)</f>
        <v>56</v>
      </c>
      <c r="F972" s="269">
        <f t="shared" si="33"/>
        <v>6</v>
      </c>
      <c r="G972" s="269">
        <f t="shared" si="34"/>
        <v>2</v>
      </c>
    </row>
    <row r="973" s="119" customFormat="1" spans="1:7">
      <c r="A973" s="273" t="s">
        <v>1809</v>
      </c>
      <c r="B973" s="290" t="s">
        <v>1810</v>
      </c>
      <c r="C973" s="275">
        <v>955</v>
      </c>
      <c r="D973" s="275">
        <v>3672</v>
      </c>
      <c r="E973" s="275"/>
      <c r="F973" s="269"/>
      <c r="G973" s="269"/>
    </row>
    <row r="974" s="119" customFormat="1" spans="1:7">
      <c r="A974" s="273" t="s">
        <v>1811</v>
      </c>
      <c r="B974" s="290" t="s">
        <v>1812</v>
      </c>
      <c r="C974" s="275"/>
      <c r="D974" s="275"/>
      <c r="E974" s="275">
        <v>56</v>
      </c>
      <c r="F974" s="269" t="str">
        <f t="shared" si="33"/>
        <v/>
      </c>
      <c r="G974" s="269" t="str">
        <f t="shared" si="34"/>
        <v/>
      </c>
    </row>
    <row r="975" s="119" customFormat="1" spans="1:7">
      <c r="A975" s="273" t="s">
        <v>1813</v>
      </c>
      <c r="B975" s="290" t="s">
        <v>1814</v>
      </c>
      <c r="C975" s="275"/>
      <c r="D975" s="275"/>
      <c r="E975" s="275"/>
      <c r="F975" s="269" t="str">
        <f t="shared" si="33"/>
        <v/>
      </c>
      <c r="G975" s="269" t="str">
        <f t="shared" si="34"/>
        <v/>
      </c>
    </row>
    <row r="976" s="119" customFormat="1" spans="1:7">
      <c r="A976" s="273" t="s">
        <v>1815</v>
      </c>
      <c r="B976" s="290" t="s">
        <v>1816</v>
      </c>
      <c r="C976" s="275"/>
      <c r="D976" s="275"/>
      <c r="E976" s="275"/>
      <c r="F976" s="269" t="str">
        <f t="shared" si="33"/>
        <v/>
      </c>
      <c r="G976" s="269" t="str">
        <f t="shared" si="34"/>
        <v/>
      </c>
    </row>
    <row r="977" s="119" customFormat="1" spans="1:7">
      <c r="A977" s="270" t="s">
        <v>1817</v>
      </c>
      <c r="B977" s="289" t="s">
        <v>1818</v>
      </c>
      <c r="C977" s="272">
        <f>SUM(C978:C979)</f>
        <v>500</v>
      </c>
      <c r="D977" s="272">
        <f>SUM(D978:D979)</f>
        <v>1462</v>
      </c>
      <c r="E977" s="272">
        <f>SUM(E978:E979)</f>
        <v>578</v>
      </c>
      <c r="F977" s="269">
        <f t="shared" si="33"/>
        <v>116</v>
      </c>
      <c r="G977" s="269">
        <f t="shared" si="34"/>
        <v>40</v>
      </c>
    </row>
    <row r="978" s="119" customFormat="1" spans="1:7">
      <c r="A978" s="273" t="s">
        <v>1819</v>
      </c>
      <c r="B978" s="290" t="s">
        <v>1820</v>
      </c>
      <c r="C978" s="275"/>
      <c r="D978" s="275">
        <v>923</v>
      </c>
      <c r="E978" s="275">
        <v>63</v>
      </c>
      <c r="F978" s="269" t="str">
        <f t="shared" si="33"/>
        <v/>
      </c>
      <c r="G978" s="269">
        <f t="shared" si="34"/>
        <v>7</v>
      </c>
    </row>
    <row r="979" s="119" customFormat="1" spans="1:7">
      <c r="A979" s="273" t="s">
        <v>1821</v>
      </c>
      <c r="B979" s="290" t="s">
        <v>1822</v>
      </c>
      <c r="C979" s="275">
        <v>500</v>
      </c>
      <c r="D979" s="275">
        <v>539</v>
      </c>
      <c r="E979" s="275">
        <v>515</v>
      </c>
      <c r="F979" s="269">
        <f t="shared" si="33"/>
        <v>103</v>
      </c>
      <c r="G979" s="269">
        <f t="shared" si="34"/>
        <v>96</v>
      </c>
    </row>
    <row r="980" s="119" customFormat="1" spans="1:7">
      <c r="A980" s="267" t="s">
        <v>1823</v>
      </c>
      <c r="B980" s="291" t="s">
        <v>1824</v>
      </c>
      <c r="C980" s="269">
        <f>SUM(C981,C991,C1007,C1012,C1023,C1030,C1038)</f>
        <v>683</v>
      </c>
      <c r="D980" s="269">
        <f>SUM(D981,D991,D1007,D1012,D1023,D1030,D1038)</f>
        <v>940</v>
      </c>
      <c r="E980" s="269">
        <f>SUM(E981,E991,E1007,E1012,E1023,E1030,E1038)</f>
        <v>359</v>
      </c>
      <c r="F980" s="269">
        <f t="shared" si="33"/>
        <v>53</v>
      </c>
      <c r="G980" s="269">
        <f t="shared" si="34"/>
        <v>38</v>
      </c>
    </row>
    <row r="981" s="119" customFormat="1" spans="1:7">
      <c r="A981" s="270" t="s">
        <v>1825</v>
      </c>
      <c r="B981" s="289" t="s">
        <v>1826</v>
      </c>
      <c r="C981" s="272">
        <f>SUM(C982:C990)</f>
        <v>0</v>
      </c>
      <c r="D981" s="272">
        <f>SUM(D982:D990)</f>
        <v>25</v>
      </c>
      <c r="E981" s="272">
        <f>SUM(E982:E990)</f>
        <v>300</v>
      </c>
      <c r="F981" s="269" t="str">
        <f t="shared" si="33"/>
        <v/>
      </c>
      <c r="G981" s="269">
        <f t="shared" si="34"/>
        <v>1200</v>
      </c>
    </row>
    <row r="982" s="119" customFormat="1" spans="1:7">
      <c r="A982" s="273" t="s">
        <v>1827</v>
      </c>
      <c r="B982" s="290" t="s">
        <v>111</v>
      </c>
      <c r="C982" s="275"/>
      <c r="D982" s="275">
        <v>25</v>
      </c>
      <c r="E982" s="275">
        <v>300</v>
      </c>
      <c r="F982" s="269" t="str">
        <f t="shared" si="33"/>
        <v/>
      </c>
      <c r="G982" s="269">
        <f t="shared" si="34"/>
        <v>1200</v>
      </c>
    </row>
    <row r="983" s="119" customFormat="1" spans="1:7">
      <c r="A983" s="273" t="s">
        <v>1828</v>
      </c>
      <c r="B983" s="290" t="s">
        <v>113</v>
      </c>
      <c r="C983" s="275"/>
      <c r="D983" s="275"/>
      <c r="E983" s="275"/>
      <c r="F983" s="269" t="str">
        <f t="shared" si="33"/>
        <v/>
      </c>
      <c r="G983" s="269" t="str">
        <f t="shared" si="34"/>
        <v/>
      </c>
    </row>
    <row r="984" s="119" customFormat="1" spans="1:7">
      <c r="A984" s="273" t="s">
        <v>1829</v>
      </c>
      <c r="B984" s="290" t="s">
        <v>115</v>
      </c>
      <c r="C984" s="275"/>
      <c r="D984" s="275"/>
      <c r="E984" s="275"/>
      <c r="F984" s="269" t="str">
        <f t="shared" si="33"/>
        <v/>
      </c>
      <c r="G984" s="269" t="str">
        <f t="shared" si="34"/>
        <v/>
      </c>
    </row>
    <row r="985" s="119" customFormat="1" spans="1:7">
      <c r="A985" s="273" t="s">
        <v>1830</v>
      </c>
      <c r="B985" s="290" t="s">
        <v>1831</v>
      </c>
      <c r="C985" s="275"/>
      <c r="D985" s="275"/>
      <c r="E985" s="275"/>
      <c r="F985" s="269" t="str">
        <f t="shared" si="33"/>
        <v/>
      </c>
      <c r="G985" s="269" t="str">
        <f t="shared" si="34"/>
        <v/>
      </c>
    </row>
    <row r="986" s="119" customFormat="1" spans="1:7">
      <c r="A986" s="273" t="s">
        <v>1832</v>
      </c>
      <c r="B986" s="290" t="s">
        <v>1833</v>
      </c>
      <c r="C986" s="275"/>
      <c r="D986" s="275"/>
      <c r="E986" s="275"/>
      <c r="F986" s="269" t="str">
        <f t="shared" si="33"/>
        <v/>
      </c>
      <c r="G986" s="269" t="str">
        <f t="shared" si="34"/>
        <v/>
      </c>
    </row>
    <row r="987" s="119" customFormat="1" spans="1:7">
      <c r="A987" s="273" t="s">
        <v>1834</v>
      </c>
      <c r="B987" s="290" t="s">
        <v>1835</v>
      </c>
      <c r="C987" s="275"/>
      <c r="D987" s="275"/>
      <c r="E987" s="275"/>
      <c r="F987" s="269" t="str">
        <f t="shared" si="33"/>
        <v/>
      </c>
      <c r="G987" s="269" t="str">
        <f t="shared" si="34"/>
        <v/>
      </c>
    </row>
    <row r="988" s="119" customFormat="1" spans="1:7">
      <c r="A988" s="273" t="s">
        <v>1836</v>
      </c>
      <c r="B988" s="290" t="s">
        <v>1837</v>
      </c>
      <c r="C988" s="275"/>
      <c r="D988" s="275"/>
      <c r="E988" s="275"/>
      <c r="F988" s="269" t="str">
        <f t="shared" si="33"/>
        <v/>
      </c>
      <c r="G988" s="269" t="str">
        <f t="shared" si="34"/>
        <v/>
      </c>
    </row>
    <row r="989" s="119" customFormat="1" spans="1:7">
      <c r="A989" s="273" t="s">
        <v>1838</v>
      </c>
      <c r="B989" s="290" t="s">
        <v>1839</v>
      </c>
      <c r="C989" s="275"/>
      <c r="D989" s="275"/>
      <c r="E989" s="275"/>
      <c r="F989" s="269" t="str">
        <f t="shared" si="33"/>
        <v/>
      </c>
      <c r="G989" s="269" t="str">
        <f t="shared" si="34"/>
        <v/>
      </c>
    </row>
    <row r="990" s="119" customFormat="1" spans="1:7">
      <c r="A990" s="273" t="s">
        <v>1840</v>
      </c>
      <c r="B990" s="290" t="s">
        <v>1841</v>
      </c>
      <c r="C990" s="275"/>
      <c r="D990" s="275"/>
      <c r="E990" s="275"/>
      <c r="F990" s="269" t="str">
        <f t="shared" si="33"/>
        <v/>
      </c>
      <c r="G990" s="269" t="str">
        <f t="shared" si="34"/>
        <v/>
      </c>
    </row>
    <row r="991" s="119" customFormat="1" spans="1:7">
      <c r="A991" s="270" t="s">
        <v>1842</v>
      </c>
      <c r="B991" s="289" t="s">
        <v>1843</v>
      </c>
      <c r="C991" s="272">
        <f>SUM(C992:C1006)</f>
        <v>33</v>
      </c>
      <c r="D991" s="272">
        <f>SUM(D992:D1006)</f>
        <v>33</v>
      </c>
      <c r="E991" s="272"/>
      <c r="F991" s="269"/>
      <c r="G991" s="269"/>
    </row>
    <row r="992" s="119" customFormat="1" spans="1:7">
      <c r="A992" s="273" t="s">
        <v>1844</v>
      </c>
      <c r="B992" s="290" t="s">
        <v>111</v>
      </c>
      <c r="C992" s="275"/>
      <c r="D992" s="275"/>
      <c r="E992" s="275"/>
      <c r="F992" s="269" t="str">
        <f t="shared" si="33"/>
        <v/>
      </c>
      <c r="G992" s="269" t="str">
        <f t="shared" si="34"/>
        <v/>
      </c>
    </row>
    <row r="993" s="119" customFormat="1" spans="1:7">
      <c r="A993" s="273" t="s">
        <v>1845</v>
      </c>
      <c r="B993" s="290" t="s">
        <v>113</v>
      </c>
      <c r="C993" s="275"/>
      <c r="D993" s="275"/>
      <c r="E993" s="275"/>
      <c r="F993" s="269" t="str">
        <f t="shared" si="33"/>
        <v/>
      </c>
      <c r="G993" s="269" t="str">
        <f t="shared" si="34"/>
        <v/>
      </c>
    </row>
    <row r="994" s="119" customFormat="1" spans="1:7">
      <c r="A994" s="273" t="s">
        <v>1846</v>
      </c>
      <c r="B994" s="290" t="s">
        <v>115</v>
      </c>
      <c r="C994" s="275"/>
      <c r="D994" s="275"/>
      <c r="E994" s="275"/>
      <c r="F994" s="269" t="str">
        <f t="shared" si="33"/>
        <v/>
      </c>
      <c r="G994" s="269" t="str">
        <f t="shared" si="34"/>
        <v/>
      </c>
    </row>
    <row r="995" s="119" customFormat="1" spans="1:7">
      <c r="A995" s="273" t="s">
        <v>1847</v>
      </c>
      <c r="B995" s="290" t="s">
        <v>1848</v>
      </c>
      <c r="C995" s="275"/>
      <c r="D995" s="275"/>
      <c r="E995" s="275"/>
      <c r="F995" s="269" t="str">
        <f t="shared" si="33"/>
        <v/>
      </c>
      <c r="G995" s="269" t="str">
        <f t="shared" si="34"/>
        <v/>
      </c>
    </row>
    <row r="996" s="119" customFormat="1" spans="1:7">
      <c r="A996" s="273" t="s">
        <v>1849</v>
      </c>
      <c r="B996" s="290" t="s">
        <v>1850</v>
      </c>
      <c r="C996" s="275"/>
      <c r="D996" s="275"/>
      <c r="E996" s="275"/>
      <c r="F996" s="269" t="str">
        <f t="shared" si="33"/>
        <v/>
      </c>
      <c r="G996" s="269" t="str">
        <f t="shared" si="34"/>
        <v/>
      </c>
    </row>
    <row r="997" s="119" customFormat="1" spans="1:7">
      <c r="A997" s="273" t="s">
        <v>1851</v>
      </c>
      <c r="B997" s="290" t="s">
        <v>1852</v>
      </c>
      <c r="C997" s="275"/>
      <c r="D997" s="275"/>
      <c r="E997" s="275"/>
      <c r="F997" s="269" t="str">
        <f t="shared" si="33"/>
        <v/>
      </c>
      <c r="G997" s="269" t="str">
        <f t="shared" si="34"/>
        <v/>
      </c>
    </row>
    <row r="998" s="119" customFormat="1" spans="1:7">
      <c r="A998" s="273" t="s">
        <v>1853</v>
      </c>
      <c r="B998" s="290" t="s">
        <v>1854</v>
      </c>
      <c r="C998" s="275"/>
      <c r="D998" s="275"/>
      <c r="E998" s="275"/>
      <c r="F998" s="269" t="str">
        <f t="shared" si="33"/>
        <v/>
      </c>
      <c r="G998" s="269" t="str">
        <f t="shared" si="34"/>
        <v/>
      </c>
    </row>
    <row r="999" s="119" customFormat="1" spans="1:7">
      <c r="A999" s="273" t="s">
        <v>1855</v>
      </c>
      <c r="B999" s="290" t="s">
        <v>1856</v>
      </c>
      <c r="C999" s="275"/>
      <c r="D999" s="275"/>
      <c r="E999" s="275"/>
      <c r="F999" s="269" t="str">
        <f t="shared" si="33"/>
        <v/>
      </c>
      <c r="G999" s="269" t="str">
        <f t="shared" si="34"/>
        <v/>
      </c>
    </row>
    <row r="1000" s="119" customFormat="1" spans="1:7">
      <c r="A1000" s="273" t="s">
        <v>1857</v>
      </c>
      <c r="B1000" s="290" t="s">
        <v>1858</v>
      </c>
      <c r="C1000" s="275"/>
      <c r="D1000" s="275"/>
      <c r="E1000" s="275"/>
      <c r="F1000" s="269" t="str">
        <f t="shared" si="33"/>
        <v/>
      </c>
      <c r="G1000" s="269" t="str">
        <f t="shared" si="34"/>
        <v/>
      </c>
    </row>
    <row r="1001" s="119" customFormat="1" spans="1:7">
      <c r="A1001" s="273" t="s">
        <v>1859</v>
      </c>
      <c r="B1001" s="290" t="s">
        <v>1860</v>
      </c>
      <c r="C1001" s="275"/>
      <c r="D1001" s="275"/>
      <c r="E1001" s="275"/>
      <c r="F1001" s="269" t="str">
        <f t="shared" si="33"/>
        <v/>
      </c>
      <c r="G1001" s="269" t="str">
        <f t="shared" si="34"/>
        <v/>
      </c>
    </row>
    <row r="1002" s="119" customFormat="1" spans="1:7">
      <c r="A1002" s="273" t="s">
        <v>1861</v>
      </c>
      <c r="B1002" s="290" t="s">
        <v>1862</v>
      </c>
      <c r="C1002" s="275"/>
      <c r="D1002" s="275"/>
      <c r="E1002" s="275"/>
      <c r="F1002" s="269" t="str">
        <f t="shared" si="33"/>
        <v/>
      </c>
      <c r="G1002" s="269" t="str">
        <f t="shared" si="34"/>
        <v/>
      </c>
    </row>
    <row r="1003" s="119" customFormat="1" spans="1:7">
      <c r="A1003" s="273" t="s">
        <v>1863</v>
      </c>
      <c r="B1003" s="290" t="s">
        <v>1864</v>
      </c>
      <c r="C1003" s="275"/>
      <c r="D1003" s="275"/>
      <c r="E1003" s="275"/>
      <c r="F1003" s="269" t="str">
        <f t="shared" si="33"/>
        <v/>
      </c>
      <c r="G1003" s="269" t="str">
        <f t="shared" si="34"/>
        <v/>
      </c>
    </row>
    <row r="1004" s="119" customFormat="1" spans="1:7">
      <c r="A1004" s="273" t="s">
        <v>1865</v>
      </c>
      <c r="B1004" s="290" t="s">
        <v>1866</v>
      </c>
      <c r="C1004" s="275"/>
      <c r="D1004" s="275"/>
      <c r="E1004" s="275"/>
      <c r="F1004" s="269" t="str">
        <f t="shared" si="33"/>
        <v/>
      </c>
      <c r="G1004" s="269" t="str">
        <f t="shared" si="34"/>
        <v/>
      </c>
    </row>
    <row r="1005" s="119" customFormat="1" spans="1:7">
      <c r="A1005" s="273" t="s">
        <v>1867</v>
      </c>
      <c r="B1005" s="290" t="s">
        <v>1868</v>
      </c>
      <c r="C1005" s="275"/>
      <c r="D1005" s="275"/>
      <c r="E1005" s="275"/>
      <c r="F1005" s="269" t="str">
        <f t="shared" si="33"/>
        <v/>
      </c>
      <c r="G1005" s="269" t="str">
        <f t="shared" si="34"/>
        <v/>
      </c>
    </row>
    <row r="1006" s="119" customFormat="1" spans="1:7">
      <c r="A1006" s="273" t="s">
        <v>1869</v>
      </c>
      <c r="B1006" s="290" t="s">
        <v>1870</v>
      </c>
      <c r="C1006" s="275">
        <v>33</v>
      </c>
      <c r="D1006" s="275">
        <v>33</v>
      </c>
      <c r="E1006" s="275"/>
      <c r="F1006" s="269"/>
      <c r="G1006" s="269"/>
    </row>
    <row r="1007" s="119" customFormat="1" spans="1:7">
      <c r="A1007" s="270" t="s">
        <v>1871</v>
      </c>
      <c r="B1007" s="289" t="s">
        <v>1872</v>
      </c>
      <c r="C1007" s="272"/>
      <c r="D1007" s="272"/>
      <c r="E1007" s="272"/>
      <c r="F1007" s="269" t="str">
        <f t="shared" si="33"/>
        <v/>
      </c>
      <c r="G1007" s="269" t="str">
        <f t="shared" si="34"/>
        <v/>
      </c>
    </row>
    <row r="1008" s="119" customFormat="1" spans="1:7">
      <c r="A1008" s="273" t="s">
        <v>1873</v>
      </c>
      <c r="B1008" s="290" t="s">
        <v>111</v>
      </c>
      <c r="C1008" s="275"/>
      <c r="D1008" s="275"/>
      <c r="E1008" s="275"/>
      <c r="F1008" s="269" t="str">
        <f t="shared" si="33"/>
        <v/>
      </c>
      <c r="G1008" s="269" t="str">
        <f t="shared" si="34"/>
        <v/>
      </c>
    </row>
    <row r="1009" s="119" customFormat="1" spans="1:7">
      <c r="A1009" s="273" t="s">
        <v>1874</v>
      </c>
      <c r="B1009" s="290" t="s">
        <v>113</v>
      </c>
      <c r="C1009" s="275"/>
      <c r="D1009" s="275"/>
      <c r="E1009" s="275"/>
      <c r="F1009" s="269" t="str">
        <f t="shared" si="33"/>
        <v/>
      </c>
      <c r="G1009" s="269" t="str">
        <f t="shared" si="34"/>
        <v/>
      </c>
    </row>
    <row r="1010" s="119" customFormat="1" spans="1:7">
      <c r="A1010" s="273" t="s">
        <v>1875</v>
      </c>
      <c r="B1010" s="290" t="s">
        <v>115</v>
      </c>
      <c r="C1010" s="275"/>
      <c r="D1010" s="275"/>
      <c r="E1010" s="275"/>
      <c r="F1010" s="269" t="str">
        <f t="shared" si="33"/>
        <v/>
      </c>
      <c r="G1010" s="269" t="str">
        <f t="shared" si="34"/>
        <v/>
      </c>
    </row>
    <row r="1011" s="119" customFormat="1" spans="1:7">
      <c r="A1011" s="273" t="s">
        <v>1876</v>
      </c>
      <c r="B1011" s="290" t="s">
        <v>1877</v>
      </c>
      <c r="C1011" s="275"/>
      <c r="D1011" s="275"/>
      <c r="E1011" s="275"/>
      <c r="F1011" s="269" t="str">
        <f t="shared" si="33"/>
        <v/>
      </c>
      <c r="G1011" s="269" t="str">
        <f t="shared" si="34"/>
        <v/>
      </c>
    </row>
    <row r="1012" s="119" customFormat="1" spans="1:7">
      <c r="A1012" s="270" t="s">
        <v>1878</v>
      </c>
      <c r="B1012" s="289" t="s">
        <v>1879</v>
      </c>
      <c r="C1012" s="272">
        <f>SUM(C1013:C1022)</f>
        <v>463</v>
      </c>
      <c r="D1012" s="272">
        <f>SUM(D1013:D1022)</f>
        <v>583</v>
      </c>
      <c r="E1012" s="272">
        <f>SUM(E1013:E1022)</f>
        <v>59</v>
      </c>
      <c r="F1012" s="269">
        <f t="shared" si="33"/>
        <v>13</v>
      </c>
      <c r="G1012" s="269">
        <f t="shared" si="34"/>
        <v>10</v>
      </c>
    </row>
    <row r="1013" s="119" customFormat="1" spans="1:7">
      <c r="A1013" s="273" t="s">
        <v>1880</v>
      </c>
      <c r="B1013" s="290" t="s">
        <v>111</v>
      </c>
      <c r="C1013" s="275">
        <v>334</v>
      </c>
      <c r="D1013" s="275">
        <v>292</v>
      </c>
      <c r="E1013" s="275">
        <v>53</v>
      </c>
      <c r="F1013" s="269">
        <f t="shared" si="33"/>
        <v>16</v>
      </c>
      <c r="G1013" s="269">
        <f t="shared" si="34"/>
        <v>18</v>
      </c>
    </row>
    <row r="1014" s="119" customFormat="1" spans="1:7">
      <c r="A1014" s="273" t="s">
        <v>1881</v>
      </c>
      <c r="B1014" s="290" t="s">
        <v>113</v>
      </c>
      <c r="C1014" s="275">
        <v>38</v>
      </c>
      <c r="D1014" s="275">
        <v>38</v>
      </c>
      <c r="E1014" s="275"/>
      <c r="F1014" s="269"/>
      <c r="G1014" s="269"/>
    </row>
    <row r="1015" s="119" customFormat="1" spans="1:7">
      <c r="A1015" s="273" t="s">
        <v>1882</v>
      </c>
      <c r="B1015" s="290" t="s">
        <v>115</v>
      </c>
      <c r="C1015" s="275">
        <v>17</v>
      </c>
      <c r="D1015" s="275">
        <v>13</v>
      </c>
      <c r="E1015" s="275"/>
      <c r="F1015" s="269"/>
      <c r="G1015" s="269"/>
    </row>
    <row r="1016" s="119" customFormat="1" spans="1:7">
      <c r="A1016" s="273" t="s">
        <v>1883</v>
      </c>
      <c r="B1016" s="290" t="s">
        <v>1884</v>
      </c>
      <c r="C1016" s="275"/>
      <c r="D1016" s="275"/>
      <c r="E1016" s="275"/>
      <c r="F1016" s="269" t="str">
        <f t="shared" si="33"/>
        <v/>
      </c>
      <c r="G1016" s="269" t="str">
        <f t="shared" si="34"/>
        <v/>
      </c>
    </row>
    <row r="1017" s="119" customFormat="1" spans="1:7">
      <c r="A1017" s="273" t="s">
        <v>1885</v>
      </c>
      <c r="B1017" s="290" t="s">
        <v>1886</v>
      </c>
      <c r="C1017" s="275"/>
      <c r="D1017" s="275"/>
      <c r="E1017" s="275"/>
      <c r="F1017" s="269" t="str">
        <f t="shared" si="33"/>
        <v/>
      </c>
      <c r="G1017" s="269" t="str">
        <f t="shared" si="34"/>
        <v/>
      </c>
    </row>
    <row r="1018" s="119" customFormat="1" spans="1:7">
      <c r="A1018" s="273" t="s">
        <v>1887</v>
      </c>
      <c r="B1018" s="290" t="s">
        <v>1888</v>
      </c>
      <c r="C1018" s="275"/>
      <c r="D1018" s="275"/>
      <c r="E1018" s="275"/>
      <c r="F1018" s="269" t="str">
        <f t="shared" si="33"/>
        <v/>
      </c>
      <c r="G1018" s="269" t="str">
        <f t="shared" si="34"/>
        <v/>
      </c>
    </row>
    <row r="1019" s="119" customFormat="1" spans="1:7">
      <c r="A1019" s="273" t="s">
        <v>1889</v>
      </c>
      <c r="B1019" s="290" t="s">
        <v>1890</v>
      </c>
      <c r="C1019" s="275"/>
      <c r="D1019" s="275"/>
      <c r="E1019" s="275"/>
      <c r="F1019" s="269" t="str">
        <f t="shared" si="33"/>
        <v/>
      </c>
      <c r="G1019" s="269" t="str">
        <f t="shared" si="34"/>
        <v/>
      </c>
    </row>
    <row r="1020" s="119" customFormat="1" spans="1:7">
      <c r="A1020" s="273" t="s">
        <v>1891</v>
      </c>
      <c r="B1020" s="290" t="s">
        <v>1892</v>
      </c>
      <c r="C1020" s="275"/>
      <c r="D1020" s="275">
        <v>135</v>
      </c>
      <c r="E1020" s="275"/>
      <c r="F1020" s="269" t="str">
        <f t="shared" si="33"/>
        <v/>
      </c>
      <c r="G1020" s="269"/>
    </row>
    <row r="1021" s="119" customFormat="1" spans="1:7">
      <c r="A1021" s="273" t="s">
        <v>1893</v>
      </c>
      <c r="B1021" s="290" t="s">
        <v>129</v>
      </c>
      <c r="C1021" s="275"/>
      <c r="D1021" s="275"/>
      <c r="E1021" s="275"/>
      <c r="F1021" s="269" t="str">
        <f t="shared" si="33"/>
        <v/>
      </c>
      <c r="G1021" s="269" t="str">
        <f t="shared" si="34"/>
        <v/>
      </c>
    </row>
    <row r="1022" s="119" customFormat="1" spans="1:7">
      <c r="A1022" s="273" t="s">
        <v>1894</v>
      </c>
      <c r="B1022" s="290" t="s">
        <v>1895</v>
      </c>
      <c r="C1022" s="275">
        <v>74</v>
      </c>
      <c r="D1022" s="275">
        <v>105</v>
      </c>
      <c r="E1022" s="275">
        <v>6</v>
      </c>
      <c r="F1022" s="269">
        <f t="shared" si="33"/>
        <v>8</v>
      </c>
      <c r="G1022" s="269">
        <f t="shared" si="34"/>
        <v>6</v>
      </c>
    </row>
    <row r="1023" s="119" customFormat="1" spans="1:7">
      <c r="A1023" s="270" t="s">
        <v>1896</v>
      </c>
      <c r="B1023" s="289" t="s">
        <v>1897</v>
      </c>
      <c r="C1023" s="272"/>
      <c r="D1023" s="272"/>
      <c r="E1023" s="272"/>
      <c r="F1023" s="269" t="str">
        <f t="shared" si="33"/>
        <v/>
      </c>
      <c r="G1023" s="269" t="str">
        <f t="shared" si="34"/>
        <v/>
      </c>
    </row>
    <row r="1024" s="119" customFormat="1" spans="1:7">
      <c r="A1024" s="273" t="s">
        <v>1898</v>
      </c>
      <c r="B1024" s="290" t="s">
        <v>111</v>
      </c>
      <c r="C1024" s="275"/>
      <c r="D1024" s="275"/>
      <c r="E1024" s="275"/>
      <c r="F1024" s="269" t="str">
        <f t="shared" si="33"/>
        <v/>
      </c>
      <c r="G1024" s="269" t="str">
        <f t="shared" si="34"/>
        <v/>
      </c>
    </row>
    <row r="1025" s="119" customFormat="1" spans="1:7">
      <c r="A1025" s="273" t="s">
        <v>1899</v>
      </c>
      <c r="B1025" s="290" t="s">
        <v>113</v>
      </c>
      <c r="C1025" s="275"/>
      <c r="D1025" s="275"/>
      <c r="E1025" s="275"/>
      <c r="F1025" s="269" t="str">
        <f t="shared" si="33"/>
        <v/>
      </c>
      <c r="G1025" s="269" t="str">
        <f t="shared" si="34"/>
        <v/>
      </c>
    </row>
    <row r="1026" s="119" customFormat="1" spans="1:7">
      <c r="A1026" s="273" t="s">
        <v>1900</v>
      </c>
      <c r="B1026" s="290" t="s">
        <v>115</v>
      </c>
      <c r="C1026" s="275"/>
      <c r="D1026" s="275"/>
      <c r="E1026" s="275"/>
      <c r="F1026" s="269" t="str">
        <f t="shared" si="33"/>
        <v/>
      </c>
      <c r="G1026" s="269" t="str">
        <f t="shared" si="34"/>
        <v/>
      </c>
    </row>
    <row r="1027" s="119" customFormat="1" spans="1:7">
      <c r="A1027" s="273" t="s">
        <v>1901</v>
      </c>
      <c r="B1027" s="290" t="s">
        <v>1902</v>
      </c>
      <c r="C1027" s="275"/>
      <c r="D1027" s="275"/>
      <c r="E1027" s="275"/>
      <c r="F1027" s="269" t="str">
        <f t="shared" si="33"/>
        <v/>
      </c>
      <c r="G1027" s="269" t="str">
        <f t="shared" si="34"/>
        <v/>
      </c>
    </row>
    <row r="1028" s="119" customFormat="1" spans="1:7">
      <c r="A1028" s="273" t="s">
        <v>1903</v>
      </c>
      <c r="B1028" s="290" t="s">
        <v>1904</v>
      </c>
      <c r="C1028" s="275"/>
      <c r="D1028" s="275"/>
      <c r="E1028" s="275"/>
      <c r="F1028" s="269" t="str">
        <f t="shared" si="33"/>
        <v/>
      </c>
      <c r="G1028" s="269" t="str">
        <f t="shared" si="34"/>
        <v/>
      </c>
    </row>
    <row r="1029" s="119" customFormat="1" spans="1:7">
      <c r="A1029" s="273" t="s">
        <v>1905</v>
      </c>
      <c r="B1029" s="290" t="s">
        <v>1906</v>
      </c>
      <c r="C1029" s="275"/>
      <c r="D1029" s="275"/>
      <c r="E1029" s="275"/>
      <c r="F1029" s="269" t="str">
        <f t="shared" si="33"/>
        <v/>
      </c>
      <c r="G1029" s="269" t="str">
        <f t="shared" si="34"/>
        <v/>
      </c>
    </row>
    <row r="1030" s="119" customFormat="1" spans="1:7">
      <c r="A1030" s="270" t="s">
        <v>1907</v>
      </c>
      <c r="B1030" s="289" t="s">
        <v>1908</v>
      </c>
      <c r="C1030" s="272">
        <f>SUM(C1031:C1037)</f>
        <v>187</v>
      </c>
      <c r="D1030" s="272">
        <f>SUM(D1031:D1037)</f>
        <v>299</v>
      </c>
      <c r="E1030" s="272"/>
      <c r="F1030" s="269"/>
      <c r="G1030" s="269"/>
    </row>
    <row r="1031" s="119" customFormat="1" spans="1:7">
      <c r="A1031" s="273" t="s">
        <v>1909</v>
      </c>
      <c r="B1031" s="290" t="s">
        <v>111</v>
      </c>
      <c r="C1031" s="275"/>
      <c r="D1031" s="275"/>
      <c r="E1031" s="275"/>
      <c r="F1031" s="269" t="str">
        <f t="shared" ref="F1030:F1093" si="35">IF(C1031=0,"",ROUND(E1031/C1031*100,1))</f>
        <v/>
      </c>
      <c r="G1031" s="269" t="str">
        <f t="shared" ref="G1030:G1093" si="36">IF(D1031=0,"",ROUND(E1031/D1031*100,1))</f>
        <v/>
      </c>
    </row>
    <row r="1032" s="119" customFormat="1" spans="1:7">
      <c r="A1032" s="273" t="s">
        <v>1910</v>
      </c>
      <c r="B1032" s="290" t="s">
        <v>113</v>
      </c>
      <c r="C1032" s="275"/>
      <c r="D1032" s="275"/>
      <c r="E1032" s="275"/>
      <c r="F1032" s="269" t="str">
        <f t="shared" si="35"/>
        <v/>
      </c>
      <c r="G1032" s="269" t="str">
        <f t="shared" si="36"/>
        <v/>
      </c>
    </row>
    <row r="1033" s="119" customFormat="1" spans="1:7">
      <c r="A1033" s="273" t="s">
        <v>1911</v>
      </c>
      <c r="B1033" s="290" t="s">
        <v>115</v>
      </c>
      <c r="C1033" s="275"/>
      <c r="D1033" s="275"/>
      <c r="E1033" s="275"/>
      <c r="F1033" s="269" t="str">
        <f t="shared" si="35"/>
        <v/>
      </c>
      <c r="G1033" s="269" t="str">
        <f t="shared" si="36"/>
        <v/>
      </c>
    </row>
    <row r="1034" s="119" customFormat="1" spans="1:7">
      <c r="A1034" s="273" t="s">
        <v>1912</v>
      </c>
      <c r="B1034" s="290" t="s">
        <v>1913</v>
      </c>
      <c r="C1034" s="275"/>
      <c r="D1034" s="275"/>
      <c r="E1034" s="275"/>
      <c r="F1034" s="269" t="str">
        <f t="shared" si="35"/>
        <v/>
      </c>
      <c r="G1034" s="269" t="str">
        <f t="shared" si="36"/>
        <v/>
      </c>
    </row>
    <row r="1035" s="119" customFormat="1" spans="1:7">
      <c r="A1035" s="273" t="s">
        <v>1914</v>
      </c>
      <c r="B1035" s="290" t="s">
        <v>1915</v>
      </c>
      <c r="C1035" s="275"/>
      <c r="D1035" s="275"/>
      <c r="E1035" s="275"/>
      <c r="F1035" s="269" t="str">
        <f t="shared" si="35"/>
        <v/>
      </c>
      <c r="G1035" s="269" t="str">
        <f t="shared" si="36"/>
        <v/>
      </c>
    </row>
    <row r="1036" s="119" customFormat="1" spans="1:7">
      <c r="A1036" s="273" t="s">
        <v>1916</v>
      </c>
      <c r="B1036" s="290" t="s">
        <v>1917</v>
      </c>
      <c r="C1036" s="275"/>
      <c r="D1036" s="275"/>
      <c r="E1036" s="275"/>
      <c r="F1036" s="269" t="str">
        <f t="shared" si="35"/>
        <v/>
      </c>
      <c r="G1036" s="269" t="str">
        <f t="shared" si="36"/>
        <v/>
      </c>
    </row>
    <row r="1037" s="119" customFormat="1" spans="1:7">
      <c r="A1037" s="273" t="s">
        <v>1918</v>
      </c>
      <c r="B1037" s="290" t="s">
        <v>1919</v>
      </c>
      <c r="C1037" s="275">
        <v>187</v>
      </c>
      <c r="D1037" s="275">
        <v>299</v>
      </c>
      <c r="E1037" s="275"/>
      <c r="F1037" s="269"/>
      <c r="G1037" s="269"/>
    </row>
    <row r="1038" s="119" customFormat="1" spans="1:7">
      <c r="A1038" s="270" t="s">
        <v>1920</v>
      </c>
      <c r="B1038" s="289" t="s">
        <v>1921</v>
      </c>
      <c r="C1038" s="272"/>
      <c r="D1038" s="272"/>
      <c r="E1038" s="272"/>
      <c r="F1038" s="269" t="str">
        <f t="shared" si="35"/>
        <v/>
      </c>
      <c r="G1038" s="269" t="str">
        <f t="shared" si="36"/>
        <v/>
      </c>
    </row>
    <row r="1039" s="119" customFormat="1" spans="1:7">
      <c r="A1039" s="273" t="s">
        <v>1922</v>
      </c>
      <c r="B1039" s="290" t="s">
        <v>1923</v>
      </c>
      <c r="C1039" s="275"/>
      <c r="D1039" s="275"/>
      <c r="E1039" s="275"/>
      <c r="F1039" s="269" t="str">
        <f t="shared" si="35"/>
        <v/>
      </c>
      <c r="G1039" s="269" t="str">
        <f t="shared" si="36"/>
        <v/>
      </c>
    </row>
    <row r="1040" s="119" customFormat="1" spans="1:7">
      <c r="A1040" s="273" t="s">
        <v>1924</v>
      </c>
      <c r="B1040" s="290" t="s">
        <v>1925</v>
      </c>
      <c r="C1040" s="275"/>
      <c r="D1040" s="275"/>
      <c r="E1040" s="275"/>
      <c r="F1040" s="269" t="str">
        <f t="shared" si="35"/>
        <v/>
      </c>
      <c r="G1040" s="269" t="str">
        <f t="shared" si="36"/>
        <v/>
      </c>
    </row>
    <row r="1041" s="119" customFormat="1" spans="1:7">
      <c r="A1041" s="273" t="s">
        <v>1926</v>
      </c>
      <c r="B1041" s="290" t="s">
        <v>1927</v>
      </c>
      <c r="C1041" s="275"/>
      <c r="D1041" s="275"/>
      <c r="E1041" s="275"/>
      <c r="F1041" s="269" t="str">
        <f t="shared" si="35"/>
        <v/>
      </c>
      <c r="G1041" s="269" t="str">
        <f t="shared" si="36"/>
        <v/>
      </c>
    </row>
    <row r="1042" s="119" customFormat="1" spans="1:7">
      <c r="A1042" s="273" t="s">
        <v>1928</v>
      </c>
      <c r="B1042" s="290" t="s">
        <v>1929</v>
      </c>
      <c r="C1042" s="275"/>
      <c r="D1042" s="275"/>
      <c r="E1042" s="275"/>
      <c r="F1042" s="269" t="str">
        <f t="shared" si="35"/>
        <v/>
      </c>
      <c r="G1042" s="269" t="str">
        <f t="shared" si="36"/>
        <v/>
      </c>
    </row>
    <row r="1043" s="119" customFormat="1" spans="1:7">
      <c r="A1043" s="273" t="s">
        <v>1930</v>
      </c>
      <c r="B1043" s="290" t="s">
        <v>1931</v>
      </c>
      <c r="C1043" s="275"/>
      <c r="D1043" s="275"/>
      <c r="E1043" s="275"/>
      <c r="F1043" s="269" t="str">
        <f t="shared" si="35"/>
        <v/>
      </c>
      <c r="G1043" s="269" t="str">
        <f t="shared" si="36"/>
        <v/>
      </c>
    </row>
    <row r="1044" s="119" customFormat="1" spans="1:7">
      <c r="A1044" s="267" t="s">
        <v>1932</v>
      </c>
      <c r="B1044" s="291" t="s">
        <v>1933</v>
      </c>
      <c r="C1044" s="269">
        <f>SUM(C1045,C1055,C1061)</f>
        <v>1487</v>
      </c>
      <c r="D1044" s="269">
        <f>SUM(D1045,D1055,D1061)</f>
        <v>630</v>
      </c>
      <c r="E1044" s="269">
        <f>SUM(E1045,E1055,E1061)</f>
        <v>1764</v>
      </c>
      <c r="F1044" s="269">
        <f t="shared" si="35"/>
        <v>119</v>
      </c>
      <c r="G1044" s="269">
        <f t="shared" si="36"/>
        <v>280</v>
      </c>
    </row>
    <row r="1045" s="119" customFormat="1" spans="1:7">
      <c r="A1045" s="270" t="s">
        <v>1934</v>
      </c>
      <c r="B1045" s="289" t="s">
        <v>1935</v>
      </c>
      <c r="C1045" s="272">
        <f>SUM(C1046:C1054)</f>
        <v>396</v>
      </c>
      <c r="D1045" s="272">
        <f>SUM(D1046:D1054)</f>
        <v>366</v>
      </c>
      <c r="E1045" s="272">
        <f>SUM(E1046:E1054)</f>
        <v>1741</v>
      </c>
      <c r="F1045" s="269">
        <f t="shared" si="35"/>
        <v>440</v>
      </c>
      <c r="G1045" s="269">
        <f t="shared" si="36"/>
        <v>476</v>
      </c>
    </row>
    <row r="1046" s="119" customFormat="1" spans="1:7">
      <c r="A1046" s="273" t="s">
        <v>1936</v>
      </c>
      <c r="B1046" s="290" t="s">
        <v>111</v>
      </c>
      <c r="C1046" s="275">
        <v>396</v>
      </c>
      <c r="D1046" s="275">
        <v>343</v>
      </c>
      <c r="E1046" s="275">
        <v>660</v>
      </c>
      <c r="F1046" s="269">
        <f t="shared" si="35"/>
        <v>167</v>
      </c>
      <c r="G1046" s="269">
        <f t="shared" si="36"/>
        <v>192</v>
      </c>
    </row>
    <row r="1047" s="119" customFormat="1" spans="1:7">
      <c r="A1047" s="273" t="s">
        <v>1937</v>
      </c>
      <c r="B1047" s="290" t="s">
        <v>113</v>
      </c>
      <c r="C1047" s="275"/>
      <c r="D1047" s="275"/>
      <c r="E1047" s="275"/>
      <c r="F1047" s="269" t="str">
        <f t="shared" si="35"/>
        <v/>
      </c>
      <c r="G1047" s="269" t="str">
        <f t="shared" si="36"/>
        <v/>
      </c>
    </row>
    <row r="1048" s="119" customFormat="1" spans="1:7">
      <c r="A1048" s="273" t="s">
        <v>1938</v>
      </c>
      <c r="B1048" s="290" t="s">
        <v>115</v>
      </c>
      <c r="C1048" s="275"/>
      <c r="D1048" s="275"/>
      <c r="E1048" s="275"/>
      <c r="F1048" s="269" t="str">
        <f t="shared" si="35"/>
        <v/>
      </c>
      <c r="G1048" s="269" t="str">
        <f t="shared" si="36"/>
        <v/>
      </c>
    </row>
    <row r="1049" s="119" customFormat="1" spans="1:7">
      <c r="A1049" s="273" t="s">
        <v>1939</v>
      </c>
      <c r="B1049" s="290" t="s">
        <v>1940</v>
      </c>
      <c r="C1049" s="275"/>
      <c r="D1049" s="275"/>
      <c r="E1049" s="275"/>
      <c r="F1049" s="269" t="str">
        <f t="shared" si="35"/>
        <v/>
      </c>
      <c r="G1049" s="269" t="str">
        <f t="shared" si="36"/>
        <v/>
      </c>
    </row>
    <row r="1050" s="119" customFormat="1" spans="1:7">
      <c r="A1050" s="273" t="s">
        <v>1941</v>
      </c>
      <c r="B1050" s="290" t="s">
        <v>1942</v>
      </c>
      <c r="C1050" s="275"/>
      <c r="D1050" s="275"/>
      <c r="E1050" s="275"/>
      <c r="F1050" s="269" t="str">
        <f t="shared" si="35"/>
        <v/>
      </c>
      <c r="G1050" s="269" t="str">
        <f t="shared" si="36"/>
        <v/>
      </c>
    </row>
    <row r="1051" s="119" customFormat="1" spans="1:7">
      <c r="A1051" s="273" t="s">
        <v>1943</v>
      </c>
      <c r="B1051" s="290" t="s">
        <v>1944</v>
      </c>
      <c r="C1051" s="275"/>
      <c r="D1051" s="275"/>
      <c r="E1051" s="275"/>
      <c r="F1051" s="269" t="str">
        <f t="shared" si="35"/>
        <v/>
      </c>
      <c r="G1051" s="269" t="str">
        <f t="shared" si="36"/>
        <v/>
      </c>
    </row>
    <row r="1052" s="119" customFormat="1" spans="1:7">
      <c r="A1052" s="273" t="s">
        <v>1945</v>
      </c>
      <c r="B1052" s="290" t="s">
        <v>1946</v>
      </c>
      <c r="C1052" s="275"/>
      <c r="D1052" s="275"/>
      <c r="E1052" s="275"/>
      <c r="F1052" s="269" t="str">
        <f t="shared" si="35"/>
        <v/>
      </c>
      <c r="G1052" s="269" t="str">
        <f t="shared" si="36"/>
        <v/>
      </c>
    </row>
    <row r="1053" s="119" customFormat="1" spans="1:7">
      <c r="A1053" s="273" t="s">
        <v>1947</v>
      </c>
      <c r="B1053" s="290" t="s">
        <v>129</v>
      </c>
      <c r="C1053" s="275"/>
      <c r="D1053" s="275"/>
      <c r="E1053" s="275"/>
      <c r="F1053" s="269" t="str">
        <f t="shared" si="35"/>
        <v/>
      </c>
      <c r="G1053" s="269" t="str">
        <f t="shared" si="36"/>
        <v/>
      </c>
    </row>
    <row r="1054" s="119" customFormat="1" spans="1:7">
      <c r="A1054" s="273" t="s">
        <v>1948</v>
      </c>
      <c r="B1054" s="290" t="s">
        <v>1949</v>
      </c>
      <c r="C1054" s="275"/>
      <c r="D1054" s="275">
        <v>23</v>
      </c>
      <c r="E1054" s="275">
        <v>1081</v>
      </c>
      <c r="F1054" s="269" t="str">
        <f t="shared" si="35"/>
        <v/>
      </c>
      <c r="G1054" s="269">
        <f t="shared" si="36"/>
        <v>4700</v>
      </c>
    </row>
    <row r="1055" s="119" customFormat="1" spans="1:7">
      <c r="A1055" s="270" t="s">
        <v>1950</v>
      </c>
      <c r="B1055" s="289" t="s">
        <v>1951</v>
      </c>
      <c r="C1055" s="272">
        <f>SUM(C1056:C1060)</f>
        <v>175</v>
      </c>
      <c r="D1055" s="272">
        <f>SUM(D1056:D1060)</f>
        <v>175</v>
      </c>
      <c r="E1055" s="272"/>
      <c r="F1055" s="269"/>
      <c r="G1055" s="269"/>
    </row>
    <row r="1056" s="119" customFormat="1" spans="1:7">
      <c r="A1056" s="273" t="s">
        <v>1952</v>
      </c>
      <c r="B1056" s="290" t="s">
        <v>111</v>
      </c>
      <c r="C1056" s="275"/>
      <c r="D1056" s="275"/>
      <c r="E1056" s="275"/>
      <c r="F1056" s="269" t="str">
        <f t="shared" si="35"/>
        <v/>
      </c>
      <c r="G1056" s="269" t="str">
        <f t="shared" si="36"/>
        <v/>
      </c>
    </row>
    <row r="1057" s="119" customFormat="1" spans="1:7">
      <c r="A1057" s="273" t="s">
        <v>1953</v>
      </c>
      <c r="B1057" s="290" t="s">
        <v>113</v>
      </c>
      <c r="C1057" s="275"/>
      <c r="D1057" s="275"/>
      <c r="E1057" s="275"/>
      <c r="F1057" s="269" t="str">
        <f t="shared" si="35"/>
        <v/>
      </c>
      <c r="G1057" s="269" t="str">
        <f t="shared" si="36"/>
        <v/>
      </c>
    </row>
    <row r="1058" s="119" customFormat="1" spans="1:7">
      <c r="A1058" s="273" t="s">
        <v>1954</v>
      </c>
      <c r="B1058" s="290" t="s">
        <v>115</v>
      </c>
      <c r="C1058" s="275"/>
      <c r="D1058" s="275"/>
      <c r="E1058" s="275"/>
      <c r="F1058" s="269" t="str">
        <f t="shared" si="35"/>
        <v/>
      </c>
      <c r="G1058" s="269" t="str">
        <f t="shared" si="36"/>
        <v/>
      </c>
    </row>
    <row r="1059" s="119" customFormat="1" spans="1:7">
      <c r="A1059" s="273" t="s">
        <v>1955</v>
      </c>
      <c r="B1059" s="290" t="s">
        <v>1956</v>
      </c>
      <c r="C1059" s="275"/>
      <c r="D1059" s="275"/>
      <c r="E1059" s="275"/>
      <c r="F1059" s="269" t="str">
        <f t="shared" si="35"/>
        <v/>
      </c>
      <c r="G1059" s="269" t="str">
        <f t="shared" si="36"/>
        <v/>
      </c>
    </row>
    <row r="1060" s="119" customFormat="1" spans="1:7">
      <c r="A1060" s="273" t="s">
        <v>1957</v>
      </c>
      <c r="B1060" s="290" t="s">
        <v>1958</v>
      </c>
      <c r="C1060" s="275">
        <v>175</v>
      </c>
      <c r="D1060" s="275">
        <v>175</v>
      </c>
      <c r="E1060" s="275"/>
      <c r="F1060" s="269"/>
      <c r="G1060" s="269"/>
    </row>
    <row r="1061" s="119" customFormat="1" spans="1:7">
      <c r="A1061" s="270" t="s">
        <v>1959</v>
      </c>
      <c r="B1061" s="289" t="s">
        <v>1960</v>
      </c>
      <c r="C1061" s="272">
        <f>SUM(C1062:C1063)</f>
        <v>916</v>
      </c>
      <c r="D1061" s="272">
        <f>SUM(D1062:D1063)</f>
        <v>89</v>
      </c>
      <c r="E1061" s="272">
        <f>SUM(E1062:E1063)</f>
        <v>23</v>
      </c>
      <c r="F1061" s="269">
        <f t="shared" si="35"/>
        <v>3</v>
      </c>
      <c r="G1061" s="269">
        <f t="shared" si="36"/>
        <v>26</v>
      </c>
    </row>
    <row r="1062" s="119" customFormat="1" spans="1:7">
      <c r="A1062" s="273" t="s">
        <v>1961</v>
      </c>
      <c r="B1062" s="290" t="s">
        <v>1962</v>
      </c>
      <c r="C1062" s="275"/>
      <c r="D1062" s="275"/>
      <c r="E1062" s="275"/>
      <c r="F1062" s="269" t="str">
        <f t="shared" si="35"/>
        <v/>
      </c>
      <c r="G1062" s="269" t="str">
        <f t="shared" si="36"/>
        <v/>
      </c>
    </row>
    <row r="1063" s="119" customFormat="1" spans="1:7">
      <c r="A1063" s="273" t="s">
        <v>1963</v>
      </c>
      <c r="B1063" s="290" t="s">
        <v>1964</v>
      </c>
      <c r="C1063" s="275">
        <v>916</v>
      </c>
      <c r="D1063" s="275">
        <v>89</v>
      </c>
      <c r="E1063" s="275">
        <v>23</v>
      </c>
      <c r="F1063" s="269">
        <f t="shared" si="35"/>
        <v>3</v>
      </c>
      <c r="G1063" s="269">
        <f t="shared" si="36"/>
        <v>26</v>
      </c>
    </row>
    <row r="1064" s="119" customFormat="1" spans="1:7">
      <c r="A1064" s="267" t="s">
        <v>1965</v>
      </c>
      <c r="B1064" s="291" t="s">
        <v>1966</v>
      </c>
      <c r="C1064" s="269"/>
      <c r="D1064" s="269"/>
      <c r="E1064" s="269"/>
      <c r="F1064" s="269" t="str">
        <f t="shared" si="35"/>
        <v/>
      </c>
      <c r="G1064" s="269" t="str">
        <f t="shared" si="36"/>
        <v/>
      </c>
    </row>
    <row r="1065" s="119" customFormat="1" spans="1:7">
      <c r="A1065" s="270" t="s">
        <v>1967</v>
      </c>
      <c r="B1065" s="289" t="s">
        <v>1968</v>
      </c>
      <c r="C1065" s="272"/>
      <c r="D1065" s="272"/>
      <c r="E1065" s="272"/>
      <c r="F1065" s="269" t="str">
        <f t="shared" si="35"/>
        <v/>
      </c>
      <c r="G1065" s="269" t="str">
        <f t="shared" si="36"/>
        <v/>
      </c>
    </row>
    <row r="1066" s="119" customFormat="1" spans="1:7">
      <c r="A1066" s="273" t="s">
        <v>1969</v>
      </c>
      <c r="B1066" s="290" t="s">
        <v>111</v>
      </c>
      <c r="C1066" s="275"/>
      <c r="D1066" s="275"/>
      <c r="E1066" s="275"/>
      <c r="F1066" s="269" t="str">
        <f t="shared" si="35"/>
        <v/>
      </c>
      <c r="G1066" s="269" t="str">
        <f t="shared" si="36"/>
        <v/>
      </c>
    </row>
    <row r="1067" s="119" customFormat="1" spans="1:7">
      <c r="A1067" s="273" t="s">
        <v>1970</v>
      </c>
      <c r="B1067" s="290" t="s">
        <v>113</v>
      </c>
      <c r="C1067" s="275"/>
      <c r="D1067" s="275"/>
      <c r="E1067" s="275"/>
      <c r="F1067" s="269" t="str">
        <f t="shared" si="35"/>
        <v/>
      </c>
      <c r="G1067" s="269" t="str">
        <f t="shared" si="36"/>
        <v/>
      </c>
    </row>
    <row r="1068" s="119" customFormat="1" spans="1:7">
      <c r="A1068" s="273" t="s">
        <v>1971</v>
      </c>
      <c r="B1068" s="290" t="s">
        <v>115</v>
      </c>
      <c r="C1068" s="275"/>
      <c r="D1068" s="275"/>
      <c r="E1068" s="275"/>
      <c r="F1068" s="269" t="str">
        <f t="shared" si="35"/>
        <v/>
      </c>
      <c r="G1068" s="269" t="str">
        <f t="shared" si="36"/>
        <v/>
      </c>
    </row>
    <row r="1069" s="119" customFormat="1" spans="1:7">
      <c r="A1069" s="273" t="s">
        <v>1972</v>
      </c>
      <c r="B1069" s="290" t="s">
        <v>1973</v>
      </c>
      <c r="C1069" s="275"/>
      <c r="D1069" s="275"/>
      <c r="E1069" s="275"/>
      <c r="F1069" s="269" t="str">
        <f t="shared" si="35"/>
        <v/>
      </c>
      <c r="G1069" s="269" t="str">
        <f t="shared" si="36"/>
        <v/>
      </c>
    </row>
    <row r="1070" s="119" customFormat="1" spans="1:7">
      <c r="A1070" s="273" t="s">
        <v>1974</v>
      </c>
      <c r="B1070" s="290" t="s">
        <v>129</v>
      </c>
      <c r="C1070" s="275"/>
      <c r="D1070" s="275"/>
      <c r="E1070" s="275"/>
      <c r="F1070" s="269" t="str">
        <f t="shared" si="35"/>
        <v/>
      </c>
      <c r="G1070" s="269" t="str">
        <f t="shared" si="36"/>
        <v/>
      </c>
    </row>
    <row r="1071" s="119" customFormat="1" spans="1:7">
      <c r="A1071" s="273" t="s">
        <v>1975</v>
      </c>
      <c r="B1071" s="290" t="s">
        <v>1976</v>
      </c>
      <c r="C1071" s="275"/>
      <c r="D1071" s="275"/>
      <c r="E1071" s="275"/>
      <c r="F1071" s="269" t="str">
        <f t="shared" si="35"/>
        <v/>
      </c>
      <c r="G1071" s="269" t="str">
        <f t="shared" si="36"/>
        <v/>
      </c>
    </row>
    <row r="1072" s="119" customFormat="1" spans="1:7">
      <c r="A1072" s="270" t="s">
        <v>1977</v>
      </c>
      <c r="B1072" s="289" t="s">
        <v>1978</v>
      </c>
      <c r="C1072" s="272"/>
      <c r="D1072" s="272"/>
      <c r="E1072" s="272"/>
      <c r="F1072" s="269" t="str">
        <f t="shared" si="35"/>
        <v/>
      </c>
      <c r="G1072" s="269" t="str">
        <f t="shared" si="36"/>
        <v/>
      </c>
    </row>
    <row r="1073" s="119" customFormat="1" spans="1:7">
      <c r="A1073" s="273" t="s">
        <v>1979</v>
      </c>
      <c r="B1073" s="290" t="s">
        <v>1980</v>
      </c>
      <c r="C1073" s="275"/>
      <c r="D1073" s="275"/>
      <c r="E1073" s="275"/>
      <c r="F1073" s="269" t="str">
        <f t="shared" si="35"/>
        <v/>
      </c>
      <c r="G1073" s="269" t="str">
        <f t="shared" si="36"/>
        <v/>
      </c>
    </row>
    <row r="1074" s="119" customFormat="1" spans="1:7">
      <c r="A1074" s="273" t="s">
        <v>1981</v>
      </c>
      <c r="B1074" s="290" t="s">
        <v>1982</v>
      </c>
      <c r="C1074" s="275"/>
      <c r="D1074" s="275"/>
      <c r="E1074" s="275"/>
      <c r="F1074" s="269" t="str">
        <f t="shared" si="35"/>
        <v/>
      </c>
      <c r="G1074" s="269" t="str">
        <f t="shared" si="36"/>
        <v/>
      </c>
    </row>
    <row r="1075" s="119" customFormat="1" spans="1:7">
      <c r="A1075" s="273" t="s">
        <v>1983</v>
      </c>
      <c r="B1075" s="290" t="s">
        <v>1984</v>
      </c>
      <c r="C1075" s="275"/>
      <c r="D1075" s="275"/>
      <c r="E1075" s="275"/>
      <c r="F1075" s="269" t="str">
        <f t="shared" si="35"/>
        <v/>
      </c>
      <c r="G1075" s="269" t="str">
        <f t="shared" si="36"/>
        <v/>
      </c>
    </row>
    <row r="1076" s="119" customFormat="1" spans="1:7">
      <c r="A1076" s="273" t="s">
        <v>1985</v>
      </c>
      <c r="B1076" s="290" t="s">
        <v>1986</v>
      </c>
      <c r="C1076" s="275"/>
      <c r="D1076" s="275"/>
      <c r="E1076" s="275"/>
      <c r="F1076" s="269" t="str">
        <f t="shared" si="35"/>
        <v/>
      </c>
      <c r="G1076" s="269" t="str">
        <f t="shared" si="36"/>
        <v/>
      </c>
    </row>
    <row r="1077" s="119" customFormat="1" spans="1:7">
      <c r="A1077" s="273" t="s">
        <v>1987</v>
      </c>
      <c r="B1077" s="290" t="s">
        <v>1988</v>
      </c>
      <c r="C1077" s="275"/>
      <c r="D1077" s="275"/>
      <c r="E1077" s="275"/>
      <c r="F1077" s="269" t="str">
        <f t="shared" si="35"/>
        <v/>
      </c>
      <c r="G1077" s="269" t="str">
        <f t="shared" si="36"/>
        <v/>
      </c>
    </row>
    <row r="1078" s="119" customFormat="1" spans="1:7">
      <c r="A1078" s="273" t="s">
        <v>1989</v>
      </c>
      <c r="B1078" s="290" t="s">
        <v>1990</v>
      </c>
      <c r="C1078" s="275"/>
      <c r="D1078" s="275"/>
      <c r="E1078" s="275"/>
      <c r="F1078" s="269" t="str">
        <f t="shared" si="35"/>
        <v/>
      </c>
      <c r="G1078" s="269" t="str">
        <f t="shared" si="36"/>
        <v/>
      </c>
    </row>
    <row r="1079" s="119" customFormat="1" spans="1:7">
      <c r="A1079" s="273" t="s">
        <v>1991</v>
      </c>
      <c r="B1079" s="290" t="s">
        <v>1992</v>
      </c>
      <c r="C1079" s="275"/>
      <c r="D1079" s="275"/>
      <c r="E1079" s="275"/>
      <c r="F1079" s="269" t="str">
        <f t="shared" si="35"/>
        <v/>
      </c>
      <c r="G1079" s="269" t="str">
        <f t="shared" si="36"/>
        <v/>
      </c>
    </row>
    <row r="1080" s="119" customFormat="1" spans="1:7">
      <c r="A1080" s="273" t="s">
        <v>1993</v>
      </c>
      <c r="B1080" s="290" t="s">
        <v>1994</v>
      </c>
      <c r="C1080" s="275"/>
      <c r="D1080" s="275"/>
      <c r="E1080" s="275"/>
      <c r="F1080" s="269" t="str">
        <f t="shared" si="35"/>
        <v/>
      </c>
      <c r="G1080" s="269" t="str">
        <f t="shared" si="36"/>
        <v/>
      </c>
    </row>
    <row r="1081" s="119" customFormat="1" spans="1:7">
      <c r="A1081" s="273" t="s">
        <v>1995</v>
      </c>
      <c r="B1081" s="290" t="s">
        <v>1996</v>
      </c>
      <c r="C1081" s="275"/>
      <c r="D1081" s="275"/>
      <c r="E1081" s="275"/>
      <c r="F1081" s="269" t="str">
        <f t="shared" si="35"/>
        <v/>
      </c>
      <c r="G1081" s="269" t="str">
        <f t="shared" si="36"/>
        <v/>
      </c>
    </row>
    <row r="1082" s="119" customFormat="1" spans="1:7">
      <c r="A1082" s="270" t="s">
        <v>1997</v>
      </c>
      <c r="B1082" s="289" t="s">
        <v>1998</v>
      </c>
      <c r="C1082" s="272"/>
      <c r="D1082" s="272"/>
      <c r="E1082" s="272"/>
      <c r="F1082" s="269" t="str">
        <f t="shared" si="35"/>
        <v/>
      </c>
      <c r="G1082" s="269" t="str">
        <f t="shared" si="36"/>
        <v/>
      </c>
    </row>
    <row r="1083" s="119" customFormat="1" spans="1:7">
      <c r="A1083" s="273" t="s">
        <v>1999</v>
      </c>
      <c r="B1083" s="290" t="s">
        <v>2000</v>
      </c>
      <c r="C1083" s="275"/>
      <c r="D1083" s="275"/>
      <c r="E1083" s="275"/>
      <c r="F1083" s="269" t="str">
        <f t="shared" si="35"/>
        <v/>
      </c>
      <c r="G1083" s="269" t="str">
        <f t="shared" si="36"/>
        <v/>
      </c>
    </row>
    <row r="1084" s="119" customFormat="1" spans="1:7">
      <c r="A1084" s="273" t="s">
        <v>2001</v>
      </c>
      <c r="B1084" s="119" t="s">
        <v>2002</v>
      </c>
      <c r="C1084" s="275"/>
      <c r="D1084" s="275"/>
      <c r="E1084" s="275"/>
      <c r="F1084" s="269" t="str">
        <f t="shared" si="35"/>
        <v/>
      </c>
      <c r="G1084" s="269" t="str">
        <f t="shared" si="36"/>
        <v/>
      </c>
    </row>
    <row r="1085" s="119" customFormat="1" spans="1:7">
      <c r="A1085" s="273" t="s">
        <v>2003</v>
      </c>
      <c r="B1085" s="290" t="s">
        <v>2004</v>
      </c>
      <c r="C1085" s="275"/>
      <c r="D1085" s="275"/>
      <c r="E1085" s="275"/>
      <c r="F1085" s="269" t="str">
        <f t="shared" si="35"/>
        <v/>
      </c>
      <c r="G1085" s="269" t="str">
        <f t="shared" si="36"/>
        <v/>
      </c>
    </row>
    <row r="1086" s="119" customFormat="1" spans="1:7">
      <c r="A1086" s="273" t="s">
        <v>2005</v>
      </c>
      <c r="B1086" s="290" t="s">
        <v>2006</v>
      </c>
      <c r="C1086" s="275"/>
      <c r="D1086" s="275"/>
      <c r="E1086" s="275"/>
      <c r="F1086" s="269" t="str">
        <f t="shared" si="35"/>
        <v/>
      </c>
      <c r="G1086" s="269" t="str">
        <f t="shared" si="36"/>
        <v/>
      </c>
    </row>
    <row r="1087" s="119" customFormat="1" spans="1:7">
      <c r="A1087" s="273" t="s">
        <v>2007</v>
      </c>
      <c r="B1087" s="290" t="s">
        <v>2008</v>
      </c>
      <c r="C1087" s="275"/>
      <c r="D1087" s="275"/>
      <c r="E1087" s="275"/>
      <c r="F1087" s="269" t="str">
        <f t="shared" si="35"/>
        <v/>
      </c>
      <c r="G1087" s="269" t="str">
        <f t="shared" si="36"/>
        <v/>
      </c>
    </row>
    <row r="1088" s="119" customFormat="1" spans="1:7">
      <c r="A1088" s="270" t="s">
        <v>2009</v>
      </c>
      <c r="B1088" s="289" t="s">
        <v>2010</v>
      </c>
      <c r="C1088" s="272"/>
      <c r="D1088" s="272"/>
      <c r="E1088" s="272"/>
      <c r="F1088" s="269" t="str">
        <f t="shared" si="35"/>
        <v/>
      </c>
      <c r="G1088" s="269" t="str">
        <f t="shared" si="36"/>
        <v/>
      </c>
    </row>
    <row r="1089" s="119" customFormat="1" spans="1:7">
      <c r="A1089" s="273" t="s">
        <v>2011</v>
      </c>
      <c r="B1089" s="290" t="s">
        <v>2012</v>
      </c>
      <c r="C1089" s="275"/>
      <c r="D1089" s="275"/>
      <c r="E1089" s="275"/>
      <c r="F1089" s="269" t="str">
        <f t="shared" si="35"/>
        <v/>
      </c>
      <c r="G1089" s="269" t="str">
        <f t="shared" si="36"/>
        <v/>
      </c>
    </row>
    <row r="1090" s="119" customFormat="1" spans="1:7">
      <c r="A1090" s="273" t="s">
        <v>2013</v>
      </c>
      <c r="B1090" s="290" t="s">
        <v>2014</v>
      </c>
      <c r="C1090" s="275"/>
      <c r="D1090" s="275"/>
      <c r="E1090" s="275"/>
      <c r="F1090" s="269" t="str">
        <f t="shared" si="35"/>
        <v/>
      </c>
      <c r="G1090" s="269" t="str">
        <f t="shared" si="36"/>
        <v/>
      </c>
    </row>
    <row r="1091" s="119" customFormat="1" spans="1:7">
      <c r="A1091" s="270" t="s">
        <v>2015</v>
      </c>
      <c r="B1091" s="289" t="s">
        <v>2016</v>
      </c>
      <c r="C1091" s="272"/>
      <c r="D1091" s="272"/>
      <c r="E1091" s="272"/>
      <c r="F1091" s="269" t="str">
        <f t="shared" si="35"/>
        <v/>
      </c>
      <c r="G1091" s="269" t="str">
        <f t="shared" si="36"/>
        <v/>
      </c>
    </row>
    <row r="1092" s="119" customFormat="1" spans="1:7">
      <c r="A1092" s="273" t="s">
        <v>2017</v>
      </c>
      <c r="B1092" s="290" t="s">
        <v>2018</v>
      </c>
      <c r="C1092" s="275"/>
      <c r="D1092" s="275"/>
      <c r="E1092" s="275"/>
      <c r="F1092" s="269" t="str">
        <f t="shared" si="35"/>
        <v/>
      </c>
      <c r="G1092" s="269" t="str">
        <f t="shared" si="36"/>
        <v/>
      </c>
    </row>
    <row r="1093" s="119" customFormat="1" spans="1:7">
      <c r="A1093" s="273" t="s">
        <v>2019</v>
      </c>
      <c r="B1093" s="290" t="s">
        <v>2020</v>
      </c>
      <c r="C1093" s="275"/>
      <c r="D1093" s="275"/>
      <c r="E1093" s="275"/>
      <c r="F1093" s="269" t="str">
        <f t="shared" si="35"/>
        <v/>
      </c>
      <c r="G1093" s="269" t="str">
        <f t="shared" si="36"/>
        <v/>
      </c>
    </row>
    <row r="1094" s="119" customFormat="1" spans="1:7">
      <c r="A1094" s="267" t="s">
        <v>2021</v>
      </c>
      <c r="B1094" s="291" t="s">
        <v>2022</v>
      </c>
      <c r="C1094" s="269"/>
      <c r="D1094" s="269"/>
      <c r="E1094" s="269"/>
      <c r="F1094" s="269" t="str">
        <f t="shared" ref="F1094:F1157" si="37">IF(C1094=0,"",ROUND(E1094/C1094*100,1))</f>
        <v/>
      </c>
      <c r="G1094" s="269" t="str">
        <f t="shared" ref="G1094:G1157" si="38">IF(D1094=0,"",ROUND(E1094/D1094*100,1))</f>
        <v/>
      </c>
    </row>
    <row r="1095" s="119" customFormat="1" spans="1:7">
      <c r="A1095" s="292" t="s">
        <v>2023</v>
      </c>
      <c r="B1095" s="293" t="s">
        <v>2024</v>
      </c>
      <c r="C1095" s="295"/>
      <c r="D1095" s="294"/>
      <c r="E1095" s="294"/>
      <c r="F1095" s="269" t="str">
        <f t="shared" si="37"/>
        <v/>
      </c>
      <c r="G1095" s="269" t="str">
        <f t="shared" si="38"/>
        <v/>
      </c>
    </row>
    <row r="1096" s="119" customFormat="1" spans="1:7">
      <c r="A1096" s="292" t="s">
        <v>2025</v>
      </c>
      <c r="B1096" s="293" t="s">
        <v>2026</v>
      </c>
      <c r="C1096" s="295"/>
      <c r="D1096" s="294"/>
      <c r="E1096" s="294"/>
      <c r="F1096" s="269" t="str">
        <f t="shared" si="37"/>
        <v/>
      </c>
      <c r="G1096" s="269" t="str">
        <f t="shared" si="38"/>
        <v/>
      </c>
    </row>
    <row r="1097" s="119" customFormat="1" spans="1:7">
      <c r="A1097" s="292" t="s">
        <v>2027</v>
      </c>
      <c r="B1097" s="293" t="s">
        <v>2028</v>
      </c>
      <c r="C1097" s="295"/>
      <c r="D1097" s="294"/>
      <c r="E1097" s="294"/>
      <c r="F1097" s="269" t="str">
        <f t="shared" si="37"/>
        <v/>
      </c>
      <c r="G1097" s="269" t="str">
        <f t="shared" si="38"/>
        <v/>
      </c>
    </row>
    <row r="1098" s="119" customFormat="1" spans="1:7">
      <c r="A1098" s="292" t="s">
        <v>2029</v>
      </c>
      <c r="B1098" s="293" t="s">
        <v>2030</v>
      </c>
      <c r="C1098" s="295"/>
      <c r="D1098" s="294"/>
      <c r="E1098" s="294"/>
      <c r="F1098" s="269" t="str">
        <f t="shared" si="37"/>
        <v/>
      </c>
      <c r="G1098" s="269" t="str">
        <f t="shared" si="38"/>
        <v/>
      </c>
    </row>
    <row r="1099" s="119" customFormat="1" spans="1:7">
      <c r="A1099" s="292" t="s">
        <v>2031</v>
      </c>
      <c r="B1099" s="293" t="s">
        <v>2032</v>
      </c>
      <c r="C1099" s="295"/>
      <c r="D1099" s="294"/>
      <c r="E1099" s="294"/>
      <c r="F1099" s="269" t="str">
        <f t="shared" si="37"/>
        <v/>
      </c>
      <c r="G1099" s="269" t="str">
        <f t="shared" si="38"/>
        <v/>
      </c>
    </row>
    <row r="1100" s="119" customFormat="1" spans="1:7">
      <c r="A1100" s="292" t="s">
        <v>2033</v>
      </c>
      <c r="B1100" s="293" t="s">
        <v>1525</v>
      </c>
      <c r="C1100" s="295"/>
      <c r="D1100" s="294"/>
      <c r="E1100" s="294"/>
      <c r="F1100" s="269" t="str">
        <f t="shared" si="37"/>
        <v/>
      </c>
      <c r="G1100" s="269" t="str">
        <f t="shared" si="38"/>
        <v/>
      </c>
    </row>
    <row r="1101" s="119" customFormat="1" spans="1:7">
      <c r="A1101" s="292" t="s">
        <v>2034</v>
      </c>
      <c r="B1101" s="293" t="s">
        <v>2035</v>
      </c>
      <c r="C1101" s="295"/>
      <c r="D1101" s="294"/>
      <c r="E1101" s="294"/>
      <c r="F1101" s="269" t="str">
        <f t="shared" si="37"/>
        <v/>
      </c>
      <c r="G1101" s="269" t="str">
        <f t="shared" si="38"/>
        <v/>
      </c>
    </row>
    <row r="1102" s="119" customFormat="1" spans="1:7">
      <c r="A1102" s="292" t="s">
        <v>2036</v>
      </c>
      <c r="B1102" s="293" t="s">
        <v>2037</v>
      </c>
      <c r="C1102" s="295"/>
      <c r="D1102" s="294"/>
      <c r="E1102" s="294"/>
      <c r="F1102" s="269" t="str">
        <f t="shared" si="37"/>
        <v/>
      </c>
      <c r="G1102" s="269" t="str">
        <f t="shared" si="38"/>
        <v/>
      </c>
    </row>
    <row r="1103" s="119" customFormat="1" spans="1:7">
      <c r="A1103" s="292" t="s">
        <v>2038</v>
      </c>
      <c r="B1103" s="293" t="s">
        <v>2039</v>
      </c>
      <c r="C1103" s="295"/>
      <c r="D1103" s="294"/>
      <c r="E1103" s="294"/>
      <c r="F1103" s="269" t="str">
        <f t="shared" si="37"/>
        <v/>
      </c>
      <c r="G1103" s="269" t="str">
        <f t="shared" si="38"/>
        <v/>
      </c>
    </row>
    <row r="1104" s="119" customFormat="1" spans="1:7">
      <c r="A1104" s="267" t="s">
        <v>2040</v>
      </c>
      <c r="B1104" s="291" t="s">
        <v>2041</v>
      </c>
      <c r="C1104" s="269">
        <f>SUM(C1105,C1132,C1147)</f>
        <v>4469</v>
      </c>
      <c r="D1104" s="269">
        <f>SUM(D1105,D1132,D1147)</f>
        <v>6057</v>
      </c>
      <c r="E1104" s="269">
        <f>SUM(E1105,E1132,E1147)</f>
        <v>4173</v>
      </c>
      <c r="F1104" s="269">
        <f t="shared" si="37"/>
        <v>93</v>
      </c>
      <c r="G1104" s="269">
        <f t="shared" si="38"/>
        <v>69</v>
      </c>
    </row>
    <row r="1105" s="119" customFormat="1" spans="1:7">
      <c r="A1105" s="270" t="s">
        <v>2042</v>
      </c>
      <c r="B1105" s="289" t="s">
        <v>2043</v>
      </c>
      <c r="C1105" s="272">
        <f>SUM(C1106:C1131)</f>
        <v>4320</v>
      </c>
      <c r="D1105" s="272">
        <f>SUM(D1106:D1131)</f>
        <v>5999</v>
      </c>
      <c r="E1105" s="272">
        <f>SUM(E1106:E1131)</f>
        <v>4087</v>
      </c>
      <c r="F1105" s="269">
        <f t="shared" si="37"/>
        <v>95</v>
      </c>
      <c r="G1105" s="269">
        <f t="shared" si="38"/>
        <v>68</v>
      </c>
    </row>
    <row r="1106" s="119" customFormat="1" spans="1:7">
      <c r="A1106" s="273" t="s">
        <v>2044</v>
      </c>
      <c r="B1106" s="290" t="s">
        <v>111</v>
      </c>
      <c r="C1106" s="275">
        <v>3500</v>
      </c>
      <c r="D1106" s="275">
        <v>4659</v>
      </c>
      <c r="E1106" s="275">
        <v>2551</v>
      </c>
      <c r="F1106" s="269">
        <f t="shared" si="37"/>
        <v>73</v>
      </c>
      <c r="G1106" s="269">
        <f t="shared" si="38"/>
        <v>55</v>
      </c>
    </row>
    <row r="1107" s="119" customFormat="1" spans="1:7">
      <c r="A1107" s="273" t="s">
        <v>2045</v>
      </c>
      <c r="B1107" s="290" t="s">
        <v>113</v>
      </c>
      <c r="C1107" s="275">
        <v>150</v>
      </c>
      <c r="D1107" s="275">
        <v>150</v>
      </c>
      <c r="E1107" s="275"/>
      <c r="F1107" s="269"/>
      <c r="G1107" s="269"/>
    </row>
    <row r="1108" s="119" customFormat="1" spans="1:7">
      <c r="A1108" s="273" t="s">
        <v>2046</v>
      </c>
      <c r="B1108" s="290" t="s">
        <v>115</v>
      </c>
      <c r="C1108" s="275"/>
      <c r="D1108" s="275"/>
      <c r="E1108" s="275"/>
      <c r="F1108" s="269" t="str">
        <f t="shared" si="37"/>
        <v/>
      </c>
      <c r="G1108" s="269" t="str">
        <f t="shared" si="38"/>
        <v/>
      </c>
    </row>
    <row r="1109" s="119" customFormat="1" spans="1:7">
      <c r="A1109" s="273" t="s">
        <v>2047</v>
      </c>
      <c r="B1109" s="290" t="s">
        <v>2048</v>
      </c>
      <c r="C1109" s="275">
        <v>10</v>
      </c>
      <c r="D1109" s="275">
        <v>8</v>
      </c>
      <c r="E1109" s="275">
        <v>1336</v>
      </c>
      <c r="F1109" s="269">
        <f t="shared" si="37"/>
        <v>13360</v>
      </c>
      <c r="G1109" s="269">
        <f t="shared" si="38"/>
        <v>16700</v>
      </c>
    </row>
    <row r="1110" s="119" customFormat="1" spans="1:7">
      <c r="A1110" s="273" t="s">
        <v>2049</v>
      </c>
      <c r="B1110" s="290" t="s">
        <v>2050</v>
      </c>
      <c r="C1110" s="275">
        <v>443</v>
      </c>
      <c r="D1110" s="275">
        <v>613</v>
      </c>
      <c r="E1110" s="275">
        <v>200</v>
      </c>
      <c r="F1110" s="269">
        <f t="shared" si="37"/>
        <v>45</v>
      </c>
      <c r="G1110" s="269">
        <f t="shared" si="38"/>
        <v>33</v>
      </c>
    </row>
    <row r="1111" s="119" customFormat="1" spans="1:7">
      <c r="A1111" s="273" t="s">
        <v>2051</v>
      </c>
      <c r="B1111" s="290" t="s">
        <v>2052</v>
      </c>
      <c r="C1111" s="275"/>
      <c r="D1111" s="275"/>
      <c r="E1111" s="275"/>
      <c r="F1111" s="269" t="str">
        <f t="shared" si="37"/>
        <v/>
      </c>
      <c r="G1111" s="269" t="str">
        <f t="shared" si="38"/>
        <v/>
      </c>
    </row>
    <row r="1112" s="119" customFormat="1" spans="1:7">
      <c r="A1112" s="273" t="s">
        <v>2053</v>
      </c>
      <c r="B1112" s="290" t="s">
        <v>2054</v>
      </c>
      <c r="C1112" s="275"/>
      <c r="D1112" s="275"/>
      <c r="E1112" s="275"/>
      <c r="F1112" s="269" t="str">
        <f t="shared" si="37"/>
        <v/>
      </c>
      <c r="G1112" s="269" t="str">
        <f t="shared" si="38"/>
        <v/>
      </c>
    </row>
    <row r="1113" s="119" customFormat="1" spans="1:7">
      <c r="A1113" s="273" t="s">
        <v>2055</v>
      </c>
      <c r="B1113" s="290" t="s">
        <v>2056</v>
      </c>
      <c r="C1113" s="275"/>
      <c r="D1113" s="275">
        <v>72</v>
      </c>
      <c r="E1113" s="275"/>
      <c r="F1113" s="269" t="str">
        <f t="shared" si="37"/>
        <v/>
      </c>
      <c r="G1113" s="269"/>
    </row>
    <row r="1114" s="119" customFormat="1" spans="1:7">
      <c r="A1114" s="273" t="s">
        <v>2057</v>
      </c>
      <c r="B1114" s="290" t="s">
        <v>2058</v>
      </c>
      <c r="C1114" s="275"/>
      <c r="D1114" s="275"/>
      <c r="E1114" s="275"/>
      <c r="F1114" s="269" t="str">
        <f t="shared" si="37"/>
        <v/>
      </c>
      <c r="G1114" s="269" t="str">
        <f t="shared" si="38"/>
        <v/>
      </c>
    </row>
    <row r="1115" s="119" customFormat="1" spans="1:7">
      <c r="A1115" s="273" t="s">
        <v>2059</v>
      </c>
      <c r="B1115" s="290" t="s">
        <v>2060</v>
      </c>
      <c r="C1115" s="275"/>
      <c r="D1115" s="275"/>
      <c r="E1115" s="275"/>
      <c r="F1115" s="269" t="str">
        <f t="shared" si="37"/>
        <v/>
      </c>
      <c r="G1115" s="269" t="str">
        <f t="shared" si="38"/>
        <v/>
      </c>
    </row>
    <row r="1116" s="119" customFormat="1" spans="1:7">
      <c r="A1116" s="273" t="s">
        <v>2061</v>
      </c>
      <c r="B1116" s="290" t="s">
        <v>2062</v>
      </c>
      <c r="C1116" s="275"/>
      <c r="D1116" s="275"/>
      <c r="E1116" s="275"/>
      <c r="F1116" s="269" t="str">
        <f t="shared" si="37"/>
        <v/>
      </c>
      <c r="G1116" s="269" t="str">
        <f t="shared" si="38"/>
        <v/>
      </c>
    </row>
    <row r="1117" s="119" customFormat="1" spans="1:7">
      <c r="A1117" s="273" t="s">
        <v>2063</v>
      </c>
      <c r="B1117" s="290" t="s">
        <v>2064</v>
      </c>
      <c r="C1117" s="275"/>
      <c r="D1117" s="275"/>
      <c r="E1117" s="275"/>
      <c r="F1117" s="269" t="str">
        <f t="shared" si="37"/>
        <v/>
      </c>
      <c r="G1117" s="269" t="str">
        <f t="shared" si="38"/>
        <v/>
      </c>
    </row>
    <row r="1118" s="119" customFormat="1" spans="1:7">
      <c r="A1118" s="273" t="s">
        <v>2065</v>
      </c>
      <c r="B1118" s="290" t="s">
        <v>2066</v>
      </c>
      <c r="C1118" s="275"/>
      <c r="D1118" s="275"/>
      <c r="E1118" s="275"/>
      <c r="F1118" s="269" t="str">
        <f t="shared" si="37"/>
        <v/>
      </c>
      <c r="G1118" s="269" t="str">
        <f t="shared" si="38"/>
        <v/>
      </c>
    </row>
    <row r="1119" s="119" customFormat="1" spans="1:7">
      <c r="A1119" s="273" t="s">
        <v>2067</v>
      </c>
      <c r="B1119" s="290" t="s">
        <v>2068</v>
      </c>
      <c r="C1119" s="275"/>
      <c r="D1119" s="275"/>
      <c r="E1119" s="275"/>
      <c r="F1119" s="269" t="str">
        <f t="shared" si="37"/>
        <v/>
      </c>
      <c r="G1119" s="269" t="str">
        <f t="shared" si="38"/>
        <v/>
      </c>
    </row>
    <row r="1120" s="119" customFormat="1" spans="1:7">
      <c r="A1120" s="273" t="s">
        <v>2069</v>
      </c>
      <c r="B1120" s="290" t="s">
        <v>2070</v>
      </c>
      <c r="C1120" s="275"/>
      <c r="D1120" s="275"/>
      <c r="E1120" s="275"/>
      <c r="F1120" s="269" t="str">
        <f t="shared" si="37"/>
        <v/>
      </c>
      <c r="G1120" s="269" t="str">
        <f t="shared" si="38"/>
        <v/>
      </c>
    </row>
    <row r="1121" s="119" customFormat="1" spans="1:7">
      <c r="A1121" s="273" t="s">
        <v>2071</v>
      </c>
      <c r="B1121" s="290" t="s">
        <v>2072</v>
      </c>
      <c r="C1121" s="275"/>
      <c r="D1121" s="275"/>
      <c r="E1121" s="275"/>
      <c r="F1121" s="269" t="str">
        <f t="shared" si="37"/>
        <v/>
      </c>
      <c r="G1121" s="269" t="str">
        <f t="shared" si="38"/>
        <v/>
      </c>
    </row>
    <row r="1122" s="119" customFormat="1" spans="1:7">
      <c r="A1122" s="273" t="s">
        <v>2073</v>
      </c>
      <c r="B1122" s="290" t="s">
        <v>2074</v>
      </c>
      <c r="C1122" s="275"/>
      <c r="D1122" s="275"/>
      <c r="E1122" s="275"/>
      <c r="F1122" s="269" t="str">
        <f t="shared" si="37"/>
        <v/>
      </c>
      <c r="G1122" s="269" t="str">
        <f t="shared" si="38"/>
        <v/>
      </c>
    </row>
    <row r="1123" s="119" customFormat="1" spans="1:7">
      <c r="A1123" s="273" t="s">
        <v>2075</v>
      </c>
      <c r="B1123" s="290" t="s">
        <v>2076</v>
      </c>
      <c r="C1123" s="275"/>
      <c r="D1123" s="275"/>
      <c r="E1123" s="275"/>
      <c r="F1123" s="269" t="str">
        <f t="shared" si="37"/>
        <v/>
      </c>
      <c r="G1123" s="269" t="str">
        <f t="shared" si="38"/>
        <v/>
      </c>
    </row>
    <row r="1124" s="119" customFormat="1" spans="1:7">
      <c r="A1124" s="273" t="s">
        <v>2077</v>
      </c>
      <c r="B1124" s="290" t="s">
        <v>2078</v>
      </c>
      <c r="C1124" s="275"/>
      <c r="D1124" s="275"/>
      <c r="E1124" s="275"/>
      <c r="F1124" s="269" t="str">
        <f t="shared" si="37"/>
        <v/>
      </c>
      <c r="G1124" s="269" t="str">
        <f t="shared" si="38"/>
        <v/>
      </c>
    </row>
    <row r="1125" s="119" customFormat="1" spans="1:7">
      <c r="A1125" s="273" t="s">
        <v>2079</v>
      </c>
      <c r="B1125" s="290" t="s">
        <v>2080</v>
      </c>
      <c r="C1125" s="275"/>
      <c r="D1125" s="275"/>
      <c r="E1125" s="275"/>
      <c r="F1125" s="269" t="str">
        <f t="shared" si="37"/>
        <v/>
      </c>
      <c r="G1125" s="269" t="str">
        <f t="shared" si="38"/>
        <v/>
      </c>
    </row>
    <row r="1126" s="119" customFormat="1" spans="1:7">
      <c r="A1126" s="273" t="s">
        <v>2081</v>
      </c>
      <c r="B1126" s="290" t="s">
        <v>2082</v>
      </c>
      <c r="C1126" s="275"/>
      <c r="D1126" s="275"/>
      <c r="E1126" s="275"/>
      <c r="F1126" s="269" t="str">
        <f t="shared" si="37"/>
        <v/>
      </c>
      <c r="G1126" s="269" t="str">
        <f t="shared" si="38"/>
        <v/>
      </c>
    </row>
    <row r="1127" s="119" customFormat="1" spans="1:7">
      <c r="A1127" s="273" t="s">
        <v>2083</v>
      </c>
      <c r="B1127" s="290" t="s">
        <v>2084</v>
      </c>
      <c r="C1127" s="275"/>
      <c r="D1127" s="275"/>
      <c r="E1127" s="275"/>
      <c r="F1127" s="269" t="str">
        <f t="shared" si="37"/>
        <v/>
      </c>
      <c r="G1127" s="269" t="str">
        <f t="shared" si="38"/>
        <v/>
      </c>
    </row>
    <row r="1128" s="119" customFormat="1" spans="1:7">
      <c r="A1128" s="273" t="s">
        <v>2085</v>
      </c>
      <c r="B1128" s="290" t="s">
        <v>2086</v>
      </c>
      <c r="C1128" s="275"/>
      <c r="D1128" s="275"/>
      <c r="E1128" s="275"/>
      <c r="F1128" s="269" t="str">
        <f t="shared" si="37"/>
        <v/>
      </c>
      <c r="G1128" s="269" t="str">
        <f t="shared" si="38"/>
        <v/>
      </c>
    </row>
    <row r="1129" s="119" customFormat="1" spans="1:7">
      <c r="A1129" s="273" t="s">
        <v>2087</v>
      </c>
      <c r="B1129" s="290" t="s">
        <v>2088</v>
      </c>
      <c r="C1129" s="275"/>
      <c r="D1129" s="275"/>
      <c r="E1129" s="275"/>
      <c r="F1129" s="269" t="str">
        <f t="shared" si="37"/>
        <v/>
      </c>
      <c r="G1129" s="269" t="str">
        <f t="shared" si="38"/>
        <v/>
      </c>
    </row>
    <row r="1130" s="119" customFormat="1" spans="1:7">
      <c r="A1130" s="273" t="s">
        <v>2089</v>
      </c>
      <c r="B1130" s="290" t="s">
        <v>129</v>
      </c>
      <c r="C1130" s="275"/>
      <c r="D1130" s="275"/>
      <c r="E1130" s="275"/>
      <c r="F1130" s="269" t="str">
        <f t="shared" si="37"/>
        <v/>
      </c>
      <c r="G1130" s="269" t="str">
        <f t="shared" si="38"/>
        <v/>
      </c>
    </row>
    <row r="1131" s="119" customFormat="1" spans="1:7">
      <c r="A1131" s="273" t="s">
        <v>2090</v>
      </c>
      <c r="B1131" s="290" t="s">
        <v>2091</v>
      </c>
      <c r="C1131" s="275">
        <v>217</v>
      </c>
      <c r="D1131" s="275">
        <v>497</v>
      </c>
      <c r="E1131" s="275"/>
      <c r="F1131" s="269"/>
      <c r="G1131" s="269"/>
    </row>
    <row r="1132" s="119" customFormat="1" spans="1:7">
      <c r="A1132" s="270" t="s">
        <v>2092</v>
      </c>
      <c r="B1132" s="289" t="s">
        <v>2093</v>
      </c>
      <c r="C1132" s="272">
        <f>SUM(C1133:C1146)</f>
        <v>149</v>
      </c>
      <c r="D1132" s="272">
        <f>SUM(D1133:D1146)</f>
        <v>58</v>
      </c>
      <c r="E1132" s="272">
        <f>SUM(E1133:E1146)</f>
        <v>86</v>
      </c>
      <c r="F1132" s="269">
        <f t="shared" si="37"/>
        <v>58</v>
      </c>
      <c r="G1132" s="269">
        <f t="shared" si="38"/>
        <v>148</v>
      </c>
    </row>
    <row r="1133" s="119" customFormat="1" spans="1:7">
      <c r="A1133" s="273" t="s">
        <v>2094</v>
      </c>
      <c r="B1133" s="290" t="s">
        <v>111</v>
      </c>
      <c r="C1133" s="275">
        <v>25</v>
      </c>
      <c r="D1133" s="275">
        <v>14</v>
      </c>
      <c r="E1133" s="275">
        <v>17</v>
      </c>
      <c r="F1133" s="269">
        <f t="shared" si="37"/>
        <v>68</v>
      </c>
      <c r="G1133" s="269">
        <f t="shared" si="38"/>
        <v>121</v>
      </c>
    </row>
    <row r="1134" s="119" customFormat="1" spans="1:7">
      <c r="A1134" s="273" t="s">
        <v>2095</v>
      </c>
      <c r="B1134" s="290" t="s">
        <v>113</v>
      </c>
      <c r="C1134" s="275"/>
      <c r="D1134" s="275"/>
      <c r="E1134" s="275"/>
      <c r="F1134" s="269" t="str">
        <f t="shared" si="37"/>
        <v/>
      </c>
      <c r="G1134" s="269" t="str">
        <f t="shared" si="38"/>
        <v/>
      </c>
    </row>
    <row r="1135" s="119" customFormat="1" spans="1:7">
      <c r="A1135" s="273" t="s">
        <v>2096</v>
      </c>
      <c r="B1135" s="290" t="s">
        <v>115</v>
      </c>
      <c r="C1135" s="275"/>
      <c r="D1135" s="275"/>
      <c r="E1135" s="275"/>
      <c r="F1135" s="269" t="str">
        <f t="shared" si="37"/>
        <v/>
      </c>
      <c r="G1135" s="269" t="str">
        <f t="shared" si="38"/>
        <v/>
      </c>
    </row>
    <row r="1136" s="119" customFormat="1" spans="1:7">
      <c r="A1136" s="273" t="s">
        <v>2097</v>
      </c>
      <c r="B1136" s="290" t="s">
        <v>2098</v>
      </c>
      <c r="C1136" s="275"/>
      <c r="D1136" s="275"/>
      <c r="E1136" s="275"/>
      <c r="F1136" s="269" t="str">
        <f t="shared" si="37"/>
        <v/>
      </c>
      <c r="G1136" s="269" t="str">
        <f t="shared" si="38"/>
        <v/>
      </c>
    </row>
    <row r="1137" s="119" customFormat="1" spans="1:7">
      <c r="A1137" s="273" t="s">
        <v>2099</v>
      </c>
      <c r="B1137" s="290" t="s">
        <v>2100</v>
      </c>
      <c r="C1137" s="275"/>
      <c r="D1137" s="275"/>
      <c r="E1137" s="275"/>
      <c r="F1137" s="269" t="str">
        <f t="shared" si="37"/>
        <v/>
      </c>
      <c r="G1137" s="269" t="str">
        <f t="shared" si="38"/>
        <v/>
      </c>
    </row>
    <row r="1138" s="119" customFormat="1" spans="1:7">
      <c r="A1138" s="273" t="s">
        <v>2101</v>
      </c>
      <c r="B1138" s="290" t="s">
        <v>2102</v>
      </c>
      <c r="C1138" s="275"/>
      <c r="D1138" s="275"/>
      <c r="E1138" s="275"/>
      <c r="F1138" s="269" t="str">
        <f t="shared" si="37"/>
        <v/>
      </c>
      <c r="G1138" s="269" t="str">
        <f t="shared" si="38"/>
        <v/>
      </c>
    </row>
    <row r="1139" s="119" customFormat="1" spans="1:7">
      <c r="A1139" s="273" t="s">
        <v>2103</v>
      </c>
      <c r="B1139" s="290" t="s">
        <v>2104</v>
      </c>
      <c r="C1139" s="275"/>
      <c r="D1139" s="275"/>
      <c r="E1139" s="275"/>
      <c r="F1139" s="269" t="str">
        <f t="shared" si="37"/>
        <v/>
      </c>
      <c r="G1139" s="269" t="str">
        <f t="shared" si="38"/>
        <v/>
      </c>
    </row>
    <row r="1140" s="119" customFormat="1" spans="1:7">
      <c r="A1140" s="273" t="s">
        <v>2105</v>
      </c>
      <c r="B1140" s="290" t="s">
        <v>2106</v>
      </c>
      <c r="C1140" s="275">
        <v>124</v>
      </c>
      <c r="D1140" s="275">
        <v>37</v>
      </c>
      <c r="E1140" s="275">
        <v>50</v>
      </c>
      <c r="F1140" s="269">
        <f t="shared" si="37"/>
        <v>40</v>
      </c>
      <c r="G1140" s="269">
        <f t="shared" si="38"/>
        <v>135</v>
      </c>
    </row>
    <row r="1141" s="119" customFormat="1" spans="1:7">
      <c r="A1141" s="273" t="s">
        <v>2107</v>
      </c>
      <c r="B1141" s="290" t="s">
        <v>2108</v>
      </c>
      <c r="C1141" s="275"/>
      <c r="D1141" s="275">
        <v>7</v>
      </c>
      <c r="E1141" s="275">
        <v>19</v>
      </c>
      <c r="F1141" s="269" t="str">
        <f t="shared" si="37"/>
        <v/>
      </c>
      <c r="G1141" s="269">
        <f t="shared" si="38"/>
        <v>271</v>
      </c>
    </row>
    <row r="1142" s="119" customFormat="1" spans="1:7">
      <c r="A1142" s="273" t="s">
        <v>2109</v>
      </c>
      <c r="B1142" s="290" t="s">
        <v>2110</v>
      </c>
      <c r="C1142" s="275"/>
      <c r="D1142" s="275"/>
      <c r="E1142" s="275"/>
      <c r="F1142" s="269" t="str">
        <f t="shared" si="37"/>
        <v/>
      </c>
      <c r="G1142" s="269" t="str">
        <f t="shared" si="38"/>
        <v/>
      </c>
    </row>
    <row r="1143" s="119" customFormat="1" spans="1:7">
      <c r="A1143" s="273" t="s">
        <v>2111</v>
      </c>
      <c r="B1143" s="290" t="s">
        <v>2112</v>
      </c>
      <c r="C1143" s="275"/>
      <c r="D1143" s="275"/>
      <c r="E1143" s="275"/>
      <c r="F1143" s="269" t="str">
        <f t="shared" si="37"/>
        <v/>
      </c>
      <c r="G1143" s="269" t="str">
        <f t="shared" si="38"/>
        <v/>
      </c>
    </row>
    <row r="1144" s="119" customFormat="1" spans="1:7">
      <c r="A1144" s="273" t="s">
        <v>2113</v>
      </c>
      <c r="B1144" s="290" t="s">
        <v>2114</v>
      </c>
      <c r="C1144" s="275"/>
      <c r="D1144" s="275"/>
      <c r="E1144" s="275"/>
      <c r="F1144" s="269" t="str">
        <f t="shared" si="37"/>
        <v/>
      </c>
      <c r="G1144" s="269" t="str">
        <f t="shared" si="38"/>
        <v/>
      </c>
    </row>
    <row r="1145" s="119" customFormat="1" spans="1:7">
      <c r="A1145" s="273" t="s">
        <v>2115</v>
      </c>
      <c r="B1145" s="290" t="s">
        <v>2116</v>
      </c>
      <c r="C1145" s="275"/>
      <c r="D1145" s="275"/>
      <c r="E1145" s="275"/>
      <c r="F1145" s="269" t="str">
        <f t="shared" si="37"/>
        <v/>
      </c>
      <c r="G1145" s="269" t="str">
        <f t="shared" si="38"/>
        <v/>
      </c>
    </row>
    <row r="1146" s="119" customFormat="1" spans="1:7">
      <c r="A1146" s="273" t="s">
        <v>2117</v>
      </c>
      <c r="B1146" s="290" t="s">
        <v>2118</v>
      </c>
      <c r="C1146" s="275"/>
      <c r="D1146" s="275"/>
      <c r="E1146" s="275"/>
      <c r="F1146" s="269" t="str">
        <f t="shared" si="37"/>
        <v/>
      </c>
      <c r="G1146" s="269" t="str">
        <f t="shared" si="38"/>
        <v/>
      </c>
    </row>
    <row r="1147" s="119" customFormat="1" spans="1:7">
      <c r="A1147" s="270" t="s">
        <v>2119</v>
      </c>
      <c r="B1147" s="289" t="s">
        <v>2120</v>
      </c>
      <c r="C1147" s="272"/>
      <c r="D1147" s="272"/>
      <c r="E1147" s="272"/>
      <c r="F1147" s="269" t="str">
        <f t="shared" si="37"/>
        <v/>
      </c>
      <c r="G1147" s="269" t="str">
        <f t="shared" si="38"/>
        <v/>
      </c>
    </row>
    <row r="1148" s="119" customFormat="1" spans="1:7">
      <c r="A1148" s="273" t="s">
        <v>2121</v>
      </c>
      <c r="B1148" s="290" t="s">
        <v>2122</v>
      </c>
      <c r="C1148" s="275"/>
      <c r="D1148" s="275"/>
      <c r="E1148" s="275"/>
      <c r="F1148" s="269" t="str">
        <f t="shared" si="37"/>
        <v/>
      </c>
      <c r="G1148" s="269" t="str">
        <f t="shared" si="38"/>
        <v/>
      </c>
    </row>
    <row r="1149" s="119" customFormat="1" spans="1:7">
      <c r="A1149" s="267" t="s">
        <v>2123</v>
      </c>
      <c r="B1149" s="291" t="s">
        <v>2124</v>
      </c>
      <c r="C1149" s="269">
        <f>SUM(C1150,C1162,C1166)</f>
        <v>10340</v>
      </c>
      <c r="D1149" s="269">
        <f>SUM(D1150,D1162,D1166)</f>
        <v>7416</v>
      </c>
      <c r="E1149" s="269">
        <f>SUM(E1150,E1162,E1166)</f>
        <v>9710</v>
      </c>
      <c r="F1149" s="269">
        <f t="shared" si="37"/>
        <v>94</v>
      </c>
      <c r="G1149" s="269">
        <f t="shared" si="38"/>
        <v>131</v>
      </c>
    </row>
    <row r="1150" s="119" customFormat="1" spans="1:7">
      <c r="A1150" s="270" t="s">
        <v>2125</v>
      </c>
      <c r="B1150" s="289" t="s">
        <v>2126</v>
      </c>
      <c r="C1150" s="272">
        <f>SUM(C1151:C1161)</f>
        <v>3816</v>
      </c>
      <c r="D1150" s="272">
        <f>SUM(D1151:D1161)</f>
        <v>1580</v>
      </c>
      <c r="E1150" s="272">
        <f>SUM(E1151:E1161)</f>
        <v>1076</v>
      </c>
      <c r="F1150" s="269">
        <f t="shared" si="37"/>
        <v>28</v>
      </c>
      <c r="G1150" s="269">
        <f t="shared" si="38"/>
        <v>68</v>
      </c>
    </row>
    <row r="1151" s="119" customFormat="1" spans="1:7">
      <c r="A1151" s="273" t="s">
        <v>2127</v>
      </c>
      <c r="B1151" s="290" t="s">
        <v>2128</v>
      </c>
      <c r="C1151" s="275"/>
      <c r="D1151" s="275"/>
      <c r="E1151" s="275"/>
      <c r="F1151" s="269" t="str">
        <f t="shared" si="37"/>
        <v/>
      </c>
      <c r="G1151" s="269" t="str">
        <f t="shared" si="38"/>
        <v/>
      </c>
    </row>
    <row r="1152" s="119" customFormat="1" spans="1:7">
      <c r="A1152" s="273" t="s">
        <v>2129</v>
      </c>
      <c r="B1152" s="290" t="s">
        <v>2130</v>
      </c>
      <c r="C1152" s="275"/>
      <c r="D1152" s="275"/>
      <c r="E1152" s="275"/>
      <c r="F1152" s="269" t="str">
        <f t="shared" si="37"/>
        <v/>
      </c>
      <c r="G1152" s="269" t="str">
        <f t="shared" si="38"/>
        <v/>
      </c>
    </row>
    <row r="1153" s="119" customFormat="1" spans="1:7">
      <c r="A1153" s="273" t="s">
        <v>2131</v>
      </c>
      <c r="B1153" s="290" t="s">
        <v>2132</v>
      </c>
      <c r="C1153" s="275">
        <v>1785</v>
      </c>
      <c r="D1153" s="275">
        <v>550</v>
      </c>
      <c r="E1153" s="275">
        <v>200</v>
      </c>
      <c r="F1153" s="269">
        <f t="shared" si="37"/>
        <v>11</v>
      </c>
      <c r="G1153" s="269">
        <f t="shared" si="38"/>
        <v>36</v>
      </c>
    </row>
    <row r="1154" s="119" customFormat="1" spans="1:7">
      <c r="A1154" s="273" t="s">
        <v>2133</v>
      </c>
      <c r="B1154" s="290" t="s">
        <v>2134</v>
      </c>
      <c r="C1154" s="275"/>
      <c r="D1154" s="275"/>
      <c r="E1154" s="275"/>
      <c r="F1154" s="269" t="str">
        <f t="shared" si="37"/>
        <v/>
      </c>
      <c r="G1154" s="269" t="str">
        <f t="shared" si="38"/>
        <v/>
      </c>
    </row>
    <row r="1155" s="119" customFormat="1" spans="1:7">
      <c r="A1155" s="273" t="s">
        <v>2135</v>
      </c>
      <c r="B1155" s="290" t="s">
        <v>2136</v>
      </c>
      <c r="C1155" s="275">
        <v>1980</v>
      </c>
      <c r="D1155" s="275">
        <v>482</v>
      </c>
      <c r="E1155" s="275">
        <v>711</v>
      </c>
      <c r="F1155" s="269">
        <f t="shared" si="37"/>
        <v>36</v>
      </c>
      <c r="G1155" s="269">
        <f t="shared" si="38"/>
        <v>148</v>
      </c>
    </row>
    <row r="1156" s="119" customFormat="1" spans="1:7">
      <c r="A1156" s="273" t="s">
        <v>2137</v>
      </c>
      <c r="B1156" s="290" t="s">
        <v>2138</v>
      </c>
      <c r="C1156" s="275"/>
      <c r="D1156" s="275">
        <v>6</v>
      </c>
      <c r="E1156" s="275"/>
      <c r="F1156" s="269" t="str">
        <f t="shared" si="37"/>
        <v/>
      </c>
      <c r="G1156" s="269">
        <f t="shared" si="38"/>
        <v>0</v>
      </c>
    </row>
    <row r="1157" s="119" customFormat="1" spans="1:7">
      <c r="A1157" s="273" t="s">
        <v>2139</v>
      </c>
      <c r="B1157" s="290" t="s">
        <v>2140</v>
      </c>
      <c r="C1157" s="275"/>
      <c r="D1157" s="275">
        <v>23</v>
      </c>
      <c r="E1157" s="275"/>
      <c r="F1157" s="269" t="str">
        <f t="shared" si="37"/>
        <v/>
      </c>
      <c r="G1157" s="269">
        <f t="shared" si="38"/>
        <v>0</v>
      </c>
    </row>
    <row r="1158" s="119" customFormat="1" spans="1:7">
      <c r="A1158" s="273" t="s">
        <v>2141</v>
      </c>
      <c r="B1158" s="290" t="s">
        <v>2142</v>
      </c>
      <c r="C1158" s="275"/>
      <c r="D1158" s="275">
        <v>519</v>
      </c>
      <c r="E1158" s="275">
        <v>165</v>
      </c>
      <c r="F1158" s="269" t="str">
        <f t="shared" ref="F1158:F1221" si="39">IF(C1158=0,"",ROUND(E1158/C1158*100,1))</f>
        <v/>
      </c>
      <c r="G1158" s="269">
        <f t="shared" ref="G1158:G1221" si="40">IF(D1158=0,"",ROUND(E1158/D1158*100,1))</f>
        <v>32</v>
      </c>
    </row>
    <row r="1159" s="119" customFormat="1" spans="1:7">
      <c r="A1159" s="273" t="s">
        <v>2143</v>
      </c>
      <c r="B1159" s="290" t="s">
        <v>2144</v>
      </c>
      <c r="C1159" s="275"/>
      <c r="D1159" s="275"/>
      <c r="E1159" s="275"/>
      <c r="F1159" s="269" t="str">
        <f t="shared" si="39"/>
        <v/>
      </c>
      <c r="G1159" s="269" t="str">
        <f t="shared" si="40"/>
        <v/>
      </c>
    </row>
    <row r="1160" s="119" customFormat="1" spans="1:7">
      <c r="A1160" s="273" t="s">
        <v>2145</v>
      </c>
      <c r="B1160" s="290" t="s">
        <v>2146</v>
      </c>
      <c r="C1160" s="275"/>
      <c r="D1160" s="275"/>
      <c r="E1160" s="275"/>
      <c r="F1160" s="269" t="str">
        <f t="shared" si="39"/>
        <v/>
      </c>
      <c r="G1160" s="269" t="str">
        <f t="shared" si="40"/>
        <v/>
      </c>
    </row>
    <row r="1161" s="119" customFormat="1" spans="1:7">
      <c r="A1161" s="273" t="s">
        <v>2147</v>
      </c>
      <c r="B1161" s="290" t="s">
        <v>2148</v>
      </c>
      <c r="C1161" s="275">
        <v>51</v>
      </c>
      <c r="D1161" s="275"/>
      <c r="E1161" s="275"/>
      <c r="F1161" s="269"/>
      <c r="G1161" s="269" t="str">
        <f t="shared" si="40"/>
        <v/>
      </c>
    </row>
    <row r="1162" s="119" customFormat="1" spans="1:7">
      <c r="A1162" s="270" t="s">
        <v>2149</v>
      </c>
      <c r="B1162" s="289" t="s">
        <v>2150</v>
      </c>
      <c r="C1162" s="272">
        <f>SUM(C1163:C1165)</f>
        <v>6524</v>
      </c>
      <c r="D1162" s="272">
        <f>SUM(D1163:D1165)</f>
        <v>5836</v>
      </c>
      <c r="E1162" s="272">
        <f>SUM(E1163:E1165)</f>
        <v>8634</v>
      </c>
      <c r="F1162" s="269">
        <f t="shared" si="39"/>
        <v>132</v>
      </c>
      <c r="G1162" s="269">
        <f t="shared" si="40"/>
        <v>148</v>
      </c>
    </row>
    <row r="1163" s="119" customFormat="1" spans="1:7">
      <c r="A1163" s="273" t="s">
        <v>2151</v>
      </c>
      <c r="B1163" s="290" t="s">
        <v>2152</v>
      </c>
      <c r="C1163" s="275">
        <v>6524</v>
      </c>
      <c r="D1163" s="275">
        <v>5836</v>
      </c>
      <c r="E1163" s="275">
        <v>8634</v>
      </c>
      <c r="F1163" s="269">
        <f t="shared" si="39"/>
        <v>132</v>
      </c>
      <c r="G1163" s="269">
        <f t="shared" si="40"/>
        <v>148</v>
      </c>
    </row>
    <row r="1164" s="119" customFormat="1" spans="1:7">
      <c r="A1164" s="273" t="s">
        <v>2153</v>
      </c>
      <c r="B1164" s="290" t="s">
        <v>2154</v>
      </c>
      <c r="C1164" s="275"/>
      <c r="D1164" s="275"/>
      <c r="E1164" s="275"/>
      <c r="F1164" s="269" t="str">
        <f t="shared" si="39"/>
        <v/>
      </c>
      <c r="G1164" s="269" t="str">
        <f t="shared" si="40"/>
        <v/>
      </c>
    </row>
    <row r="1165" s="119" customFormat="1" spans="1:7">
      <c r="A1165" s="273" t="s">
        <v>2155</v>
      </c>
      <c r="B1165" s="290" t="s">
        <v>2156</v>
      </c>
      <c r="C1165" s="275"/>
      <c r="D1165" s="275"/>
      <c r="E1165" s="275"/>
      <c r="F1165" s="269" t="str">
        <f t="shared" si="39"/>
        <v/>
      </c>
      <c r="G1165" s="269" t="str">
        <f t="shared" si="40"/>
        <v/>
      </c>
    </row>
    <row r="1166" s="119" customFormat="1" spans="1:7">
      <c r="A1166" s="270" t="s">
        <v>2157</v>
      </c>
      <c r="B1166" s="289" t="s">
        <v>2158</v>
      </c>
      <c r="C1166" s="272"/>
      <c r="D1166" s="272"/>
      <c r="E1166" s="272"/>
      <c r="F1166" s="269" t="str">
        <f t="shared" si="39"/>
        <v/>
      </c>
      <c r="G1166" s="269" t="str">
        <f t="shared" si="40"/>
        <v/>
      </c>
    </row>
    <row r="1167" s="119" customFormat="1" spans="1:7">
      <c r="A1167" s="273" t="s">
        <v>2159</v>
      </c>
      <c r="B1167" s="290" t="s">
        <v>2160</v>
      </c>
      <c r="C1167" s="275"/>
      <c r="D1167" s="275"/>
      <c r="E1167" s="275"/>
      <c r="F1167" s="269" t="str">
        <f t="shared" si="39"/>
        <v/>
      </c>
      <c r="G1167" s="269" t="str">
        <f t="shared" si="40"/>
        <v/>
      </c>
    </row>
    <row r="1168" s="119" customFormat="1" spans="1:7">
      <c r="A1168" s="273" t="s">
        <v>2161</v>
      </c>
      <c r="B1168" s="290" t="s">
        <v>2162</v>
      </c>
      <c r="C1168" s="275"/>
      <c r="D1168" s="275"/>
      <c r="E1168" s="275"/>
      <c r="F1168" s="269" t="str">
        <f t="shared" si="39"/>
        <v/>
      </c>
      <c r="G1168" s="269" t="str">
        <f t="shared" si="40"/>
        <v/>
      </c>
    </row>
    <row r="1169" s="119" customFormat="1" spans="1:7">
      <c r="A1169" s="273" t="s">
        <v>2163</v>
      </c>
      <c r="B1169" s="290" t="s">
        <v>2164</v>
      </c>
      <c r="C1169" s="275"/>
      <c r="D1169" s="275"/>
      <c r="E1169" s="275"/>
      <c r="F1169" s="269" t="str">
        <f t="shared" si="39"/>
        <v/>
      </c>
      <c r="G1169" s="269" t="str">
        <f t="shared" si="40"/>
        <v/>
      </c>
    </row>
    <row r="1170" s="119" customFormat="1" spans="1:7">
      <c r="A1170" s="267" t="s">
        <v>2165</v>
      </c>
      <c r="B1170" s="291" t="s">
        <v>2166</v>
      </c>
      <c r="C1170" s="269">
        <f>SUM(C1171,C1189,C1195,C1201)</f>
        <v>2952</v>
      </c>
      <c r="D1170" s="269">
        <f>SUM(D1171,D1189,D1195,D1201)</f>
        <v>1388</v>
      </c>
      <c r="E1170" s="269">
        <f>SUM(E1171,E1189,E1195,E1201)</f>
        <v>586</v>
      </c>
      <c r="F1170" s="269">
        <f t="shared" si="39"/>
        <v>20</v>
      </c>
      <c r="G1170" s="269">
        <f t="shared" si="40"/>
        <v>42</v>
      </c>
    </row>
    <row r="1171" s="119" customFormat="1" spans="1:7">
      <c r="A1171" s="270" t="s">
        <v>2167</v>
      </c>
      <c r="B1171" s="289" t="s">
        <v>2168</v>
      </c>
      <c r="C1171" s="272">
        <f>SUM(C1172:C1188)</f>
        <v>2922</v>
      </c>
      <c r="D1171" s="272">
        <f>SUM(D1172:D1188)</f>
        <v>1358</v>
      </c>
      <c r="E1171" s="272">
        <f>SUM(E1172:E1188)</f>
        <v>586</v>
      </c>
      <c r="F1171" s="269">
        <f t="shared" si="39"/>
        <v>20</v>
      </c>
      <c r="G1171" s="269">
        <f t="shared" si="40"/>
        <v>43</v>
      </c>
    </row>
    <row r="1172" s="119" customFormat="1" spans="1:7">
      <c r="A1172" s="273" t="s">
        <v>2169</v>
      </c>
      <c r="B1172" s="290" t="s">
        <v>111</v>
      </c>
      <c r="C1172" s="275">
        <v>398</v>
      </c>
      <c r="D1172" s="275">
        <v>327</v>
      </c>
      <c r="E1172" s="275">
        <v>370</v>
      </c>
      <c r="F1172" s="269">
        <f t="shared" si="39"/>
        <v>93</v>
      </c>
      <c r="G1172" s="269">
        <f t="shared" si="40"/>
        <v>113</v>
      </c>
    </row>
    <row r="1173" s="119" customFormat="1" spans="1:7">
      <c r="A1173" s="273" t="s">
        <v>2170</v>
      </c>
      <c r="B1173" s="290" t="s">
        <v>113</v>
      </c>
      <c r="C1173" s="275"/>
      <c r="D1173" s="275"/>
      <c r="E1173" s="275"/>
      <c r="F1173" s="269" t="str">
        <f t="shared" si="39"/>
        <v/>
      </c>
      <c r="G1173" s="269" t="str">
        <f t="shared" si="40"/>
        <v/>
      </c>
    </row>
    <row r="1174" s="119" customFormat="1" spans="1:7">
      <c r="A1174" s="273" t="s">
        <v>2171</v>
      </c>
      <c r="B1174" s="290" t="s">
        <v>115</v>
      </c>
      <c r="C1174" s="275"/>
      <c r="D1174" s="275"/>
      <c r="E1174" s="275"/>
      <c r="F1174" s="269" t="str">
        <f t="shared" si="39"/>
        <v/>
      </c>
      <c r="G1174" s="269" t="str">
        <f t="shared" si="40"/>
        <v/>
      </c>
    </row>
    <row r="1175" s="119" customFormat="1" spans="1:7">
      <c r="A1175" s="273" t="s">
        <v>2172</v>
      </c>
      <c r="B1175" s="290" t="s">
        <v>2173</v>
      </c>
      <c r="C1175" s="275"/>
      <c r="D1175" s="275"/>
      <c r="E1175" s="275"/>
      <c r="F1175" s="269" t="str">
        <f t="shared" si="39"/>
        <v/>
      </c>
      <c r="G1175" s="269" t="str">
        <f t="shared" si="40"/>
        <v/>
      </c>
    </row>
    <row r="1176" s="119" customFormat="1" spans="1:7">
      <c r="A1176" s="273" t="s">
        <v>2174</v>
      </c>
      <c r="B1176" s="290" t="s">
        <v>2175</v>
      </c>
      <c r="C1176" s="275"/>
      <c r="D1176" s="275"/>
      <c r="E1176" s="275"/>
      <c r="F1176" s="269" t="str">
        <f t="shared" si="39"/>
        <v/>
      </c>
      <c r="G1176" s="269" t="str">
        <f t="shared" si="40"/>
        <v/>
      </c>
    </row>
    <row r="1177" s="119" customFormat="1" spans="1:7">
      <c r="A1177" s="273" t="s">
        <v>2176</v>
      </c>
      <c r="B1177" s="290" t="s">
        <v>2177</v>
      </c>
      <c r="C1177" s="275"/>
      <c r="D1177" s="275"/>
      <c r="E1177" s="275"/>
      <c r="F1177" s="269" t="str">
        <f t="shared" si="39"/>
        <v/>
      </c>
      <c r="G1177" s="269" t="str">
        <f t="shared" si="40"/>
        <v/>
      </c>
    </row>
    <row r="1178" s="119" customFormat="1" spans="1:7">
      <c r="A1178" s="273" t="s">
        <v>2178</v>
      </c>
      <c r="B1178" s="290" t="s">
        <v>2179</v>
      </c>
      <c r="C1178" s="275"/>
      <c r="D1178" s="275"/>
      <c r="E1178" s="275"/>
      <c r="F1178" s="269" t="str">
        <f t="shared" si="39"/>
        <v/>
      </c>
      <c r="G1178" s="269" t="str">
        <f t="shared" si="40"/>
        <v/>
      </c>
    </row>
    <row r="1179" s="119" customFormat="1" spans="1:7">
      <c r="A1179" s="273" t="s">
        <v>2180</v>
      </c>
      <c r="B1179" s="290" t="s">
        <v>2181</v>
      </c>
      <c r="C1179" s="275"/>
      <c r="D1179" s="275"/>
      <c r="E1179" s="275"/>
      <c r="F1179" s="269" t="str">
        <f t="shared" si="39"/>
        <v/>
      </c>
      <c r="G1179" s="269" t="str">
        <f t="shared" si="40"/>
        <v/>
      </c>
    </row>
    <row r="1180" s="119" customFormat="1" spans="1:7">
      <c r="A1180" s="273" t="s">
        <v>2182</v>
      </c>
      <c r="B1180" s="290" t="s">
        <v>2183</v>
      </c>
      <c r="C1180" s="275"/>
      <c r="D1180" s="275"/>
      <c r="E1180" s="275"/>
      <c r="F1180" s="269" t="str">
        <f t="shared" si="39"/>
        <v/>
      </c>
      <c r="G1180" s="269" t="str">
        <f t="shared" si="40"/>
        <v/>
      </c>
    </row>
    <row r="1181" s="119" customFormat="1" spans="1:7">
      <c r="A1181" s="273" t="s">
        <v>2184</v>
      </c>
      <c r="B1181" s="290" t="s">
        <v>2185</v>
      </c>
      <c r="C1181" s="275"/>
      <c r="D1181" s="275"/>
      <c r="E1181" s="275"/>
      <c r="F1181" s="269" t="str">
        <f t="shared" si="39"/>
        <v/>
      </c>
      <c r="G1181" s="269" t="str">
        <f t="shared" si="40"/>
        <v/>
      </c>
    </row>
    <row r="1182" s="119" customFormat="1" spans="1:7">
      <c r="A1182" s="273" t="s">
        <v>2186</v>
      </c>
      <c r="B1182" s="290" t="s">
        <v>2187</v>
      </c>
      <c r="C1182" s="275"/>
      <c r="D1182" s="275"/>
      <c r="E1182" s="275"/>
      <c r="F1182" s="269" t="str">
        <f t="shared" si="39"/>
        <v/>
      </c>
      <c r="G1182" s="269" t="str">
        <f t="shared" si="40"/>
        <v/>
      </c>
    </row>
    <row r="1183" s="119" customFormat="1" spans="1:7">
      <c r="A1183" s="273" t="s">
        <v>2188</v>
      </c>
      <c r="B1183" s="290" t="s">
        <v>2189</v>
      </c>
      <c r="C1183" s="275"/>
      <c r="D1183" s="275"/>
      <c r="E1183" s="275"/>
      <c r="F1183" s="269" t="str">
        <f t="shared" si="39"/>
        <v/>
      </c>
      <c r="G1183" s="269" t="str">
        <f t="shared" si="40"/>
        <v/>
      </c>
    </row>
    <row r="1184" s="119" customFormat="1" spans="1:7">
      <c r="A1184" s="273" t="s">
        <v>2190</v>
      </c>
      <c r="B1184" s="290" t="s">
        <v>2191</v>
      </c>
      <c r="C1184" s="275">
        <v>178</v>
      </c>
      <c r="D1184" s="275">
        <v>178</v>
      </c>
      <c r="E1184" s="275"/>
      <c r="F1184" s="269"/>
      <c r="G1184" s="269"/>
    </row>
    <row r="1185" s="119" customFormat="1" spans="1:7">
      <c r="A1185" s="273" t="s">
        <v>2192</v>
      </c>
      <c r="B1185" s="290" t="s">
        <v>2193</v>
      </c>
      <c r="C1185" s="275"/>
      <c r="D1185" s="275"/>
      <c r="E1185" s="275"/>
      <c r="F1185" s="269" t="str">
        <f t="shared" si="39"/>
        <v/>
      </c>
      <c r="G1185" s="269" t="str">
        <f t="shared" si="40"/>
        <v/>
      </c>
    </row>
    <row r="1186" s="119" customFormat="1" spans="1:7">
      <c r="A1186" s="273" t="s">
        <v>2194</v>
      </c>
      <c r="B1186" s="290" t="s">
        <v>2195</v>
      </c>
      <c r="C1186" s="275"/>
      <c r="D1186" s="275">
        <v>35</v>
      </c>
      <c r="E1186" s="275"/>
      <c r="F1186" s="269" t="str">
        <f t="shared" si="39"/>
        <v/>
      </c>
      <c r="G1186" s="269"/>
    </row>
    <row r="1187" s="119" customFormat="1" spans="1:7">
      <c r="A1187" s="273" t="s">
        <v>2196</v>
      </c>
      <c r="B1187" s="290" t="s">
        <v>129</v>
      </c>
      <c r="C1187" s="275"/>
      <c r="D1187" s="275"/>
      <c r="E1187" s="275"/>
      <c r="F1187" s="269" t="str">
        <f t="shared" si="39"/>
        <v/>
      </c>
      <c r="G1187" s="269" t="str">
        <f t="shared" si="40"/>
        <v/>
      </c>
    </row>
    <row r="1188" s="119" customFormat="1" spans="1:7">
      <c r="A1188" s="273" t="s">
        <v>2197</v>
      </c>
      <c r="B1188" s="290" t="s">
        <v>2198</v>
      </c>
      <c r="C1188" s="275">
        <v>2346</v>
      </c>
      <c r="D1188" s="275">
        <v>818</v>
      </c>
      <c r="E1188" s="275">
        <v>216</v>
      </c>
      <c r="F1188" s="269">
        <f t="shared" si="39"/>
        <v>9</v>
      </c>
      <c r="G1188" s="269">
        <f t="shared" si="40"/>
        <v>26</v>
      </c>
    </row>
    <row r="1189" s="119" customFormat="1" spans="1:7">
      <c r="A1189" s="270" t="s">
        <v>2199</v>
      </c>
      <c r="B1189" s="289" t="s">
        <v>2200</v>
      </c>
      <c r="C1189" s="272"/>
      <c r="D1189" s="272"/>
      <c r="E1189" s="272"/>
      <c r="F1189" s="269" t="str">
        <f t="shared" si="39"/>
        <v/>
      </c>
      <c r="G1189" s="269" t="str">
        <f t="shared" si="40"/>
        <v/>
      </c>
    </row>
    <row r="1190" s="119" customFormat="1" spans="1:7">
      <c r="A1190" s="273" t="s">
        <v>2201</v>
      </c>
      <c r="B1190" s="290" t="s">
        <v>2202</v>
      </c>
      <c r="C1190" s="275"/>
      <c r="D1190" s="275"/>
      <c r="E1190" s="275"/>
      <c r="F1190" s="269" t="str">
        <f t="shared" si="39"/>
        <v/>
      </c>
      <c r="G1190" s="269" t="str">
        <f t="shared" si="40"/>
        <v/>
      </c>
    </row>
    <row r="1191" s="119" customFormat="1" spans="1:7">
      <c r="A1191" s="273" t="s">
        <v>2203</v>
      </c>
      <c r="B1191" s="290" t="s">
        <v>2204</v>
      </c>
      <c r="C1191" s="275"/>
      <c r="D1191" s="275"/>
      <c r="E1191" s="275"/>
      <c r="F1191" s="269" t="str">
        <f t="shared" si="39"/>
        <v/>
      </c>
      <c r="G1191" s="269" t="str">
        <f t="shared" si="40"/>
        <v/>
      </c>
    </row>
    <row r="1192" s="119" customFormat="1" spans="1:7">
      <c r="A1192" s="273" t="s">
        <v>2205</v>
      </c>
      <c r="B1192" s="290" t="s">
        <v>2206</v>
      </c>
      <c r="C1192" s="275"/>
      <c r="D1192" s="275"/>
      <c r="E1192" s="275"/>
      <c r="F1192" s="269" t="str">
        <f t="shared" si="39"/>
        <v/>
      </c>
      <c r="G1192" s="269" t="str">
        <f t="shared" si="40"/>
        <v/>
      </c>
    </row>
    <row r="1193" s="119" customFormat="1" spans="1:7">
      <c r="A1193" s="273" t="s">
        <v>2207</v>
      </c>
      <c r="B1193" s="290" t="s">
        <v>2208</v>
      </c>
      <c r="C1193" s="275"/>
      <c r="D1193" s="275"/>
      <c r="E1193" s="275"/>
      <c r="F1193" s="269" t="str">
        <f t="shared" si="39"/>
        <v/>
      </c>
      <c r="G1193" s="269" t="str">
        <f t="shared" si="40"/>
        <v/>
      </c>
    </row>
    <row r="1194" s="119" customFormat="1" spans="1:7">
      <c r="A1194" s="273" t="s">
        <v>2209</v>
      </c>
      <c r="B1194" s="290" t="s">
        <v>2210</v>
      </c>
      <c r="C1194" s="275"/>
      <c r="D1194" s="275"/>
      <c r="E1194" s="275"/>
      <c r="F1194" s="269" t="str">
        <f t="shared" si="39"/>
        <v/>
      </c>
      <c r="G1194" s="269" t="str">
        <f t="shared" si="40"/>
        <v/>
      </c>
    </row>
    <row r="1195" s="119" customFormat="1" spans="1:7">
      <c r="A1195" s="270" t="s">
        <v>2211</v>
      </c>
      <c r="B1195" s="289" t="s">
        <v>2212</v>
      </c>
      <c r="C1195" s="272"/>
      <c r="D1195" s="272"/>
      <c r="E1195" s="272"/>
      <c r="F1195" s="269" t="str">
        <f t="shared" si="39"/>
        <v/>
      </c>
      <c r="G1195" s="269" t="str">
        <f t="shared" si="40"/>
        <v/>
      </c>
    </row>
    <row r="1196" s="119" customFormat="1" spans="1:7">
      <c r="A1196" s="273" t="s">
        <v>2213</v>
      </c>
      <c r="B1196" s="290" t="s">
        <v>2214</v>
      </c>
      <c r="C1196" s="275"/>
      <c r="D1196" s="275"/>
      <c r="E1196" s="275"/>
      <c r="F1196" s="269" t="str">
        <f t="shared" si="39"/>
        <v/>
      </c>
      <c r="G1196" s="269" t="str">
        <f t="shared" si="40"/>
        <v/>
      </c>
    </row>
    <row r="1197" s="119" customFormat="1" spans="1:7">
      <c r="A1197" s="273" t="s">
        <v>2215</v>
      </c>
      <c r="B1197" s="290" t="s">
        <v>2216</v>
      </c>
      <c r="C1197" s="275"/>
      <c r="D1197" s="275"/>
      <c r="E1197" s="275"/>
      <c r="F1197" s="269" t="str">
        <f t="shared" si="39"/>
        <v/>
      </c>
      <c r="G1197" s="269" t="str">
        <f t="shared" si="40"/>
        <v/>
      </c>
    </row>
    <row r="1198" s="119" customFormat="1" spans="1:7">
      <c r="A1198" s="273" t="s">
        <v>2217</v>
      </c>
      <c r="B1198" s="290" t="s">
        <v>2218</v>
      </c>
      <c r="C1198" s="275"/>
      <c r="D1198" s="275"/>
      <c r="E1198" s="275"/>
      <c r="F1198" s="269" t="str">
        <f t="shared" si="39"/>
        <v/>
      </c>
      <c r="G1198" s="269" t="str">
        <f t="shared" si="40"/>
        <v/>
      </c>
    </row>
    <row r="1199" s="119" customFormat="1" spans="1:7">
      <c r="A1199" s="273" t="s">
        <v>2219</v>
      </c>
      <c r="B1199" s="290" t="s">
        <v>2220</v>
      </c>
      <c r="C1199" s="275"/>
      <c r="D1199" s="275"/>
      <c r="E1199" s="275"/>
      <c r="F1199" s="269" t="str">
        <f t="shared" si="39"/>
        <v/>
      </c>
      <c r="G1199" s="269" t="str">
        <f t="shared" si="40"/>
        <v/>
      </c>
    </row>
    <row r="1200" s="119" customFormat="1" spans="1:7">
      <c r="A1200" s="273" t="s">
        <v>2221</v>
      </c>
      <c r="B1200" s="290" t="s">
        <v>2222</v>
      </c>
      <c r="C1200" s="275"/>
      <c r="D1200" s="275"/>
      <c r="E1200" s="275"/>
      <c r="F1200" s="269" t="str">
        <f t="shared" si="39"/>
        <v/>
      </c>
      <c r="G1200" s="269" t="str">
        <f t="shared" si="40"/>
        <v/>
      </c>
    </row>
    <row r="1201" s="119" customFormat="1" spans="1:7">
      <c r="A1201" s="270" t="s">
        <v>2223</v>
      </c>
      <c r="B1201" s="289" t="s">
        <v>2224</v>
      </c>
      <c r="C1201" s="272">
        <f>SUM(C1202:C1213)</f>
        <v>30</v>
      </c>
      <c r="D1201" s="272">
        <f>SUM(D1202:D1213)</f>
        <v>30</v>
      </c>
      <c r="E1201" s="272"/>
      <c r="F1201" s="269"/>
      <c r="G1201" s="269"/>
    </row>
    <row r="1202" s="119" customFormat="1" spans="1:7">
      <c r="A1202" s="273" t="s">
        <v>2225</v>
      </c>
      <c r="B1202" s="290" t="s">
        <v>2226</v>
      </c>
      <c r="C1202" s="275"/>
      <c r="D1202" s="275"/>
      <c r="E1202" s="275"/>
      <c r="F1202" s="269" t="str">
        <f t="shared" si="39"/>
        <v/>
      </c>
      <c r="G1202" s="269" t="str">
        <f t="shared" si="40"/>
        <v/>
      </c>
    </row>
    <row r="1203" s="119" customFormat="1" spans="1:7">
      <c r="A1203" s="273" t="s">
        <v>2227</v>
      </c>
      <c r="B1203" s="290" t="s">
        <v>2228</v>
      </c>
      <c r="C1203" s="275"/>
      <c r="D1203" s="275"/>
      <c r="E1203" s="275"/>
      <c r="F1203" s="269" t="str">
        <f t="shared" si="39"/>
        <v/>
      </c>
      <c r="G1203" s="269" t="str">
        <f t="shared" si="40"/>
        <v/>
      </c>
    </row>
    <row r="1204" s="119" customFormat="1" spans="1:7">
      <c r="A1204" s="273" t="s">
        <v>2229</v>
      </c>
      <c r="B1204" s="290" t="s">
        <v>2230</v>
      </c>
      <c r="C1204" s="275"/>
      <c r="D1204" s="275"/>
      <c r="E1204" s="275"/>
      <c r="F1204" s="269" t="str">
        <f t="shared" si="39"/>
        <v/>
      </c>
      <c r="G1204" s="269" t="str">
        <f t="shared" si="40"/>
        <v/>
      </c>
    </row>
    <row r="1205" s="119" customFormat="1" spans="1:7">
      <c r="A1205" s="273" t="s">
        <v>2231</v>
      </c>
      <c r="B1205" s="290" t="s">
        <v>2232</v>
      </c>
      <c r="C1205" s="275"/>
      <c r="D1205" s="275"/>
      <c r="E1205" s="275"/>
      <c r="F1205" s="269" t="str">
        <f t="shared" si="39"/>
        <v/>
      </c>
      <c r="G1205" s="269" t="str">
        <f t="shared" si="40"/>
        <v/>
      </c>
    </row>
    <row r="1206" s="119" customFormat="1" spans="1:7">
      <c r="A1206" s="273" t="s">
        <v>2233</v>
      </c>
      <c r="B1206" s="290" t="s">
        <v>2234</v>
      </c>
      <c r="C1206" s="275"/>
      <c r="D1206" s="275"/>
      <c r="E1206" s="275"/>
      <c r="F1206" s="269" t="str">
        <f t="shared" si="39"/>
        <v/>
      </c>
      <c r="G1206" s="269" t="str">
        <f t="shared" si="40"/>
        <v/>
      </c>
    </row>
    <row r="1207" s="119" customFormat="1" spans="1:7">
      <c r="A1207" s="273" t="s">
        <v>2235</v>
      </c>
      <c r="B1207" s="290" t="s">
        <v>2236</v>
      </c>
      <c r="C1207" s="275"/>
      <c r="D1207" s="275"/>
      <c r="E1207" s="275"/>
      <c r="F1207" s="269" t="str">
        <f t="shared" si="39"/>
        <v/>
      </c>
      <c r="G1207" s="269" t="str">
        <f t="shared" si="40"/>
        <v/>
      </c>
    </row>
    <row r="1208" s="119" customFormat="1" spans="1:7">
      <c r="A1208" s="273" t="s">
        <v>2237</v>
      </c>
      <c r="B1208" s="290" t="s">
        <v>2238</v>
      </c>
      <c r="C1208" s="275"/>
      <c r="D1208" s="275"/>
      <c r="E1208" s="275"/>
      <c r="F1208" s="269" t="str">
        <f t="shared" si="39"/>
        <v/>
      </c>
      <c r="G1208" s="269" t="str">
        <f t="shared" si="40"/>
        <v/>
      </c>
    </row>
    <row r="1209" s="119" customFormat="1" spans="1:7">
      <c r="A1209" s="273" t="s">
        <v>2239</v>
      </c>
      <c r="B1209" s="290" t="s">
        <v>2240</v>
      </c>
      <c r="C1209" s="275"/>
      <c r="D1209" s="275"/>
      <c r="E1209" s="275"/>
      <c r="F1209" s="269" t="str">
        <f t="shared" si="39"/>
        <v/>
      </c>
      <c r="G1209" s="269" t="str">
        <f t="shared" si="40"/>
        <v/>
      </c>
    </row>
    <row r="1210" s="119" customFormat="1" spans="1:7">
      <c r="A1210" s="273" t="s">
        <v>2241</v>
      </c>
      <c r="B1210" s="290" t="s">
        <v>2242</v>
      </c>
      <c r="C1210" s="275"/>
      <c r="D1210" s="275"/>
      <c r="E1210" s="275"/>
      <c r="F1210" s="269" t="str">
        <f t="shared" si="39"/>
        <v/>
      </c>
      <c r="G1210" s="269" t="str">
        <f t="shared" si="40"/>
        <v/>
      </c>
    </row>
    <row r="1211" s="119" customFormat="1" spans="1:7">
      <c r="A1211" s="273" t="s">
        <v>2243</v>
      </c>
      <c r="B1211" s="290" t="s">
        <v>2244</v>
      </c>
      <c r="C1211" s="275"/>
      <c r="D1211" s="275"/>
      <c r="E1211" s="275"/>
      <c r="F1211" s="269" t="str">
        <f t="shared" si="39"/>
        <v/>
      </c>
      <c r="G1211" s="269" t="str">
        <f t="shared" si="40"/>
        <v/>
      </c>
    </row>
    <row r="1212" s="119" customFormat="1" spans="1:7">
      <c r="A1212" s="273" t="s">
        <v>2245</v>
      </c>
      <c r="B1212" s="290" t="s">
        <v>2246</v>
      </c>
      <c r="C1212" s="275"/>
      <c r="D1212" s="275"/>
      <c r="E1212" s="275"/>
      <c r="F1212" s="269" t="str">
        <f t="shared" si="39"/>
        <v/>
      </c>
      <c r="G1212" s="269" t="str">
        <f t="shared" si="40"/>
        <v/>
      </c>
    </row>
    <row r="1213" s="119" customFormat="1" spans="1:7">
      <c r="A1213" s="273" t="s">
        <v>2247</v>
      </c>
      <c r="B1213" s="290" t="s">
        <v>2248</v>
      </c>
      <c r="C1213" s="275">
        <v>30</v>
      </c>
      <c r="D1213" s="275">
        <v>30</v>
      </c>
      <c r="E1213" s="275"/>
      <c r="F1213" s="269"/>
      <c r="G1213" s="269"/>
    </row>
    <row r="1214" s="119" customFormat="1" spans="1:7">
      <c r="A1214" s="267" t="s">
        <v>2249</v>
      </c>
      <c r="B1214" s="291" t="s">
        <v>2250</v>
      </c>
      <c r="C1214" s="269">
        <f>SUM(C1215,C1226,C1233,C1241,C1254,C1258,C1262)</f>
        <v>3968</v>
      </c>
      <c r="D1214" s="269">
        <f>SUM(D1215,D1226,D1233,D1241,D1254,D1258,D1262)</f>
        <v>4662</v>
      </c>
      <c r="E1214" s="269">
        <f>SUM(E1215,E1226,E1233,E1241,E1254,E1258,E1262)</f>
        <v>3077</v>
      </c>
      <c r="F1214" s="269">
        <f t="shared" si="39"/>
        <v>78</v>
      </c>
      <c r="G1214" s="269">
        <f t="shared" si="40"/>
        <v>66</v>
      </c>
    </row>
    <row r="1215" s="119" customFormat="1" spans="1:7">
      <c r="A1215" s="270" t="s">
        <v>2251</v>
      </c>
      <c r="B1215" s="289" t="s">
        <v>2252</v>
      </c>
      <c r="C1215" s="272">
        <f>SUM(C1216:C1225)</f>
        <v>763</v>
      </c>
      <c r="D1215" s="272">
        <f>SUM(D1216:D1225)</f>
        <v>878</v>
      </c>
      <c r="E1215" s="272">
        <f>SUM(E1216:E1225)</f>
        <v>629</v>
      </c>
      <c r="F1215" s="269">
        <f t="shared" si="39"/>
        <v>82</v>
      </c>
      <c r="G1215" s="269">
        <f t="shared" si="40"/>
        <v>72</v>
      </c>
    </row>
    <row r="1216" s="119" customFormat="1" spans="1:7">
      <c r="A1216" s="273" t="s">
        <v>2253</v>
      </c>
      <c r="B1216" s="290" t="s">
        <v>111</v>
      </c>
      <c r="C1216" s="275">
        <v>429</v>
      </c>
      <c r="D1216" s="275">
        <v>344</v>
      </c>
      <c r="E1216" s="275">
        <v>255</v>
      </c>
      <c r="F1216" s="269">
        <f t="shared" si="39"/>
        <v>59</v>
      </c>
      <c r="G1216" s="269">
        <f t="shared" si="40"/>
        <v>74</v>
      </c>
    </row>
    <row r="1217" s="119" customFormat="1" spans="1:7">
      <c r="A1217" s="273" t="s">
        <v>2254</v>
      </c>
      <c r="B1217" s="290" t="s">
        <v>113</v>
      </c>
      <c r="C1217" s="275"/>
      <c r="D1217" s="275"/>
      <c r="E1217" s="275"/>
      <c r="F1217" s="269" t="str">
        <f t="shared" si="39"/>
        <v/>
      </c>
      <c r="G1217" s="269" t="str">
        <f t="shared" si="40"/>
        <v/>
      </c>
    </row>
    <row r="1218" s="119" customFormat="1" spans="1:7">
      <c r="A1218" s="273" t="s">
        <v>2255</v>
      </c>
      <c r="B1218" s="290" t="s">
        <v>115</v>
      </c>
      <c r="C1218" s="275">
        <v>15</v>
      </c>
      <c r="D1218" s="275">
        <v>15</v>
      </c>
      <c r="E1218" s="275"/>
      <c r="F1218" s="269"/>
      <c r="G1218" s="269"/>
    </row>
    <row r="1219" s="119" customFormat="1" spans="1:7">
      <c r="A1219" s="273" t="s">
        <v>2256</v>
      </c>
      <c r="B1219" s="290" t="s">
        <v>2257</v>
      </c>
      <c r="C1219" s="275">
        <v>86</v>
      </c>
      <c r="D1219" s="275">
        <v>61</v>
      </c>
      <c r="E1219" s="275">
        <v>39</v>
      </c>
      <c r="F1219" s="269">
        <f t="shared" si="39"/>
        <v>45</v>
      </c>
      <c r="G1219" s="269">
        <f t="shared" si="40"/>
        <v>64</v>
      </c>
    </row>
    <row r="1220" s="119" customFormat="1" spans="1:7">
      <c r="A1220" s="273" t="s">
        <v>2258</v>
      </c>
      <c r="B1220" s="290" t="s">
        <v>2259</v>
      </c>
      <c r="C1220" s="275"/>
      <c r="D1220" s="275"/>
      <c r="E1220" s="275"/>
      <c r="F1220" s="269" t="str">
        <f t="shared" si="39"/>
        <v/>
      </c>
      <c r="G1220" s="269" t="str">
        <f t="shared" si="40"/>
        <v/>
      </c>
    </row>
    <row r="1221" s="119" customFormat="1" spans="1:7">
      <c r="A1221" s="273" t="s">
        <v>2260</v>
      </c>
      <c r="B1221" s="290" t="s">
        <v>2261</v>
      </c>
      <c r="C1221" s="275">
        <v>12</v>
      </c>
      <c r="D1221" s="275">
        <v>12</v>
      </c>
      <c r="E1221" s="275"/>
      <c r="F1221" s="269"/>
      <c r="G1221" s="269"/>
    </row>
    <row r="1222" s="119" customFormat="1" spans="1:7">
      <c r="A1222" s="273" t="s">
        <v>2262</v>
      </c>
      <c r="B1222" s="290" t="s">
        <v>2263</v>
      </c>
      <c r="C1222" s="275"/>
      <c r="D1222" s="275"/>
      <c r="E1222" s="275"/>
      <c r="F1222" s="269" t="str">
        <f t="shared" ref="F1222:F1275" si="41">IF(C1222=0,"",ROUND(E1222/C1222*100,1))</f>
        <v/>
      </c>
      <c r="G1222" s="269" t="str">
        <f t="shared" ref="G1222:G1275" si="42">IF(D1222=0,"",ROUND(E1222/D1222*100,1))</f>
        <v/>
      </c>
    </row>
    <row r="1223" s="119" customFormat="1" spans="1:7">
      <c r="A1223" s="273" t="s">
        <v>2264</v>
      </c>
      <c r="B1223" s="290" t="s">
        <v>2265</v>
      </c>
      <c r="C1223" s="275"/>
      <c r="D1223" s="275"/>
      <c r="E1223" s="275"/>
      <c r="F1223" s="269" t="str">
        <f t="shared" si="41"/>
        <v/>
      </c>
      <c r="G1223" s="269" t="str">
        <f t="shared" si="42"/>
        <v/>
      </c>
    </row>
    <row r="1224" s="119" customFormat="1" spans="1:7">
      <c r="A1224" s="273" t="s">
        <v>2266</v>
      </c>
      <c r="B1224" s="290" t="s">
        <v>129</v>
      </c>
      <c r="C1224" s="275"/>
      <c r="D1224" s="275"/>
      <c r="E1224" s="275"/>
      <c r="F1224" s="269" t="str">
        <f t="shared" si="41"/>
        <v/>
      </c>
      <c r="G1224" s="269" t="str">
        <f t="shared" si="42"/>
        <v/>
      </c>
    </row>
    <row r="1225" s="119" customFormat="1" spans="1:7">
      <c r="A1225" s="273" t="s">
        <v>2267</v>
      </c>
      <c r="B1225" s="290" t="s">
        <v>2268</v>
      </c>
      <c r="C1225" s="275">
        <v>221</v>
      </c>
      <c r="D1225" s="275">
        <v>446</v>
      </c>
      <c r="E1225" s="275">
        <v>335</v>
      </c>
      <c r="F1225" s="269">
        <f t="shared" si="41"/>
        <v>152</v>
      </c>
      <c r="G1225" s="269">
        <f t="shared" si="42"/>
        <v>75</v>
      </c>
    </row>
    <row r="1226" s="119" customFormat="1" spans="1:7">
      <c r="A1226" s="270" t="s">
        <v>2269</v>
      </c>
      <c r="B1226" s="289" t="s">
        <v>2270</v>
      </c>
      <c r="C1226" s="272">
        <f>SUM(C1227:C1232)</f>
        <v>613</v>
      </c>
      <c r="D1226" s="272">
        <f>SUM(D1227:D1232)</f>
        <v>1284</v>
      </c>
      <c r="E1226" s="272">
        <f>SUM(E1227:E1232)</f>
        <v>1175</v>
      </c>
      <c r="F1226" s="269">
        <f t="shared" si="41"/>
        <v>192</v>
      </c>
      <c r="G1226" s="269">
        <f t="shared" si="42"/>
        <v>92</v>
      </c>
    </row>
    <row r="1227" s="119" customFormat="1" spans="1:7">
      <c r="A1227" s="273" t="s">
        <v>2271</v>
      </c>
      <c r="B1227" s="290" t="s">
        <v>111</v>
      </c>
      <c r="C1227" s="275">
        <v>61</v>
      </c>
      <c r="D1227" s="275">
        <v>556</v>
      </c>
      <c r="E1227" s="275">
        <v>1110</v>
      </c>
      <c r="F1227" s="269">
        <f t="shared" si="41"/>
        <v>1820</v>
      </c>
      <c r="G1227" s="269">
        <f t="shared" si="42"/>
        <v>200</v>
      </c>
    </row>
    <row r="1228" s="119" customFormat="1" spans="1:7">
      <c r="A1228" s="273" t="s">
        <v>2272</v>
      </c>
      <c r="B1228" s="290" t="s">
        <v>113</v>
      </c>
      <c r="C1228" s="275"/>
      <c r="D1228" s="275"/>
      <c r="E1228" s="275"/>
      <c r="F1228" s="269" t="str">
        <f t="shared" si="41"/>
        <v/>
      </c>
      <c r="G1228" s="269" t="str">
        <f t="shared" si="42"/>
        <v/>
      </c>
    </row>
    <row r="1229" s="119" customFormat="1" spans="1:7">
      <c r="A1229" s="273" t="s">
        <v>2273</v>
      </c>
      <c r="B1229" s="290" t="s">
        <v>115</v>
      </c>
      <c r="C1229" s="275"/>
      <c r="D1229" s="275"/>
      <c r="E1229" s="275"/>
      <c r="F1229" s="269" t="str">
        <f t="shared" si="41"/>
        <v/>
      </c>
      <c r="G1229" s="269" t="str">
        <f t="shared" si="42"/>
        <v/>
      </c>
    </row>
    <row r="1230" s="119" customFormat="1" spans="1:7">
      <c r="A1230" s="273" t="s">
        <v>2274</v>
      </c>
      <c r="B1230" s="290" t="s">
        <v>2275</v>
      </c>
      <c r="C1230" s="275">
        <v>120</v>
      </c>
      <c r="D1230" s="275"/>
      <c r="E1230" s="275"/>
      <c r="F1230" s="269"/>
      <c r="G1230" s="269" t="str">
        <f t="shared" si="42"/>
        <v/>
      </c>
    </row>
    <row r="1231" s="119" customFormat="1" spans="1:7">
      <c r="A1231" s="273" t="s">
        <v>2276</v>
      </c>
      <c r="B1231" s="290" t="s">
        <v>129</v>
      </c>
      <c r="C1231" s="275"/>
      <c r="D1231" s="275">
        <v>115</v>
      </c>
      <c r="E1231" s="275"/>
      <c r="F1231" s="269" t="str">
        <f t="shared" si="41"/>
        <v/>
      </c>
      <c r="G1231" s="269"/>
    </row>
    <row r="1232" s="119" customFormat="1" spans="1:7">
      <c r="A1232" s="273" t="s">
        <v>2277</v>
      </c>
      <c r="B1232" s="290" t="s">
        <v>2278</v>
      </c>
      <c r="C1232" s="275">
        <v>432</v>
      </c>
      <c r="D1232" s="275">
        <v>613</v>
      </c>
      <c r="E1232" s="275">
        <v>65</v>
      </c>
      <c r="F1232" s="269">
        <f t="shared" si="41"/>
        <v>15</v>
      </c>
      <c r="G1232" s="269">
        <f t="shared" si="42"/>
        <v>11</v>
      </c>
    </row>
    <row r="1233" s="119" customFormat="1" spans="1:7">
      <c r="A1233" s="270" t="s">
        <v>2279</v>
      </c>
      <c r="B1233" s="289" t="s">
        <v>2280</v>
      </c>
      <c r="C1233" s="272"/>
      <c r="D1233" s="272"/>
      <c r="E1233" s="272"/>
      <c r="F1233" s="269" t="str">
        <f t="shared" si="41"/>
        <v/>
      </c>
      <c r="G1233" s="269" t="str">
        <f t="shared" si="42"/>
        <v/>
      </c>
    </row>
    <row r="1234" s="119" customFormat="1" spans="1:7">
      <c r="A1234" s="273" t="s">
        <v>2281</v>
      </c>
      <c r="B1234" s="290" t="s">
        <v>111</v>
      </c>
      <c r="C1234" s="275"/>
      <c r="D1234" s="275"/>
      <c r="E1234" s="275"/>
      <c r="F1234" s="269" t="str">
        <f t="shared" si="41"/>
        <v/>
      </c>
      <c r="G1234" s="269" t="str">
        <f t="shared" si="42"/>
        <v/>
      </c>
    </row>
    <row r="1235" s="119" customFormat="1" spans="1:7">
      <c r="A1235" s="273" t="s">
        <v>2282</v>
      </c>
      <c r="B1235" s="290" t="s">
        <v>113</v>
      </c>
      <c r="C1235" s="275"/>
      <c r="D1235" s="275"/>
      <c r="E1235" s="275"/>
      <c r="F1235" s="269" t="str">
        <f t="shared" si="41"/>
        <v/>
      </c>
      <c r="G1235" s="269" t="str">
        <f t="shared" si="42"/>
        <v/>
      </c>
    </row>
    <row r="1236" s="119" customFormat="1" spans="1:7">
      <c r="A1236" s="273" t="s">
        <v>2283</v>
      </c>
      <c r="B1236" s="290" t="s">
        <v>115</v>
      </c>
      <c r="C1236" s="275"/>
      <c r="D1236" s="275"/>
      <c r="E1236" s="275"/>
      <c r="F1236" s="269" t="str">
        <f t="shared" si="41"/>
        <v/>
      </c>
      <c r="G1236" s="269" t="str">
        <f t="shared" si="42"/>
        <v/>
      </c>
    </row>
    <row r="1237" s="119" customFormat="1" spans="1:7">
      <c r="A1237" s="273" t="s">
        <v>2284</v>
      </c>
      <c r="B1237" s="290" t="s">
        <v>2285</v>
      </c>
      <c r="C1237" s="275"/>
      <c r="D1237" s="275"/>
      <c r="E1237" s="275"/>
      <c r="F1237" s="269" t="str">
        <f t="shared" si="41"/>
        <v/>
      </c>
      <c r="G1237" s="269" t="str">
        <f t="shared" si="42"/>
        <v/>
      </c>
    </row>
    <row r="1238" s="119" customFormat="1" spans="1:7">
      <c r="A1238" s="273" t="s">
        <v>2286</v>
      </c>
      <c r="B1238" s="290" t="s">
        <v>2287</v>
      </c>
      <c r="C1238" s="275"/>
      <c r="D1238" s="275"/>
      <c r="E1238" s="275"/>
      <c r="F1238" s="269" t="str">
        <f t="shared" si="41"/>
        <v/>
      </c>
      <c r="G1238" s="269" t="str">
        <f t="shared" si="42"/>
        <v/>
      </c>
    </row>
    <row r="1239" s="119" customFormat="1" spans="1:7">
      <c r="A1239" s="273" t="s">
        <v>2288</v>
      </c>
      <c r="B1239" s="290" t="s">
        <v>129</v>
      </c>
      <c r="C1239" s="275"/>
      <c r="D1239" s="275"/>
      <c r="E1239" s="275"/>
      <c r="F1239" s="269" t="str">
        <f t="shared" si="41"/>
        <v/>
      </c>
      <c r="G1239" s="269" t="str">
        <f t="shared" si="42"/>
        <v/>
      </c>
    </row>
    <row r="1240" s="119" customFormat="1" spans="1:7">
      <c r="A1240" s="273" t="s">
        <v>2289</v>
      </c>
      <c r="B1240" s="290" t="s">
        <v>2290</v>
      </c>
      <c r="C1240" s="275"/>
      <c r="D1240" s="275"/>
      <c r="E1240" s="275"/>
      <c r="F1240" s="269" t="str">
        <f t="shared" si="41"/>
        <v/>
      </c>
      <c r="G1240" s="269" t="str">
        <f t="shared" si="42"/>
        <v/>
      </c>
    </row>
    <row r="1241" s="119" customFormat="1" spans="1:7">
      <c r="A1241" s="270" t="s">
        <v>2291</v>
      </c>
      <c r="B1241" s="289" t="s">
        <v>2292</v>
      </c>
      <c r="C1241" s="272">
        <f>SUM(C1242:C1253)</f>
        <v>2</v>
      </c>
      <c r="D1241" s="272">
        <f>SUM(D1242:D1253)</f>
        <v>2</v>
      </c>
      <c r="E1241" s="272"/>
      <c r="F1241" s="269"/>
      <c r="G1241" s="269"/>
    </row>
    <row r="1242" s="119" customFormat="1" spans="1:7">
      <c r="A1242" s="273" t="s">
        <v>2293</v>
      </c>
      <c r="B1242" s="290" t="s">
        <v>111</v>
      </c>
      <c r="C1242" s="275">
        <v>2</v>
      </c>
      <c r="D1242" s="275"/>
      <c r="E1242" s="275"/>
      <c r="F1242" s="269"/>
      <c r="G1242" s="269" t="str">
        <f t="shared" si="42"/>
        <v/>
      </c>
    </row>
    <row r="1243" s="119" customFormat="1" spans="1:7">
      <c r="A1243" s="273" t="s">
        <v>2294</v>
      </c>
      <c r="B1243" s="290" t="s">
        <v>113</v>
      </c>
      <c r="C1243" s="275"/>
      <c r="D1243" s="275"/>
      <c r="E1243" s="275"/>
      <c r="F1243" s="269" t="str">
        <f t="shared" si="41"/>
        <v/>
      </c>
      <c r="G1243" s="269" t="str">
        <f t="shared" si="42"/>
        <v/>
      </c>
    </row>
    <row r="1244" s="119" customFormat="1" spans="1:7">
      <c r="A1244" s="273" t="s">
        <v>2295</v>
      </c>
      <c r="B1244" s="290" t="s">
        <v>115</v>
      </c>
      <c r="C1244" s="275"/>
      <c r="D1244" s="275"/>
      <c r="E1244" s="275"/>
      <c r="F1244" s="269" t="str">
        <f t="shared" si="41"/>
        <v/>
      </c>
      <c r="G1244" s="269" t="str">
        <f t="shared" si="42"/>
        <v/>
      </c>
    </row>
    <row r="1245" s="119" customFormat="1" spans="1:7">
      <c r="A1245" s="273" t="s">
        <v>2296</v>
      </c>
      <c r="B1245" s="290" t="s">
        <v>2297</v>
      </c>
      <c r="C1245" s="275"/>
      <c r="D1245" s="275"/>
      <c r="E1245" s="275"/>
      <c r="F1245" s="269" t="str">
        <f t="shared" si="41"/>
        <v/>
      </c>
      <c r="G1245" s="269" t="str">
        <f t="shared" si="42"/>
        <v/>
      </c>
    </row>
    <row r="1246" s="119" customFormat="1" spans="1:7">
      <c r="A1246" s="273" t="s">
        <v>2298</v>
      </c>
      <c r="B1246" s="290" t="s">
        <v>2299</v>
      </c>
      <c r="C1246" s="275"/>
      <c r="D1246" s="275"/>
      <c r="E1246" s="275"/>
      <c r="F1246" s="269" t="str">
        <f t="shared" si="41"/>
        <v/>
      </c>
      <c r="G1246" s="269" t="str">
        <f t="shared" si="42"/>
        <v/>
      </c>
    </row>
    <row r="1247" s="119" customFormat="1" spans="1:7">
      <c r="A1247" s="273" t="s">
        <v>2300</v>
      </c>
      <c r="B1247" s="290" t="s">
        <v>2301</v>
      </c>
      <c r="C1247" s="275"/>
      <c r="D1247" s="275"/>
      <c r="E1247" s="275"/>
      <c r="F1247" s="269" t="str">
        <f t="shared" si="41"/>
        <v/>
      </c>
      <c r="G1247" s="269" t="str">
        <f t="shared" si="42"/>
        <v/>
      </c>
    </row>
    <row r="1248" s="119" customFormat="1" spans="1:7">
      <c r="A1248" s="273" t="s">
        <v>2302</v>
      </c>
      <c r="B1248" s="290" t="s">
        <v>2303</v>
      </c>
      <c r="C1248" s="275"/>
      <c r="D1248" s="275"/>
      <c r="E1248" s="275"/>
      <c r="F1248" s="269" t="str">
        <f t="shared" si="41"/>
        <v/>
      </c>
      <c r="G1248" s="269" t="str">
        <f t="shared" si="42"/>
        <v/>
      </c>
    </row>
    <row r="1249" s="119" customFormat="1" spans="1:7">
      <c r="A1249" s="273" t="s">
        <v>2304</v>
      </c>
      <c r="B1249" s="290" t="s">
        <v>2305</v>
      </c>
      <c r="C1249" s="275"/>
      <c r="D1249" s="275"/>
      <c r="E1249" s="275"/>
      <c r="F1249" s="269" t="str">
        <f t="shared" si="41"/>
        <v/>
      </c>
      <c r="G1249" s="269" t="str">
        <f t="shared" si="42"/>
        <v/>
      </c>
    </row>
    <row r="1250" s="119" customFormat="1" spans="1:7">
      <c r="A1250" s="273" t="s">
        <v>2306</v>
      </c>
      <c r="B1250" s="290" t="s">
        <v>2307</v>
      </c>
      <c r="C1250" s="275"/>
      <c r="D1250" s="275"/>
      <c r="E1250" s="275"/>
      <c r="F1250" s="269" t="str">
        <f t="shared" si="41"/>
        <v/>
      </c>
      <c r="G1250" s="269" t="str">
        <f t="shared" si="42"/>
        <v/>
      </c>
    </row>
    <row r="1251" s="119" customFormat="1" spans="1:7">
      <c r="A1251" s="273" t="s">
        <v>2308</v>
      </c>
      <c r="B1251" s="290" t="s">
        <v>2309</v>
      </c>
      <c r="C1251" s="275"/>
      <c r="D1251" s="275">
        <v>2</v>
      </c>
      <c r="E1251" s="275"/>
      <c r="F1251" s="269" t="str">
        <f t="shared" si="41"/>
        <v/>
      </c>
      <c r="G1251" s="269"/>
    </row>
    <row r="1252" s="119" customFormat="1" spans="1:7">
      <c r="A1252" s="273" t="s">
        <v>2310</v>
      </c>
      <c r="B1252" s="290" t="s">
        <v>2311</v>
      </c>
      <c r="C1252" s="275"/>
      <c r="D1252" s="275"/>
      <c r="E1252" s="275"/>
      <c r="F1252" s="269" t="str">
        <f t="shared" si="41"/>
        <v/>
      </c>
      <c r="G1252" s="269" t="str">
        <f t="shared" si="42"/>
        <v/>
      </c>
    </row>
    <row r="1253" s="119" customFormat="1" spans="1:7">
      <c r="A1253" s="273" t="s">
        <v>2312</v>
      </c>
      <c r="B1253" s="290" t="s">
        <v>2313</v>
      </c>
      <c r="C1253" s="275"/>
      <c r="D1253" s="275"/>
      <c r="E1253" s="275"/>
      <c r="F1253" s="269" t="str">
        <f t="shared" si="41"/>
        <v/>
      </c>
      <c r="G1253" s="269" t="str">
        <f t="shared" si="42"/>
        <v/>
      </c>
    </row>
    <row r="1254" s="119" customFormat="1" spans="1:7">
      <c r="A1254" s="270" t="s">
        <v>2314</v>
      </c>
      <c r="B1254" s="289" t="s">
        <v>2315</v>
      </c>
      <c r="C1254" s="272"/>
      <c r="D1254" s="272"/>
      <c r="E1254" s="272"/>
      <c r="F1254" s="269" t="str">
        <f t="shared" si="41"/>
        <v/>
      </c>
      <c r="G1254" s="269" t="str">
        <f t="shared" si="42"/>
        <v/>
      </c>
    </row>
    <row r="1255" s="119" customFormat="1" spans="1:7">
      <c r="A1255" s="273" t="s">
        <v>2316</v>
      </c>
      <c r="B1255" s="290" t="s">
        <v>2317</v>
      </c>
      <c r="C1255" s="275"/>
      <c r="D1255" s="275"/>
      <c r="E1255" s="275"/>
      <c r="F1255" s="269" t="str">
        <f t="shared" si="41"/>
        <v/>
      </c>
      <c r="G1255" s="269" t="str">
        <f t="shared" si="42"/>
        <v/>
      </c>
    </row>
    <row r="1256" s="119" customFormat="1" spans="1:7">
      <c r="A1256" s="273" t="s">
        <v>2318</v>
      </c>
      <c r="B1256" s="290" t="s">
        <v>2319</v>
      </c>
      <c r="C1256" s="275"/>
      <c r="D1256" s="275"/>
      <c r="E1256" s="275"/>
      <c r="F1256" s="269" t="str">
        <f t="shared" si="41"/>
        <v/>
      </c>
      <c r="G1256" s="269" t="str">
        <f t="shared" si="42"/>
        <v/>
      </c>
    </row>
    <row r="1257" s="119" customFormat="1" spans="1:7">
      <c r="A1257" s="273" t="s">
        <v>2320</v>
      </c>
      <c r="B1257" s="290" t="s">
        <v>2321</v>
      </c>
      <c r="C1257" s="275"/>
      <c r="D1257" s="275"/>
      <c r="E1257" s="275"/>
      <c r="F1257" s="269" t="str">
        <f t="shared" si="41"/>
        <v/>
      </c>
      <c r="G1257" s="269" t="str">
        <f t="shared" si="42"/>
        <v/>
      </c>
    </row>
    <row r="1258" s="119" customFormat="1" spans="1:7">
      <c r="A1258" s="270" t="s">
        <v>2322</v>
      </c>
      <c r="B1258" s="289" t="s">
        <v>2323</v>
      </c>
      <c r="C1258" s="272">
        <f>SUM(C1259:C1261)</f>
        <v>2504</v>
      </c>
      <c r="D1258" s="272">
        <f>SUM(D1259:D1261)</f>
        <v>2476</v>
      </c>
      <c r="E1258" s="272">
        <f>SUM(E1259:E1261)</f>
        <v>1223</v>
      </c>
      <c r="F1258" s="269">
        <f t="shared" si="41"/>
        <v>49</v>
      </c>
      <c r="G1258" s="269">
        <f t="shared" si="42"/>
        <v>49</v>
      </c>
    </row>
    <row r="1259" s="119" customFormat="1" spans="1:7">
      <c r="A1259" s="273" t="s">
        <v>2324</v>
      </c>
      <c r="B1259" s="290" t="s">
        <v>2325</v>
      </c>
      <c r="C1259" s="275">
        <v>2242</v>
      </c>
      <c r="D1259" s="275">
        <v>2242</v>
      </c>
      <c r="E1259" s="275">
        <v>1168</v>
      </c>
      <c r="F1259" s="269">
        <f t="shared" si="41"/>
        <v>52</v>
      </c>
      <c r="G1259" s="269">
        <f t="shared" si="42"/>
        <v>52</v>
      </c>
    </row>
    <row r="1260" s="119" customFormat="1" spans="1:7">
      <c r="A1260" s="273" t="s">
        <v>2326</v>
      </c>
      <c r="B1260" s="290" t="s">
        <v>2327</v>
      </c>
      <c r="C1260" s="275">
        <v>262</v>
      </c>
      <c r="D1260" s="275">
        <v>234</v>
      </c>
      <c r="E1260" s="275">
        <v>55</v>
      </c>
      <c r="F1260" s="269">
        <f t="shared" si="41"/>
        <v>21</v>
      </c>
      <c r="G1260" s="269">
        <f t="shared" si="42"/>
        <v>24</v>
      </c>
    </row>
    <row r="1261" s="119" customFormat="1" spans="1:7">
      <c r="A1261" s="273" t="s">
        <v>2328</v>
      </c>
      <c r="B1261" s="290" t="s">
        <v>2329</v>
      </c>
      <c r="C1261" s="275"/>
      <c r="D1261" s="275"/>
      <c r="E1261" s="275"/>
      <c r="F1261" s="269" t="str">
        <f t="shared" si="41"/>
        <v/>
      </c>
      <c r="G1261" s="269" t="str">
        <f t="shared" si="42"/>
        <v/>
      </c>
    </row>
    <row r="1262" s="119" customFormat="1" spans="1:7">
      <c r="A1262" s="270" t="s">
        <v>2330</v>
      </c>
      <c r="B1262" s="289" t="s">
        <v>2331</v>
      </c>
      <c r="C1262" s="272">
        <f>SUM(C1263)</f>
        <v>86</v>
      </c>
      <c r="D1262" s="272">
        <f>SUM(D1263)</f>
        <v>22</v>
      </c>
      <c r="E1262" s="272">
        <f>SUM(E1263)</f>
        <v>50</v>
      </c>
      <c r="F1262" s="269">
        <f t="shared" si="41"/>
        <v>58</v>
      </c>
      <c r="G1262" s="269">
        <f t="shared" si="42"/>
        <v>227</v>
      </c>
    </row>
    <row r="1263" s="119" customFormat="1" spans="1:7">
      <c r="A1263" s="273" t="s">
        <v>2332</v>
      </c>
      <c r="B1263" s="290" t="s">
        <v>2333</v>
      </c>
      <c r="C1263" s="275">
        <v>86</v>
      </c>
      <c r="D1263" s="275">
        <v>22</v>
      </c>
      <c r="E1263" s="275">
        <v>50</v>
      </c>
      <c r="F1263" s="269">
        <f t="shared" si="41"/>
        <v>58</v>
      </c>
      <c r="G1263" s="269">
        <f t="shared" si="42"/>
        <v>227</v>
      </c>
    </row>
    <row r="1264" s="119" customFormat="1" spans="1:7">
      <c r="A1264" s="292" t="s">
        <v>2334</v>
      </c>
      <c r="B1264" s="293" t="s">
        <v>2335</v>
      </c>
      <c r="C1264" s="295">
        <v>4000</v>
      </c>
      <c r="D1264" s="294"/>
      <c r="E1264" s="294">
        <v>4000</v>
      </c>
      <c r="F1264" s="269">
        <f t="shared" si="41"/>
        <v>100</v>
      </c>
      <c r="G1264" s="269" t="str">
        <f t="shared" si="42"/>
        <v/>
      </c>
    </row>
    <row r="1265" s="119" customFormat="1" spans="1:7">
      <c r="A1265" s="267" t="s">
        <v>2336</v>
      </c>
      <c r="B1265" s="268" t="s">
        <v>2337</v>
      </c>
      <c r="C1265" s="269">
        <f>SUM(C1266,C1267)</f>
        <v>3564</v>
      </c>
      <c r="D1265" s="269">
        <f>SUM(D1266,D1267)</f>
        <v>17094</v>
      </c>
      <c r="E1265" s="269">
        <f>SUM(E1266,E1267)</f>
        <v>5000</v>
      </c>
      <c r="F1265" s="269">
        <f t="shared" si="41"/>
        <v>140</v>
      </c>
      <c r="G1265" s="269">
        <f t="shared" si="42"/>
        <v>29</v>
      </c>
    </row>
    <row r="1266" s="119" customFormat="1" spans="1:7">
      <c r="A1266" s="292" t="s">
        <v>2338</v>
      </c>
      <c r="B1266" s="296" t="s">
        <v>2339</v>
      </c>
      <c r="C1266" s="295"/>
      <c r="D1266" s="294"/>
      <c r="E1266" s="294"/>
      <c r="F1266" s="269" t="str">
        <f t="shared" si="41"/>
        <v/>
      </c>
      <c r="G1266" s="269" t="str">
        <f t="shared" si="42"/>
        <v/>
      </c>
    </row>
    <row r="1267" s="119" customFormat="1" spans="1:7">
      <c r="A1267" s="292" t="s">
        <v>2340</v>
      </c>
      <c r="B1267" s="296" t="s">
        <v>2039</v>
      </c>
      <c r="C1267" s="295">
        <v>3564</v>
      </c>
      <c r="D1267" s="294">
        <v>17094</v>
      </c>
      <c r="E1267" s="294">
        <v>5000</v>
      </c>
      <c r="F1267" s="269">
        <f t="shared" si="41"/>
        <v>140</v>
      </c>
      <c r="G1267" s="269">
        <f t="shared" si="42"/>
        <v>29</v>
      </c>
    </row>
    <row r="1268" s="119" customFormat="1" spans="1:7">
      <c r="A1268" s="267" t="s">
        <v>2341</v>
      </c>
      <c r="B1268" s="291" t="s">
        <v>2342</v>
      </c>
      <c r="C1268" s="269">
        <f>SUM(C1269)</f>
        <v>5729</v>
      </c>
      <c r="D1268" s="269">
        <f>SUM(D1269)</f>
        <v>5730</v>
      </c>
      <c r="E1268" s="269">
        <f>SUM(E1269)</f>
        <v>5815</v>
      </c>
      <c r="F1268" s="269">
        <f t="shared" si="41"/>
        <v>102</v>
      </c>
      <c r="G1268" s="269">
        <f t="shared" si="42"/>
        <v>102</v>
      </c>
    </row>
    <row r="1269" s="119" customFormat="1" spans="1:7">
      <c r="A1269" s="270" t="s">
        <v>2343</v>
      </c>
      <c r="B1269" s="289" t="s">
        <v>2344</v>
      </c>
      <c r="C1269" s="272">
        <f>SUM(C1270:C1273)</f>
        <v>5729</v>
      </c>
      <c r="D1269" s="272">
        <f>SUM(D1270:D1273)</f>
        <v>5730</v>
      </c>
      <c r="E1269" s="272">
        <f>SUM(E1270:E1273)</f>
        <v>5815</v>
      </c>
      <c r="F1269" s="269">
        <f t="shared" si="41"/>
        <v>102</v>
      </c>
      <c r="G1269" s="269">
        <f t="shared" si="42"/>
        <v>102</v>
      </c>
    </row>
    <row r="1270" s="119" customFormat="1" spans="1:7">
      <c r="A1270" s="273" t="s">
        <v>2345</v>
      </c>
      <c r="B1270" s="290" t="s">
        <v>2346</v>
      </c>
      <c r="C1270" s="275"/>
      <c r="D1270" s="275"/>
      <c r="E1270" s="275"/>
      <c r="F1270" s="269" t="str">
        <f t="shared" si="41"/>
        <v/>
      </c>
      <c r="G1270" s="269" t="str">
        <f t="shared" si="42"/>
        <v/>
      </c>
    </row>
    <row r="1271" s="119" customFormat="1" spans="1:7">
      <c r="A1271" s="273" t="s">
        <v>2347</v>
      </c>
      <c r="B1271" s="290" t="s">
        <v>2348</v>
      </c>
      <c r="C1271" s="275"/>
      <c r="D1271" s="275"/>
      <c r="E1271" s="275"/>
      <c r="F1271" s="269" t="str">
        <f t="shared" si="41"/>
        <v/>
      </c>
      <c r="G1271" s="269" t="str">
        <f t="shared" si="42"/>
        <v/>
      </c>
    </row>
    <row r="1272" s="119" customFormat="1" spans="1:7">
      <c r="A1272" s="273" t="s">
        <v>2349</v>
      </c>
      <c r="B1272" s="290" t="s">
        <v>2350</v>
      </c>
      <c r="C1272" s="275"/>
      <c r="D1272" s="275"/>
      <c r="E1272" s="275"/>
      <c r="F1272" s="269" t="str">
        <f t="shared" si="41"/>
        <v/>
      </c>
      <c r="G1272" s="269" t="str">
        <f t="shared" si="42"/>
        <v/>
      </c>
    </row>
    <row r="1273" s="119" customFormat="1" spans="1:7">
      <c r="A1273" s="273" t="s">
        <v>2351</v>
      </c>
      <c r="B1273" s="290" t="s">
        <v>2352</v>
      </c>
      <c r="C1273" s="275">
        <v>5729</v>
      </c>
      <c r="D1273" s="275">
        <v>5730</v>
      </c>
      <c r="E1273" s="275">
        <v>5815</v>
      </c>
      <c r="F1273" s="269">
        <f t="shared" si="41"/>
        <v>102</v>
      </c>
      <c r="G1273" s="269">
        <f t="shared" si="42"/>
        <v>102</v>
      </c>
    </row>
    <row r="1274" s="119" customFormat="1" spans="1:7">
      <c r="A1274" s="267" t="s">
        <v>2353</v>
      </c>
      <c r="B1274" s="268" t="s">
        <v>2354</v>
      </c>
      <c r="C1274" s="269"/>
      <c r="D1274" s="269"/>
      <c r="E1274" s="269"/>
      <c r="F1274" s="269" t="str">
        <f t="shared" si="41"/>
        <v/>
      </c>
      <c r="G1274" s="269" t="str">
        <f t="shared" si="42"/>
        <v/>
      </c>
    </row>
    <row r="1275" s="119" customFormat="1" spans="1:7">
      <c r="A1275" s="297" t="s">
        <v>2355</v>
      </c>
      <c r="B1275" s="298" t="s">
        <v>2356</v>
      </c>
      <c r="C1275" s="299"/>
      <c r="D1275" s="300"/>
      <c r="E1275" s="300"/>
      <c r="F1275" s="269" t="str">
        <f t="shared" si="41"/>
        <v/>
      </c>
      <c r="G1275" s="269" t="str">
        <f t="shared" si="42"/>
        <v/>
      </c>
    </row>
    <row r="1276" s="119" customFormat="1" spans="1:7">
      <c r="A1276" s="143"/>
      <c r="B1276" s="277"/>
      <c r="C1276" s="275"/>
      <c r="D1276" s="275"/>
      <c r="E1276" s="275"/>
      <c r="F1276" s="275"/>
      <c r="G1276" s="275"/>
    </row>
    <row r="1277" s="119" customFormat="1" spans="1:7">
      <c r="A1277" s="143"/>
      <c r="B1277" s="277"/>
      <c r="C1277" s="275"/>
      <c r="D1277" s="275"/>
      <c r="E1277" s="275"/>
      <c r="F1277" s="275"/>
      <c r="G1277" s="275"/>
    </row>
    <row r="1278" s="119" customFormat="1" spans="1:7">
      <c r="A1278" s="301"/>
      <c r="B1278" s="302" t="s">
        <v>22</v>
      </c>
      <c r="C1278" s="269">
        <f>SUM(C6,C235,C245,C264,C354,C406,C462,C519,C647,C720,C793,C815,C922,C980,C1044,C1064,C1094,C1104,C1149,C1170,C1214,C1264,C1265,C1268,C1274)</f>
        <v>411683</v>
      </c>
      <c r="D1278" s="269">
        <f>SUM(D6,D235,D245,D264,D354,D406,D462,D519,D647,D720,D793,D815,D922,D980,D1044,D1064,D1094,D1104,D1149,D1170,D1214,D1264,D1265,D1268,D1274)</f>
        <v>454819</v>
      </c>
      <c r="E1278" s="269">
        <f>SUM(E6,E235,E245,E264,E354,E406,E462,E519,E647,E720,E793,E815,E922,E980,E1044,E1064,E1094,E1104,E1149,E1170,E1214,E1264,E1265,E1268,E1274)</f>
        <v>355902</v>
      </c>
      <c r="F1278" s="269">
        <f>IF(C1278=0,"",ROUND(E1278/C1278*100,1))</f>
        <v>87</v>
      </c>
      <c r="G1278" s="269">
        <f>IF(D1278=0,"",ROUND(E1278/D1278*100,1))</f>
        <v>78</v>
      </c>
    </row>
  </sheetData>
  <protectedRanges>
    <protectedRange sqref="C353:D362 C307:D312 D368 C364:D366 C314:D324 C326:D336 C338:D351" name="区域13"/>
    <protectedRange sqref="C299:D305 C297:D297 C265:D267 C269:D271 C273:D279 C282:D286 C290:D292 C288:D288 C293:D296" name="区域12"/>
    <protectedRange sqref="C299:D305 C307:D312 C353:D355 C314:D324 C326:D336 C338:D351" name="区域11"/>
    <protectedRange sqref="C297:D297 C290:D292 C265:D267 C269:D271 C273:D279 C282:D286 C288:D288 C293:D296" name="区域10"/>
    <protectedRange sqref="C250:D257 C259:D263" name="区域9"/>
    <protectedRange sqref="C222:D229 C239:D245 C231:D237 C203:D220 C247:D248" name="区域8"/>
    <protectedRange sqref="C181:D183 C185:D188 C179:D179 C189:D195 C197:D201" name="区域7"/>
    <protectedRange sqref="C171:D172 C151:D169 C146:D149 C174:D177" name="区域6"/>
    <protectedRange sqref="C138:D140 C136:D137 C129:D131 C133:D134 C142:D145" name="区域5"/>
    <protectedRange sqref="C110:D113 C114:D116 C118:D123 C125:D127" name="区域4"/>
    <protectedRange sqref="D105 C102:D104 C97:D100 C107:D109" name="区域3"/>
    <protectedRange sqref="C73:D80 C63:D71 C82:D90 C56:D61 C92:D95" name="区域2"/>
    <protectedRange sqref="C17:D24 C37:D47 C8:D15 C26:D35 C49:D54" name="区域1"/>
  </protectedRanges>
  <mergeCells count="5">
    <mergeCell ref="A2:G2"/>
    <mergeCell ref="A4:B4"/>
    <mergeCell ref="E4:G4"/>
    <mergeCell ref="C4:C5"/>
    <mergeCell ref="D4:D5"/>
  </mergeCells>
  <conditionalFormatting sqref="A1:A6553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"/>
  <sheetViews>
    <sheetView workbookViewId="0">
      <selection activeCell="I11" sqref="I11"/>
    </sheetView>
  </sheetViews>
  <sheetFormatPr defaultColWidth="8.75" defaultRowHeight="21" customHeight="1" outlineLevelCol="4"/>
  <cols>
    <col min="1" max="1" width="11" style="245" customWidth="1"/>
    <col min="2" max="2" width="32" style="245" customWidth="1"/>
    <col min="3" max="3" width="13.5" style="245" customWidth="1"/>
    <col min="4" max="4" width="11.4083333333333" style="245"/>
    <col min="5" max="32" width="9" style="245"/>
    <col min="33" max="16384" width="8.75" style="245"/>
  </cols>
  <sheetData>
    <row r="1" s="243" customFormat="1" ht="20.45" customHeight="1" spans="1:1">
      <c r="A1" s="243" t="s">
        <v>2357</v>
      </c>
    </row>
    <row r="2" s="244" customFormat="1" ht="20.25" customHeight="1" spans="1:5">
      <c r="A2" s="246" t="s">
        <v>2358</v>
      </c>
      <c r="B2" s="246"/>
      <c r="C2" s="246"/>
      <c r="D2" s="246"/>
      <c r="E2" s="246"/>
    </row>
    <row r="3" s="244" customFormat="1" ht="20.25" customHeight="1" spans="1:5">
      <c r="A3" s="247" t="s">
        <v>2359</v>
      </c>
      <c r="B3" s="247"/>
      <c r="C3" s="247"/>
      <c r="D3" s="247"/>
      <c r="E3" s="247" t="s">
        <v>2</v>
      </c>
    </row>
    <row r="4" s="244" customFormat="1" ht="20.25" customHeight="1" spans="1:5">
      <c r="A4" s="248" t="s">
        <v>2360</v>
      </c>
      <c r="B4" s="248"/>
      <c r="C4" s="248" t="s">
        <v>2361</v>
      </c>
      <c r="D4" s="248"/>
      <c r="E4" s="248"/>
    </row>
    <row r="5" s="244" customFormat="1" ht="20.25" customHeight="1" spans="1:5">
      <c r="A5" s="248" t="s">
        <v>2362</v>
      </c>
      <c r="B5" s="248" t="s">
        <v>2363</v>
      </c>
      <c r="C5" s="249" t="s">
        <v>85</v>
      </c>
      <c r="D5" s="249" t="s">
        <v>2364</v>
      </c>
      <c r="E5" s="249" t="s">
        <v>2365</v>
      </c>
    </row>
    <row r="6" s="244" customFormat="1" ht="20.25" customHeight="1" spans="1:5">
      <c r="A6" s="248" t="s">
        <v>2366</v>
      </c>
      <c r="B6" s="250" t="s">
        <v>2367</v>
      </c>
      <c r="C6" s="251">
        <v>131130</v>
      </c>
      <c r="D6" s="251">
        <v>131130</v>
      </c>
      <c r="E6" s="251"/>
    </row>
    <row r="7" s="244" customFormat="1" ht="20.25" customHeight="1" spans="1:5">
      <c r="A7" s="248" t="s">
        <v>2368</v>
      </c>
      <c r="B7" s="250" t="s">
        <v>2369</v>
      </c>
      <c r="C7" s="251">
        <v>77190</v>
      </c>
      <c r="D7" s="251">
        <v>77190</v>
      </c>
      <c r="E7" s="251"/>
    </row>
    <row r="8" s="244" customFormat="1" ht="20.25" customHeight="1" spans="1:5">
      <c r="A8" s="248" t="s">
        <v>2370</v>
      </c>
      <c r="B8" s="250" t="s">
        <v>2371</v>
      </c>
      <c r="C8" s="251">
        <v>17320</v>
      </c>
      <c r="D8" s="251">
        <v>17320</v>
      </c>
      <c r="E8" s="251"/>
    </row>
    <row r="9" s="244" customFormat="1" ht="20.25" customHeight="1" spans="1:5">
      <c r="A9" s="248" t="s">
        <v>2372</v>
      </c>
      <c r="B9" s="250" t="s">
        <v>2373</v>
      </c>
      <c r="C9" s="251">
        <v>1</v>
      </c>
      <c r="D9" s="251">
        <v>1</v>
      </c>
      <c r="E9" s="251"/>
    </row>
    <row r="10" s="244" customFormat="1" ht="20.25" customHeight="1" spans="1:5">
      <c r="A10" s="248" t="s">
        <v>2374</v>
      </c>
      <c r="B10" s="250" t="s">
        <v>2375</v>
      </c>
      <c r="C10" s="251">
        <v>10650</v>
      </c>
      <c r="D10" s="251">
        <v>10650</v>
      </c>
      <c r="E10" s="251"/>
    </row>
    <row r="11" s="244" customFormat="1" ht="20.25" customHeight="1" spans="1:5">
      <c r="A11" s="248" t="s">
        <v>2376</v>
      </c>
      <c r="B11" s="250" t="s">
        <v>2377</v>
      </c>
      <c r="C11" s="251">
        <v>4132</v>
      </c>
      <c r="D11" s="251">
        <v>4132</v>
      </c>
      <c r="E11" s="251"/>
    </row>
    <row r="12" s="244" customFormat="1" ht="20.25" customHeight="1" spans="1:5">
      <c r="A12" s="248" t="s">
        <v>2378</v>
      </c>
      <c r="B12" s="250" t="s">
        <v>2379</v>
      </c>
      <c r="C12" s="251">
        <v>6230</v>
      </c>
      <c r="D12" s="251">
        <v>6230</v>
      </c>
      <c r="E12" s="251"/>
    </row>
    <row r="13" s="244" customFormat="1" ht="20.25" customHeight="1" spans="1:5">
      <c r="A13" s="248" t="s">
        <v>2380</v>
      </c>
      <c r="B13" s="250" t="s">
        <v>2381</v>
      </c>
      <c r="C13" s="251">
        <v>1</v>
      </c>
      <c r="D13" s="251">
        <v>1</v>
      </c>
      <c r="E13" s="251"/>
    </row>
    <row r="14" s="244" customFormat="1" ht="20.25" customHeight="1" spans="1:5">
      <c r="A14" s="248" t="s">
        <v>2382</v>
      </c>
      <c r="B14" s="250" t="s">
        <v>2383</v>
      </c>
      <c r="C14" s="251">
        <v>8652</v>
      </c>
      <c r="D14" s="251">
        <v>8652</v>
      </c>
      <c r="E14" s="251"/>
    </row>
    <row r="15" s="244" customFormat="1" ht="20.25" customHeight="1" spans="1:5">
      <c r="A15" s="248" t="s">
        <v>2384</v>
      </c>
      <c r="B15" s="250" t="s">
        <v>2385</v>
      </c>
      <c r="C15" s="251">
        <v>6954</v>
      </c>
      <c r="D15" s="251">
        <v>6954</v>
      </c>
      <c r="E15" s="251"/>
    </row>
    <row r="16" s="244" customFormat="1" ht="20.25" customHeight="1" spans="1:5">
      <c r="A16" s="248" t="s">
        <v>2386</v>
      </c>
      <c r="B16" s="250" t="s">
        <v>2387</v>
      </c>
      <c r="C16" s="251">
        <v>2233</v>
      </c>
      <c r="D16" s="251"/>
      <c r="E16" s="251">
        <v>2233</v>
      </c>
    </row>
    <row r="17" s="244" customFormat="1" ht="20.25" customHeight="1" spans="1:5">
      <c r="A17" s="248" t="s">
        <v>2388</v>
      </c>
      <c r="B17" s="250" t="s">
        <v>2389</v>
      </c>
      <c r="C17" s="251">
        <v>852</v>
      </c>
      <c r="D17" s="251"/>
      <c r="E17" s="251">
        <v>852</v>
      </c>
    </row>
    <row r="18" s="244" customFormat="1" ht="20.25" customHeight="1" spans="1:5">
      <c r="A18" s="248" t="s">
        <v>2390</v>
      </c>
      <c r="B18" s="250" t="s">
        <v>2391</v>
      </c>
      <c r="C18" s="251">
        <v>60</v>
      </c>
      <c r="D18" s="251"/>
      <c r="E18" s="251">
        <v>60</v>
      </c>
    </row>
    <row r="19" s="244" customFormat="1" ht="20.25" customHeight="1" spans="1:5">
      <c r="A19" s="248" t="s">
        <v>2392</v>
      </c>
      <c r="B19" s="250" t="s">
        <v>2393</v>
      </c>
      <c r="C19" s="251">
        <v>5</v>
      </c>
      <c r="D19" s="251"/>
      <c r="E19" s="251">
        <v>5</v>
      </c>
    </row>
    <row r="20" s="244" customFormat="1" ht="20.25" customHeight="1" spans="1:5">
      <c r="A20" s="248" t="s">
        <v>2394</v>
      </c>
      <c r="B20" s="250" t="s">
        <v>2395</v>
      </c>
      <c r="C20" s="251">
        <v>30</v>
      </c>
      <c r="D20" s="251"/>
      <c r="E20" s="251">
        <v>30</v>
      </c>
    </row>
    <row r="21" s="244" customFormat="1" ht="20.25" customHeight="1" spans="1:5">
      <c r="A21" s="248" t="s">
        <v>2396</v>
      </c>
      <c r="B21" s="250" t="s">
        <v>2397</v>
      </c>
      <c r="C21" s="251">
        <v>170</v>
      </c>
      <c r="D21" s="251"/>
      <c r="E21" s="251">
        <v>170</v>
      </c>
    </row>
    <row r="22" s="244" customFormat="1" ht="20.25" customHeight="1" spans="1:5">
      <c r="A22" s="248" t="s">
        <v>2398</v>
      </c>
      <c r="B22" s="250" t="s">
        <v>2399</v>
      </c>
      <c r="C22" s="251">
        <v>20</v>
      </c>
      <c r="D22" s="251"/>
      <c r="E22" s="251">
        <v>20</v>
      </c>
    </row>
    <row r="23" s="244" customFormat="1" ht="20.25" customHeight="1" spans="1:5">
      <c r="A23" s="248" t="s">
        <v>2400</v>
      </c>
      <c r="B23" s="250" t="s">
        <v>2401</v>
      </c>
      <c r="C23" s="251">
        <v>50</v>
      </c>
      <c r="D23" s="251"/>
      <c r="E23" s="251">
        <v>50</v>
      </c>
    </row>
    <row r="24" s="244" customFormat="1" ht="20.25" customHeight="1" spans="1:5">
      <c r="A24" s="248" t="s">
        <v>2402</v>
      </c>
      <c r="B24" s="250" t="s">
        <v>2403</v>
      </c>
      <c r="C24" s="251">
        <v>40</v>
      </c>
      <c r="D24" s="251"/>
      <c r="E24" s="251">
        <v>40</v>
      </c>
    </row>
    <row r="25" s="244" customFormat="1" ht="20.25" customHeight="1" spans="1:5">
      <c r="A25" s="248" t="s">
        <v>2404</v>
      </c>
      <c r="B25" s="250" t="s">
        <v>2405</v>
      </c>
      <c r="C25" s="251">
        <v>221</v>
      </c>
      <c r="D25" s="251"/>
      <c r="E25" s="251">
        <v>221</v>
      </c>
    </row>
    <row r="26" s="244" customFormat="1" ht="20.25" customHeight="1" spans="1:5">
      <c r="A26" s="248" t="s">
        <v>2406</v>
      </c>
      <c r="B26" s="250" t="s">
        <v>2407</v>
      </c>
      <c r="C26" s="251">
        <v>20</v>
      </c>
      <c r="D26" s="251"/>
      <c r="E26" s="251">
        <v>20</v>
      </c>
    </row>
    <row r="27" s="244" customFormat="1" ht="20.25" customHeight="1" spans="1:5">
      <c r="A27" s="248" t="s">
        <v>2408</v>
      </c>
      <c r="B27" s="250" t="s">
        <v>2409</v>
      </c>
      <c r="C27" s="251">
        <v>2</v>
      </c>
      <c r="D27" s="251"/>
      <c r="E27" s="251">
        <v>2</v>
      </c>
    </row>
    <row r="28" s="244" customFormat="1" ht="20.25" customHeight="1" spans="1:5">
      <c r="A28" s="248" t="s">
        <v>2410</v>
      </c>
      <c r="B28" s="250" t="s">
        <v>2411</v>
      </c>
      <c r="C28" s="251">
        <v>60</v>
      </c>
      <c r="D28" s="251"/>
      <c r="E28" s="251">
        <v>60</v>
      </c>
    </row>
    <row r="29" s="244" customFormat="1" ht="20.25" customHeight="1" spans="1:5">
      <c r="A29" s="248" t="s">
        <v>2412</v>
      </c>
      <c r="B29" s="250" t="s">
        <v>2413</v>
      </c>
      <c r="C29" s="251">
        <v>2</v>
      </c>
      <c r="D29" s="251"/>
      <c r="E29" s="251">
        <v>2</v>
      </c>
    </row>
    <row r="30" s="244" customFormat="1" ht="39.75" customHeight="1" spans="1:5">
      <c r="A30" s="248" t="s">
        <v>2414</v>
      </c>
      <c r="B30" s="250" t="s">
        <v>2415</v>
      </c>
      <c r="C30" s="251">
        <v>32</v>
      </c>
      <c r="D30" s="251"/>
      <c r="E30" s="251">
        <v>32</v>
      </c>
    </row>
    <row r="31" s="244" customFormat="1" ht="17.25" customHeight="1" spans="1:5">
      <c r="A31" s="248" t="s">
        <v>2416</v>
      </c>
      <c r="B31" s="250" t="s">
        <v>2417</v>
      </c>
      <c r="C31" s="251">
        <v>170</v>
      </c>
      <c r="D31" s="251"/>
      <c r="E31" s="251">
        <v>170</v>
      </c>
    </row>
    <row r="32" s="244" customFormat="1" ht="17.25" customHeight="1" spans="1:5">
      <c r="A32" s="248" t="s">
        <v>2418</v>
      </c>
      <c r="B32" s="250" t="s">
        <v>2419</v>
      </c>
      <c r="C32" s="251">
        <v>330</v>
      </c>
      <c r="D32" s="251"/>
      <c r="E32" s="251">
        <v>330</v>
      </c>
    </row>
    <row r="33" s="244" customFormat="1" ht="17.25" customHeight="1" spans="1:5">
      <c r="A33" s="248" t="s">
        <v>2420</v>
      </c>
      <c r="B33" s="250" t="s">
        <v>2421</v>
      </c>
      <c r="C33" s="251">
        <v>80</v>
      </c>
      <c r="D33" s="251"/>
      <c r="E33" s="251">
        <v>80</v>
      </c>
    </row>
    <row r="34" s="244" customFormat="1" ht="17.25" customHeight="1" spans="1:5">
      <c r="A34" s="248" t="s">
        <v>2422</v>
      </c>
      <c r="B34" s="250" t="s">
        <v>2423</v>
      </c>
      <c r="C34" s="251">
        <v>90</v>
      </c>
      <c r="D34" s="251"/>
      <c r="E34" s="251">
        <v>90</v>
      </c>
    </row>
    <row r="35" s="244" customFormat="1" ht="17.25" customHeight="1" spans="1:5">
      <c r="A35" s="248" t="s">
        <v>2424</v>
      </c>
      <c r="B35" s="250" t="s">
        <v>2425</v>
      </c>
      <c r="C35" s="251">
        <v>1794</v>
      </c>
      <c r="D35" s="251">
        <v>1794</v>
      </c>
      <c r="E35" s="251"/>
    </row>
    <row r="36" s="244" customFormat="1" ht="17.25" customHeight="1" spans="1:5">
      <c r="A36" s="248" t="s">
        <v>2426</v>
      </c>
      <c r="B36" s="250" t="s">
        <v>2427</v>
      </c>
      <c r="C36" s="251">
        <v>164</v>
      </c>
      <c r="D36" s="251">
        <v>164</v>
      </c>
      <c r="E36" s="251"/>
    </row>
    <row r="37" s="244" customFormat="1" ht="17.25" customHeight="1" spans="1:5">
      <c r="A37" s="248" t="s">
        <v>2428</v>
      </c>
      <c r="B37" s="250" t="s">
        <v>2429</v>
      </c>
      <c r="C37" s="251">
        <v>20</v>
      </c>
      <c r="D37" s="251">
        <v>20</v>
      </c>
      <c r="E37" s="251"/>
    </row>
    <row r="38" s="244" customFormat="1" ht="17.25" customHeight="1" spans="1:5">
      <c r="A38" s="248" t="s">
        <v>2430</v>
      </c>
      <c r="B38" s="250" t="s">
        <v>2431</v>
      </c>
      <c r="C38" s="251">
        <v>1520</v>
      </c>
      <c r="D38" s="251">
        <v>1520</v>
      </c>
      <c r="E38" s="251"/>
    </row>
    <row r="39" s="244" customFormat="1" customHeight="1" spans="1:5">
      <c r="A39" s="248" t="s">
        <v>2432</v>
      </c>
      <c r="B39" s="250" t="s">
        <v>2433</v>
      </c>
      <c r="C39" s="251">
        <v>90</v>
      </c>
      <c r="D39" s="251">
        <v>90</v>
      </c>
      <c r="E39" s="251"/>
    </row>
    <row r="40" s="244" customFormat="1" customHeight="1" spans="1:5">
      <c r="A40" s="248" t="s">
        <v>2434</v>
      </c>
      <c r="B40" s="250" t="s">
        <v>2435</v>
      </c>
      <c r="C40" s="251">
        <v>20</v>
      </c>
      <c r="D40" s="251"/>
      <c r="E40" s="251">
        <v>20</v>
      </c>
    </row>
    <row r="41" s="244" customFormat="1" customHeight="1" spans="1:5">
      <c r="A41" s="248" t="s">
        <v>2436</v>
      </c>
      <c r="B41" s="250" t="s">
        <v>2437</v>
      </c>
      <c r="C41" s="251">
        <v>20</v>
      </c>
      <c r="D41" s="251"/>
      <c r="E41" s="251">
        <v>20</v>
      </c>
    </row>
    <row r="42" s="244" customFormat="1" customHeight="1" spans="1:5">
      <c r="A42" s="248" t="s">
        <v>2438</v>
      </c>
      <c r="B42" s="250" t="s">
        <v>79</v>
      </c>
      <c r="C42" s="251">
        <v>2412</v>
      </c>
      <c r="D42" s="251">
        <v>2412</v>
      </c>
      <c r="E42" s="251"/>
    </row>
    <row r="43" s="244" customFormat="1" customHeight="1" spans="1:5">
      <c r="A43" s="248" t="s">
        <v>2439</v>
      </c>
      <c r="B43" s="250" t="s">
        <v>79</v>
      </c>
      <c r="C43" s="251">
        <v>2412</v>
      </c>
      <c r="D43" s="251">
        <v>2412</v>
      </c>
      <c r="E43" s="251"/>
    </row>
    <row r="44" s="244" customFormat="1" customHeight="1" spans="1:5">
      <c r="A44" s="248"/>
      <c r="B44" s="250" t="s">
        <v>2440</v>
      </c>
      <c r="C44" s="251">
        <f>C42+C40+C35+C16+C6</f>
        <v>137589</v>
      </c>
      <c r="D44" s="251">
        <f>D42+D35+D6</f>
        <v>135336</v>
      </c>
      <c r="E44" s="251">
        <f>E40+E16</f>
        <v>2253</v>
      </c>
    </row>
    <row r="45" s="244" customFormat="1" customHeight="1" spans="2:2">
      <c r="B45" s="252"/>
    </row>
    <row r="46" s="244" customFormat="1" customHeight="1"/>
    <row r="47" s="244" customFormat="1" customHeight="1"/>
    <row r="48" s="244" customFormat="1" customHeight="1"/>
    <row r="49" s="244" customFormat="1" customHeight="1"/>
    <row r="50" s="244" customFormat="1" customHeight="1"/>
    <row r="51" s="244" customFormat="1" customHeight="1"/>
    <row r="52" s="244" customFormat="1" customHeight="1"/>
    <row r="53" s="244" customFormat="1" customHeight="1"/>
    <row r="54" s="244" customFormat="1" customHeight="1"/>
    <row r="55" s="244" customFormat="1" customHeight="1"/>
    <row r="56" s="244" customFormat="1" customHeight="1"/>
    <row r="57" s="244" customFormat="1" customHeight="1"/>
    <row r="58" s="244" customFormat="1" customHeight="1"/>
    <row r="59" s="244" customFormat="1" customHeight="1"/>
    <row r="60" s="244" customFormat="1" customHeight="1"/>
    <row r="61" s="244" customFormat="1" customHeight="1"/>
    <row r="62" s="244" customFormat="1" customHeight="1"/>
    <row r="63" s="244" customFormat="1" customHeight="1"/>
    <row r="64" s="244" customFormat="1" customHeight="1"/>
    <row r="65" s="244" customFormat="1" customHeight="1"/>
    <row r="66" s="244" customFormat="1" customHeight="1"/>
    <row r="67" s="244" customFormat="1" customHeight="1"/>
    <row r="68" s="244" customFormat="1" customHeight="1"/>
    <row r="69" s="244" customFormat="1" customHeight="1"/>
    <row r="70" s="244" customFormat="1" customHeight="1"/>
    <row r="71" s="244" customFormat="1" customHeight="1"/>
    <row r="72" s="244" customFormat="1" customHeight="1"/>
    <row r="73" s="244" customFormat="1" customHeight="1"/>
    <row r="74" s="244" customFormat="1" customHeight="1"/>
    <row r="75" s="244" customFormat="1" customHeight="1"/>
    <row r="76" s="244" customFormat="1" customHeight="1"/>
    <row r="77" s="244" customFormat="1" customHeight="1"/>
    <row r="78" s="244" customFormat="1" customHeight="1"/>
    <row r="79" s="244" customFormat="1" customHeight="1"/>
    <row r="80" s="244" customFormat="1" customHeight="1"/>
    <row r="81" s="244" customFormat="1" customHeight="1"/>
    <row r="82" s="244" customFormat="1" customHeight="1"/>
    <row r="83" s="244" customFormat="1" customHeight="1"/>
    <row r="84" s="244" customFormat="1" customHeight="1"/>
    <row r="85" s="244" customFormat="1" customHeight="1"/>
    <row r="86" s="244" customFormat="1" customHeight="1"/>
    <row r="87" s="244" customFormat="1" customHeight="1"/>
    <row r="88" s="244" customFormat="1" customHeight="1"/>
    <row r="89" s="244" customFormat="1" customHeight="1"/>
    <row r="90" s="244" customFormat="1" customHeight="1"/>
    <row r="91" s="244" customFormat="1" customHeight="1"/>
    <row r="92" s="244" customFormat="1" customHeight="1"/>
    <row r="93" s="244" customFormat="1" customHeight="1"/>
    <row r="94" s="244" customFormat="1" customHeight="1"/>
    <row r="95" s="244" customFormat="1" customHeight="1"/>
    <row r="96" s="244" customFormat="1" customHeight="1"/>
    <row r="97" s="244" customFormat="1" customHeight="1"/>
    <row r="98" s="244" customFormat="1" customHeight="1"/>
    <row r="99" s="244" customFormat="1" customHeight="1"/>
    <row r="100" s="244" customFormat="1" customHeight="1"/>
    <row r="101" s="244" customFormat="1" customHeight="1"/>
    <row r="102" s="244" customFormat="1" customHeight="1"/>
    <row r="103" s="244" customFormat="1" customHeight="1"/>
    <row r="104" s="244" customFormat="1" customHeight="1"/>
    <row r="105" s="244" customFormat="1" customHeight="1"/>
    <row r="106" s="244" customFormat="1" customHeight="1"/>
    <row r="107" s="244" customFormat="1" customHeight="1"/>
    <row r="108" s="244" customFormat="1" customHeight="1"/>
    <row r="109" s="244" customFormat="1" customHeight="1"/>
    <row r="110" s="244" customFormat="1" customHeight="1"/>
    <row r="111" s="244" customFormat="1" customHeight="1"/>
    <row r="112" s="244" customFormat="1" customHeight="1"/>
    <row r="113" s="244" customFormat="1" customHeight="1"/>
    <row r="114" s="244" customFormat="1" customHeight="1"/>
    <row r="115" s="244" customFormat="1" customHeight="1"/>
    <row r="116" s="244" customFormat="1" customHeight="1"/>
    <row r="117" s="244" customFormat="1" customHeight="1"/>
    <row r="118" s="244" customFormat="1" customHeight="1"/>
    <row r="119" s="244" customFormat="1" customHeight="1"/>
    <row r="120" s="244" customFormat="1" customHeight="1"/>
    <row r="121" s="244" customFormat="1" customHeight="1"/>
    <row r="122" s="244" customFormat="1" customHeight="1"/>
    <row r="123" s="244" customFormat="1" customHeight="1"/>
    <row r="124" s="244" customFormat="1" customHeight="1"/>
    <row r="125" s="244" customFormat="1" customHeight="1"/>
    <row r="126" s="244" customFormat="1" customHeight="1"/>
    <row r="127" s="244" customFormat="1" customHeight="1"/>
    <row r="128" s="244" customFormat="1" customHeight="1"/>
    <row r="129" s="244" customFormat="1" customHeight="1"/>
    <row r="130" s="244" customFormat="1" customHeight="1"/>
    <row r="131" s="244" customFormat="1" customHeight="1"/>
    <row r="132" s="244" customFormat="1" customHeight="1"/>
    <row r="133" s="244" customFormat="1" customHeight="1"/>
    <row r="134" s="244" customFormat="1" customHeight="1"/>
    <row r="135" s="244" customFormat="1" customHeight="1"/>
    <row r="136" s="244" customFormat="1" customHeight="1"/>
    <row r="137" s="244" customFormat="1" customHeight="1"/>
    <row r="138" s="244" customFormat="1" customHeight="1"/>
    <row r="139" s="244" customFormat="1" customHeight="1"/>
    <row r="140" s="244" customFormat="1" customHeight="1"/>
    <row r="141" s="244" customFormat="1" customHeight="1"/>
    <row r="142" s="244" customFormat="1" customHeight="1"/>
    <row r="143" s="244" customFormat="1" customHeight="1"/>
    <row r="144" s="244" customFormat="1" customHeight="1"/>
    <row r="145" s="244" customFormat="1" customHeight="1"/>
    <row r="146" s="244" customFormat="1" customHeight="1"/>
    <row r="147" s="244" customFormat="1" customHeight="1"/>
    <row r="148" s="244" customFormat="1" customHeight="1"/>
    <row r="149" s="244" customFormat="1" customHeight="1"/>
    <row r="150" s="244" customFormat="1" customHeight="1"/>
    <row r="151" s="244" customFormat="1" customHeight="1"/>
    <row r="152" s="244" customFormat="1" customHeight="1"/>
    <row r="153" s="244" customFormat="1" customHeight="1"/>
    <row r="154" s="244" customFormat="1" customHeight="1"/>
    <row r="155" s="244" customFormat="1" customHeight="1"/>
    <row r="156" s="244" customFormat="1" customHeight="1"/>
    <row r="157" s="244" customFormat="1" customHeight="1"/>
    <row r="158" s="244" customFormat="1" customHeight="1"/>
    <row r="159" s="244" customFormat="1" customHeight="1"/>
    <row r="160" s="244" customFormat="1" customHeight="1"/>
    <row r="161" s="244" customFormat="1" customHeight="1"/>
    <row r="162" s="244" customFormat="1" customHeight="1"/>
    <row r="163" s="244" customFormat="1" customHeight="1"/>
    <row r="164" s="244" customFormat="1" customHeight="1"/>
    <row r="165" s="244" customFormat="1" customHeight="1"/>
    <row r="166" s="244" customFormat="1" customHeight="1"/>
    <row r="167" s="244" customFormat="1" customHeight="1"/>
    <row r="168" s="244" customFormat="1" customHeight="1"/>
    <row r="169" s="244" customFormat="1" customHeight="1"/>
    <row r="170" s="244" customFormat="1" customHeight="1"/>
    <row r="171" s="244" customFormat="1" customHeight="1"/>
    <row r="172" s="244" customFormat="1" customHeight="1"/>
    <row r="173" s="244" customFormat="1" customHeight="1"/>
    <row r="174" s="244" customFormat="1" customHeight="1"/>
    <row r="175" s="244" customFormat="1" customHeight="1"/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2"/>
  <sheetViews>
    <sheetView zoomScaleSheetLayoutView="60" workbookViewId="0">
      <selection activeCell="A1" sqref="A1"/>
    </sheetView>
  </sheetViews>
  <sheetFormatPr defaultColWidth="8.75" defaultRowHeight="15.6" outlineLevelCol="4"/>
  <cols>
    <col min="1" max="1" width="26.625" style="224" customWidth="1"/>
    <col min="2" max="3" width="18.125" style="224" customWidth="1"/>
    <col min="4" max="4" width="18" style="225" customWidth="1"/>
    <col min="5" max="32" width="9" style="224"/>
    <col min="33" max="16384" width="8.75" style="224"/>
  </cols>
  <sheetData>
    <row r="1" spans="1:1">
      <c r="A1" s="226" t="s">
        <v>2441</v>
      </c>
    </row>
    <row r="2" ht="22.2" spans="1:4">
      <c r="A2" s="227" t="s">
        <v>2442</v>
      </c>
      <c r="B2" s="227"/>
      <c r="C2" s="227"/>
      <c r="D2" s="227"/>
    </row>
    <row r="3" ht="17.4" spans="1:4">
      <c r="A3" s="228"/>
      <c r="D3" s="229" t="s">
        <v>2</v>
      </c>
    </row>
    <row r="4" ht="18.75" customHeight="1" spans="1:4">
      <c r="A4" s="230" t="s">
        <v>2443</v>
      </c>
      <c r="B4" s="231" t="s">
        <v>2444</v>
      </c>
      <c r="C4" s="231" t="s">
        <v>2445</v>
      </c>
      <c r="D4" s="232" t="s">
        <v>2446</v>
      </c>
    </row>
    <row r="5" ht="18.75" customHeight="1" spans="1:4">
      <c r="A5" s="230"/>
      <c r="B5" s="233"/>
      <c r="C5" s="233"/>
      <c r="D5" s="234"/>
    </row>
    <row r="6" ht="18.75" customHeight="1" spans="1:4">
      <c r="A6" s="230"/>
      <c r="B6" s="235"/>
      <c r="C6" s="235"/>
      <c r="D6" s="236"/>
    </row>
    <row r="7" s="223" customFormat="1" ht="32" customHeight="1" spans="1:5">
      <c r="A7" s="230" t="s">
        <v>2447</v>
      </c>
      <c r="B7" s="237">
        <f>SUM(B8:B11)</f>
        <v>462</v>
      </c>
      <c r="C7" s="237">
        <f>SUM(C8:C11)</f>
        <v>434</v>
      </c>
      <c r="D7" s="238">
        <f>(C7-B7)/B7</f>
        <v>-0.0606</v>
      </c>
      <c r="E7" s="239"/>
    </row>
    <row r="8" s="223" customFormat="1" ht="32" customHeight="1" spans="1:5">
      <c r="A8" s="230" t="s">
        <v>2448</v>
      </c>
      <c r="B8" s="240"/>
      <c r="C8" s="240"/>
      <c r="D8" s="238"/>
      <c r="E8" s="239"/>
    </row>
    <row r="9" s="223" customFormat="1" ht="32" customHeight="1" spans="1:5">
      <c r="A9" s="230" t="s">
        <v>2449</v>
      </c>
      <c r="B9" s="240">
        <v>13</v>
      </c>
      <c r="C9" s="240">
        <v>0</v>
      </c>
      <c r="D9" s="238">
        <f>(C9-B9)/B9</f>
        <v>-1</v>
      </c>
      <c r="E9" s="239"/>
    </row>
    <row r="10" s="223" customFormat="1" ht="32" customHeight="1" spans="1:5">
      <c r="A10" s="230" t="s">
        <v>2450</v>
      </c>
      <c r="B10" s="240">
        <v>449</v>
      </c>
      <c r="C10" s="240">
        <v>434</v>
      </c>
      <c r="D10" s="238">
        <f>(C10-B10)/B10</f>
        <v>-0.0334</v>
      </c>
      <c r="E10" s="239"/>
    </row>
    <row r="11" s="223" customFormat="1" ht="32" customHeight="1" spans="1:5">
      <c r="A11" s="230" t="s">
        <v>2451</v>
      </c>
      <c r="B11" s="240"/>
      <c r="C11" s="240"/>
      <c r="D11" s="241"/>
      <c r="E11" s="239"/>
    </row>
    <row r="12" ht="192" customHeight="1" spans="1:4">
      <c r="A12" s="242" t="s">
        <v>2452</v>
      </c>
      <c r="B12" s="242"/>
      <c r="C12" s="242"/>
      <c r="D12" s="242"/>
    </row>
  </sheetData>
  <mergeCells count="6">
    <mergeCell ref="A2:D2"/>
    <mergeCell ref="A12:D12"/>
    <mergeCell ref="A4:A6"/>
    <mergeCell ref="B4:B6"/>
    <mergeCell ref="C4:C6"/>
    <mergeCell ref="D4:D6"/>
  </mergeCells>
  <pageMargins left="0.7" right="0.7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41"/>
  <sheetViews>
    <sheetView showZeros="0" zoomScaleSheetLayoutView="60" topLeftCell="A18" workbookViewId="0">
      <selection activeCell="A1" sqref="A1"/>
    </sheetView>
  </sheetViews>
  <sheetFormatPr defaultColWidth="8.75" defaultRowHeight="22.5" customHeight="1" outlineLevelCol="1"/>
  <cols>
    <col min="1" max="1" width="57.5" style="218" customWidth="1"/>
    <col min="2" max="2" width="39.375" style="219" customWidth="1"/>
    <col min="3" max="17" width="9" style="219"/>
    <col min="18" max="16384" width="8.75" style="219"/>
  </cols>
  <sheetData>
    <row r="1" s="213" customFormat="1" ht="20.45" customHeight="1" spans="1:2">
      <c r="A1" s="220" t="s">
        <v>2453</v>
      </c>
      <c r="B1" s="174"/>
    </row>
    <row r="2" s="214" customFormat="1" ht="49.5" customHeight="1" spans="1:2">
      <c r="A2" s="221"/>
      <c r="B2" s="174"/>
    </row>
    <row r="3" s="215" customFormat="1" ht="28.5" customHeight="1" spans="1:2">
      <c r="A3" s="173" t="s">
        <v>2454</v>
      </c>
      <c r="B3" s="173"/>
    </row>
    <row r="4" s="216" customFormat="1" ht="21.95" customHeight="1" spans="1:2">
      <c r="A4" s="174"/>
      <c r="B4" s="174" t="s">
        <v>2455</v>
      </c>
    </row>
    <row r="5" s="216" customFormat="1" ht="31.5" customHeight="1" spans="1:2">
      <c r="A5" s="99" t="s">
        <v>25</v>
      </c>
      <c r="B5" s="99" t="s">
        <v>2456</v>
      </c>
    </row>
    <row r="6" s="217" customFormat="1" ht="21.95" customHeight="1" spans="1:2">
      <c r="A6" s="99" t="s">
        <v>85</v>
      </c>
      <c r="B6" s="99">
        <v>206510</v>
      </c>
    </row>
    <row r="7" s="217" customFormat="1" ht="21.95" customHeight="1" spans="1:2">
      <c r="A7" s="161" t="s">
        <v>2457</v>
      </c>
      <c r="B7" s="99">
        <v>5910</v>
      </c>
    </row>
    <row r="8" s="216" customFormat="1" ht="21.95" customHeight="1" spans="1:2">
      <c r="A8" s="161" t="s">
        <v>2458</v>
      </c>
      <c r="B8" s="99">
        <v>212</v>
      </c>
    </row>
    <row r="9" s="216" customFormat="1" ht="21.95" customHeight="1" spans="1:2">
      <c r="A9" s="161" t="s">
        <v>2459</v>
      </c>
      <c r="B9" s="99">
        <v>1497</v>
      </c>
    </row>
    <row r="10" s="216" customFormat="1" ht="21.95" customHeight="1" spans="1:2">
      <c r="A10" s="161" t="s">
        <v>2460</v>
      </c>
      <c r="B10" s="99">
        <v>734</v>
      </c>
    </row>
    <row r="11" s="216" customFormat="1" ht="21.95" customHeight="1" spans="1:2">
      <c r="A11" s="161" t="s">
        <v>2461</v>
      </c>
      <c r="B11" s="99">
        <v>253</v>
      </c>
    </row>
    <row r="12" s="216" customFormat="1" ht="21.95" customHeight="1" spans="1:2">
      <c r="A12" s="161" t="s">
        <v>2462</v>
      </c>
      <c r="B12" s="99">
        <v>3214</v>
      </c>
    </row>
    <row r="13" s="216" customFormat="1" ht="21.95" customHeight="1" spans="1:2">
      <c r="A13" s="161" t="s">
        <v>2463</v>
      </c>
      <c r="B13" s="99">
        <v>196272</v>
      </c>
    </row>
    <row r="14" s="217" customFormat="1" ht="21.95" customHeight="1" spans="1:2">
      <c r="A14" s="161" t="s">
        <v>2464</v>
      </c>
      <c r="B14" s="99">
        <v>61623</v>
      </c>
    </row>
    <row r="15" s="217" customFormat="1" ht="21.95" customHeight="1" spans="1:2">
      <c r="A15" s="161" t="s">
        <v>2465</v>
      </c>
      <c r="B15" s="99">
        <v>24483</v>
      </c>
    </row>
    <row r="16" s="217" customFormat="1" ht="21.95" customHeight="1" spans="1:2">
      <c r="A16" s="161" t="s">
        <v>2466</v>
      </c>
      <c r="B16" s="99">
        <v>154</v>
      </c>
    </row>
    <row r="17" s="217" customFormat="1" ht="21.95" customHeight="1" spans="1:2">
      <c r="A17" s="161" t="s">
        <v>2467</v>
      </c>
      <c r="B17" s="99">
        <v>4538</v>
      </c>
    </row>
    <row r="18" s="217" customFormat="1" ht="21.95" customHeight="1" spans="1:2">
      <c r="A18" s="161" t="s">
        <v>2468</v>
      </c>
      <c r="B18" s="99">
        <v>3369</v>
      </c>
    </row>
    <row r="19" s="217" customFormat="1" ht="21.95" customHeight="1" spans="1:2">
      <c r="A19" s="161" t="s">
        <v>2469</v>
      </c>
      <c r="B19" s="99">
        <v>27566</v>
      </c>
    </row>
    <row r="20" s="217" customFormat="1" ht="21.95" customHeight="1" spans="1:2">
      <c r="A20" s="161" t="s">
        <v>2470</v>
      </c>
      <c r="B20" s="99">
        <v>200</v>
      </c>
    </row>
    <row r="21" s="217" customFormat="1" ht="21.95" customHeight="1" spans="1:2">
      <c r="A21" s="161" t="s">
        <v>2471</v>
      </c>
      <c r="B21" s="99">
        <v>5924</v>
      </c>
    </row>
    <row r="22" s="217" customFormat="1" ht="21.95" customHeight="1" spans="1:2">
      <c r="A22" s="161" t="s">
        <v>2472</v>
      </c>
      <c r="B22" s="99">
        <v>1561</v>
      </c>
    </row>
    <row r="23" s="217" customFormat="1" ht="21.95" customHeight="1" spans="1:2">
      <c r="A23" s="161" t="s">
        <v>2473</v>
      </c>
      <c r="B23" s="99">
        <v>22099</v>
      </c>
    </row>
    <row r="24" s="217" customFormat="1" ht="21.95" customHeight="1" spans="1:2">
      <c r="A24" s="161" t="s">
        <v>2474</v>
      </c>
      <c r="B24" s="99">
        <v>20</v>
      </c>
    </row>
    <row r="25" s="217" customFormat="1" ht="21.95" customHeight="1" spans="1:2">
      <c r="A25" s="161" t="s">
        <v>2475</v>
      </c>
      <c r="B25" s="99">
        <v>14403</v>
      </c>
    </row>
    <row r="26" s="217" customFormat="1" ht="21.95" customHeight="1" spans="1:2">
      <c r="A26" s="161" t="s">
        <v>2476</v>
      </c>
      <c r="B26" s="99">
        <v>7838</v>
      </c>
    </row>
    <row r="27" s="217" customFormat="1" ht="21.95" customHeight="1" spans="1:2">
      <c r="A27" s="161" t="s">
        <v>2477</v>
      </c>
      <c r="B27" s="99">
        <v>472</v>
      </c>
    </row>
    <row r="28" s="217" customFormat="1" ht="21.95" customHeight="1" spans="1:2">
      <c r="A28" s="161" t="s">
        <v>2478</v>
      </c>
      <c r="B28" s="99">
        <v>13590</v>
      </c>
    </row>
    <row r="29" s="217" customFormat="1" ht="21.95" customHeight="1" spans="1:2">
      <c r="A29" s="161" t="s">
        <v>2479</v>
      </c>
      <c r="B29" s="99">
        <v>141</v>
      </c>
    </row>
    <row r="30" s="217" customFormat="1" ht="21.95" customHeight="1" spans="1:2">
      <c r="A30" s="161" t="s">
        <v>2480</v>
      </c>
      <c r="B30" s="99">
        <v>711</v>
      </c>
    </row>
    <row r="31" s="217" customFormat="1" ht="21.95" customHeight="1" spans="1:2">
      <c r="A31" s="161" t="s">
        <v>2481</v>
      </c>
      <c r="B31" s="99">
        <v>7190</v>
      </c>
    </row>
    <row r="32" s="217" customFormat="1" ht="21.95" customHeight="1" spans="1:2">
      <c r="A32" s="161" t="s">
        <v>2482</v>
      </c>
      <c r="B32" s="99">
        <v>390</v>
      </c>
    </row>
    <row r="33" s="217" customFormat="1" ht="21.95" customHeight="1" spans="1:2">
      <c r="A33" s="161" t="s">
        <v>2483</v>
      </c>
      <c r="B33" s="99">
        <v>4328</v>
      </c>
    </row>
    <row r="34" s="217" customFormat="1" ht="21.95" customHeight="1" spans="1:2">
      <c r="A34" s="161" t="s">
        <v>2484</v>
      </c>
      <c r="B34" s="99">
        <v>1</v>
      </c>
    </row>
    <row r="35" s="217" customFormat="1" ht="21.95" customHeight="1" spans="1:2">
      <c r="A35" s="161" t="s">
        <v>2485</v>
      </c>
      <c r="B35" s="99">
        <v>23</v>
      </c>
    </row>
    <row r="36" s="217" customFormat="1" ht="21.95" customHeight="1" spans="1:2">
      <c r="A36" s="161" t="s">
        <v>2486</v>
      </c>
      <c r="B36" s="99">
        <v>204</v>
      </c>
    </row>
    <row r="37" s="217" customFormat="1" ht="21.95" customHeight="1" spans="1:2">
      <c r="A37" s="161" t="s">
        <v>2487</v>
      </c>
      <c r="B37" s="99">
        <v>2356</v>
      </c>
    </row>
    <row r="38" s="216" customFormat="1" ht="21.95" customHeight="1" spans="1:2">
      <c r="A38" s="161" t="s">
        <v>2488</v>
      </c>
      <c r="B38" s="99">
        <v>1726</v>
      </c>
    </row>
    <row r="39" s="216" customFormat="1" ht="21.95" customHeight="1" spans="1:2">
      <c r="A39" s="161" t="s">
        <v>2489</v>
      </c>
      <c r="B39" s="99">
        <v>18</v>
      </c>
    </row>
    <row r="40" s="216" customFormat="1" ht="21.95" customHeight="1" spans="1:2">
      <c r="A40" s="222" t="s">
        <v>2490</v>
      </c>
      <c r="B40" s="174"/>
    </row>
    <row r="41" s="58" customFormat="1" ht="19.5" customHeight="1" spans="2:2">
      <c r="B41" s="174"/>
    </row>
    <row r="42" s="215" customFormat="1" ht="19.5" customHeight="1" spans="1:2">
      <c r="A42" s="58"/>
      <c r="B42" s="174"/>
    </row>
    <row r="43" s="215" customFormat="1" ht="19.5" customHeight="1" spans="1:2">
      <c r="A43" s="58"/>
      <c r="B43" s="174"/>
    </row>
    <row r="44" s="58" customFormat="1" ht="19.5" customHeight="1" spans="2:2">
      <c r="B44" s="174"/>
    </row>
    <row r="45" s="215" customFormat="1" ht="19.5" customHeight="1" spans="1:2">
      <c r="A45" s="58"/>
      <c r="B45" s="174"/>
    </row>
    <row r="46" s="215" customFormat="1" ht="19.5" customHeight="1" spans="1:2">
      <c r="A46" s="58"/>
      <c r="B46" s="174"/>
    </row>
    <row r="47" s="215" customFormat="1" ht="19.5" customHeight="1" spans="1:2">
      <c r="A47" s="58"/>
      <c r="B47" s="58"/>
    </row>
    <row r="48" s="58" customFormat="1" ht="19.5" customHeight="1"/>
    <row r="49" s="215" customFormat="1" ht="19.5" customHeight="1" spans="1:1">
      <c r="A49" s="58"/>
    </row>
    <row r="50" s="215" customFormat="1" ht="19.5" customHeight="1" spans="1:1">
      <c r="A50" s="58"/>
    </row>
    <row r="51" s="58" customFormat="1" ht="19.5" customHeight="1"/>
    <row r="52" s="215" customFormat="1" customHeight="1" spans="1:1">
      <c r="A52" s="216"/>
    </row>
    <row r="53" s="215" customFormat="1" customHeight="1" spans="1:1">
      <c r="A53" s="216"/>
    </row>
    <row r="54" s="215" customFormat="1" customHeight="1" spans="1:1">
      <c r="A54" s="216"/>
    </row>
    <row r="55" s="215" customFormat="1" customHeight="1" spans="1:1">
      <c r="A55" s="216"/>
    </row>
    <row r="56" s="215" customFormat="1" customHeight="1" spans="1:1">
      <c r="A56" s="216"/>
    </row>
    <row r="57" s="215" customFormat="1" customHeight="1" spans="1:1">
      <c r="A57" s="216"/>
    </row>
    <row r="58" s="215" customFormat="1" customHeight="1" spans="1:1">
      <c r="A58" s="216"/>
    </row>
    <row r="59" s="215" customFormat="1" customHeight="1" spans="1:1">
      <c r="A59" s="216"/>
    </row>
    <row r="60" s="215" customFormat="1" customHeight="1" spans="1:1">
      <c r="A60" s="216"/>
    </row>
    <row r="61" s="215" customFormat="1" customHeight="1" spans="1:1">
      <c r="A61" s="216"/>
    </row>
    <row r="62" s="215" customFormat="1" customHeight="1" spans="1:1">
      <c r="A62" s="216"/>
    </row>
    <row r="63" s="215" customFormat="1" customHeight="1" spans="1:1">
      <c r="A63" s="216"/>
    </row>
    <row r="64" s="215" customFormat="1" customHeight="1" spans="1:1">
      <c r="A64" s="216"/>
    </row>
    <row r="65" s="215" customFormat="1" customHeight="1" spans="1:1">
      <c r="A65" s="216"/>
    </row>
    <row r="66" s="215" customFormat="1" customHeight="1" spans="1:1">
      <c r="A66" s="216"/>
    </row>
    <row r="67" s="215" customFormat="1" customHeight="1" spans="1:1">
      <c r="A67" s="216"/>
    </row>
    <row r="68" s="215" customFormat="1" customHeight="1" spans="1:1">
      <c r="A68" s="216"/>
    </row>
    <row r="69" s="215" customFormat="1" customHeight="1" spans="1:1">
      <c r="A69" s="216"/>
    </row>
    <row r="70" s="215" customFormat="1" customHeight="1" spans="1:1">
      <c r="A70" s="216"/>
    </row>
    <row r="71" s="215" customFormat="1" customHeight="1" spans="1:1">
      <c r="A71" s="216"/>
    </row>
    <row r="72" s="215" customFormat="1" customHeight="1" spans="1:1">
      <c r="A72" s="216"/>
    </row>
    <row r="73" s="215" customFormat="1" customHeight="1" spans="1:1">
      <c r="A73" s="216"/>
    </row>
    <row r="74" s="215" customFormat="1" customHeight="1" spans="1:1">
      <c r="A74" s="216"/>
    </row>
    <row r="75" s="215" customFormat="1" customHeight="1" spans="1:1">
      <c r="A75" s="216"/>
    </row>
    <row r="76" s="215" customFormat="1" customHeight="1" spans="1:1">
      <c r="A76" s="216"/>
    </row>
    <row r="77" s="215" customFormat="1" customHeight="1" spans="1:1">
      <c r="A77" s="216"/>
    </row>
    <row r="78" s="215" customFormat="1" customHeight="1" spans="1:1">
      <c r="A78" s="216"/>
    </row>
    <row r="79" s="215" customFormat="1" customHeight="1" spans="1:1">
      <c r="A79" s="216"/>
    </row>
    <row r="80" s="215" customFormat="1" customHeight="1" spans="1:1">
      <c r="A80" s="216"/>
    </row>
    <row r="81" s="215" customFormat="1" customHeight="1" spans="1:1">
      <c r="A81" s="216"/>
    </row>
    <row r="82" s="215" customFormat="1" customHeight="1" spans="1:1">
      <c r="A82" s="216"/>
    </row>
    <row r="83" s="215" customFormat="1" customHeight="1" spans="1:1">
      <c r="A83" s="216"/>
    </row>
    <row r="84" s="215" customFormat="1" customHeight="1" spans="1:1">
      <c r="A84" s="216"/>
    </row>
    <row r="85" s="215" customFormat="1" customHeight="1" spans="1:1">
      <c r="A85" s="216"/>
    </row>
    <row r="86" s="215" customFormat="1" customHeight="1" spans="1:1">
      <c r="A86" s="216"/>
    </row>
    <row r="87" s="215" customFormat="1" customHeight="1" spans="1:1">
      <c r="A87" s="216"/>
    </row>
    <row r="88" s="215" customFormat="1" customHeight="1" spans="1:1">
      <c r="A88" s="216"/>
    </row>
    <row r="89" s="215" customFormat="1" customHeight="1" spans="1:1">
      <c r="A89" s="216"/>
    </row>
    <row r="90" s="215" customFormat="1" customHeight="1" spans="1:1">
      <c r="A90" s="216"/>
    </row>
    <row r="91" s="215" customFormat="1" customHeight="1" spans="1:1">
      <c r="A91" s="216"/>
    </row>
    <row r="92" s="215" customFormat="1" customHeight="1" spans="1:1">
      <c r="A92" s="216"/>
    </row>
    <row r="93" s="215" customFormat="1" customHeight="1" spans="1:1">
      <c r="A93" s="216"/>
    </row>
    <row r="94" s="215" customFormat="1" customHeight="1" spans="1:1">
      <c r="A94" s="216"/>
    </row>
    <row r="95" s="215" customFormat="1" customHeight="1" spans="1:1">
      <c r="A95" s="216"/>
    </row>
    <row r="96" s="215" customFormat="1" customHeight="1" spans="1:1">
      <c r="A96" s="216"/>
    </row>
    <row r="97" s="215" customFormat="1" customHeight="1" spans="1:1">
      <c r="A97" s="216"/>
    </row>
    <row r="98" s="215" customFormat="1" customHeight="1" spans="1:1">
      <c r="A98" s="216"/>
    </row>
    <row r="99" s="215" customFormat="1" customHeight="1" spans="1:1">
      <c r="A99" s="216"/>
    </row>
    <row r="100" s="215" customFormat="1" customHeight="1" spans="1:1">
      <c r="A100" s="216"/>
    </row>
    <row r="101" s="215" customFormat="1" customHeight="1" spans="1:1">
      <c r="A101" s="216"/>
    </row>
    <row r="102" s="215" customFormat="1" customHeight="1" spans="1:1">
      <c r="A102" s="216"/>
    </row>
    <row r="103" s="215" customFormat="1" customHeight="1" spans="1:1">
      <c r="A103" s="216"/>
    </row>
    <row r="104" s="215" customFormat="1" customHeight="1" spans="1:1">
      <c r="A104" s="216"/>
    </row>
    <row r="105" s="215" customFormat="1" customHeight="1" spans="1:1">
      <c r="A105" s="216"/>
    </row>
    <row r="106" s="215" customFormat="1" customHeight="1" spans="1:1">
      <c r="A106" s="216"/>
    </row>
    <row r="107" s="215" customFormat="1" customHeight="1" spans="1:1">
      <c r="A107" s="216"/>
    </row>
    <row r="108" s="215" customFormat="1" customHeight="1" spans="1:1">
      <c r="A108" s="216"/>
    </row>
    <row r="109" s="215" customFormat="1" customHeight="1" spans="1:1">
      <c r="A109" s="216"/>
    </row>
    <row r="110" s="215" customFormat="1" customHeight="1" spans="1:1">
      <c r="A110" s="216"/>
    </row>
    <row r="111" s="215" customFormat="1" customHeight="1" spans="1:1">
      <c r="A111" s="216"/>
    </row>
    <row r="112" s="215" customFormat="1" customHeight="1" spans="1:1">
      <c r="A112" s="216"/>
    </row>
    <row r="113" s="215" customFormat="1" customHeight="1" spans="1:1">
      <c r="A113" s="216"/>
    </row>
    <row r="114" s="215" customFormat="1" customHeight="1" spans="1:1">
      <c r="A114" s="216"/>
    </row>
    <row r="115" s="215" customFormat="1" customHeight="1" spans="1:1">
      <c r="A115" s="216"/>
    </row>
    <row r="116" s="215" customFormat="1" customHeight="1" spans="1:1">
      <c r="A116" s="216"/>
    </row>
    <row r="117" s="215" customFormat="1" customHeight="1" spans="1:1">
      <c r="A117" s="216"/>
    </row>
    <row r="118" s="215" customFormat="1" customHeight="1" spans="1:1">
      <c r="A118" s="216"/>
    </row>
    <row r="119" s="215" customFormat="1" customHeight="1" spans="1:1">
      <c r="A119" s="216"/>
    </row>
    <row r="120" s="215" customFormat="1" customHeight="1" spans="1:1">
      <c r="A120" s="216"/>
    </row>
    <row r="121" s="215" customFormat="1" customHeight="1" spans="1:1">
      <c r="A121" s="216"/>
    </row>
    <row r="122" s="215" customFormat="1" customHeight="1" spans="1:1">
      <c r="A122" s="216"/>
    </row>
    <row r="123" s="215" customFormat="1" customHeight="1" spans="1:1">
      <c r="A123" s="216"/>
    </row>
    <row r="124" s="215" customFormat="1" customHeight="1" spans="1:1">
      <c r="A124" s="216"/>
    </row>
    <row r="125" s="215" customFormat="1" customHeight="1" spans="1:1">
      <c r="A125" s="216"/>
    </row>
    <row r="126" s="215" customFormat="1" customHeight="1" spans="1:1">
      <c r="A126" s="216"/>
    </row>
    <row r="127" s="215" customFormat="1" customHeight="1" spans="1:1">
      <c r="A127" s="216"/>
    </row>
    <row r="128" s="215" customFormat="1" customHeight="1" spans="1:1">
      <c r="A128" s="216"/>
    </row>
    <row r="129" s="215" customFormat="1" customHeight="1" spans="1:1">
      <c r="A129" s="216"/>
    </row>
    <row r="130" s="215" customFormat="1" customHeight="1" spans="1:1">
      <c r="A130" s="216"/>
    </row>
    <row r="131" s="215" customFormat="1" customHeight="1" spans="1:1">
      <c r="A131" s="216"/>
    </row>
    <row r="132" s="215" customFormat="1" customHeight="1" spans="1:1">
      <c r="A132" s="216"/>
    </row>
    <row r="133" s="215" customFormat="1" customHeight="1" spans="1:1">
      <c r="A133" s="216"/>
    </row>
    <row r="134" s="215" customFormat="1" customHeight="1" spans="1:1">
      <c r="A134" s="216"/>
    </row>
    <row r="135" s="215" customFormat="1" customHeight="1" spans="1:1">
      <c r="A135" s="216"/>
    </row>
    <row r="136" s="215" customFormat="1" customHeight="1" spans="1:1">
      <c r="A136" s="216"/>
    </row>
    <row r="137" s="215" customFormat="1" customHeight="1" spans="1:1">
      <c r="A137" s="216"/>
    </row>
    <row r="138" s="215" customFormat="1" customHeight="1" spans="1:1">
      <c r="A138" s="216"/>
    </row>
    <row r="139" s="215" customFormat="1" customHeight="1" spans="1:1">
      <c r="A139" s="216"/>
    </row>
    <row r="140" s="215" customFormat="1" customHeight="1" spans="1:1">
      <c r="A140" s="216"/>
    </row>
    <row r="141" s="215" customFormat="1" customHeight="1" spans="1:1">
      <c r="A141" s="216"/>
    </row>
  </sheetData>
  <protectedRanges>
    <protectedRange sqref="A8:A13" name="区域2_5_1_1_1"/>
    <protectedRange sqref="A38" name="区域2_6_1_1_1"/>
  </protectedRanges>
  <mergeCells count="2">
    <mergeCell ref="A3:B3"/>
    <mergeCell ref="B1:B2"/>
  </mergeCells>
  <printOptions horizontalCentered="1"/>
  <pageMargins left="1.10236220472441" right="1.10236220472441" top="1.10236220472441" bottom="1.10236220472441" header="0.511811023622047" footer="0.511811023622047"/>
  <pageSetup paperSize="9" scale="74" fitToHeight="0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H16" sqref="H16"/>
    </sheetView>
  </sheetViews>
  <sheetFormatPr defaultColWidth="8.79166666666667" defaultRowHeight="15.6"/>
  <cols>
    <col min="2" max="2" width="23.5" customWidth="1"/>
    <col min="3" max="3" width="14.9" customWidth="1"/>
    <col min="4" max="4" width="12.4" customWidth="1"/>
    <col min="5" max="5" width="19.3" customWidth="1"/>
    <col min="6" max="6" width="18.0916666666667" customWidth="1"/>
  </cols>
  <sheetData>
    <row r="1" spans="1:22">
      <c r="A1" s="50" t="s">
        <v>2491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ht="32" customHeight="1" spans="1:22">
      <c r="A2" s="203" t="s">
        <v>2492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>
      <c r="A3" s="52" t="s">
        <v>2493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ht="25" customHeight="1" spans="1:22">
      <c r="A4" s="204" t="s">
        <v>57</v>
      </c>
      <c r="B4" s="205"/>
      <c r="C4" s="110" t="s">
        <v>2494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ht="25" customHeight="1" spans="1:22">
      <c r="A5" s="206"/>
      <c r="B5" s="207"/>
      <c r="C5" s="208" t="s">
        <v>85</v>
      </c>
      <c r="D5" s="209" t="s">
        <v>2495</v>
      </c>
      <c r="E5" s="209" t="s">
        <v>2496</v>
      </c>
      <c r="F5" s="209" t="s">
        <v>2497</v>
      </c>
      <c r="G5" s="209" t="s">
        <v>2498</v>
      </c>
      <c r="H5" s="209" t="s">
        <v>2499</v>
      </c>
      <c r="I5" s="209" t="s">
        <v>2500</v>
      </c>
      <c r="J5" s="209" t="s">
        <v>2501</v>
      </c>
      <c r="K5" s="209" t="s">
        <v>2502</v>
      </c>
      <c r="L5" s="209" t="s">
        <v>2503</v>
      </c>
      <c r="M5" s="209" t="s">
        <v>2504</v>
      </c>
      <c r="N5" s="209" t="s">
        <v>2505</v>
      </c>
      <c r="O5" s="209" t="s">
        <v>2506</v>
      </c>
      <c r="P5" s="209" t="s">
        <v>2507</v>
      </c>
      <c r="Q5" s="209" t="s">
        <v>2508</v>
      </c>
      <c r="R5" s="209" t="s">
        <v>2509</v>
      </c>
      <c r="S5" s="209" t="s">
        <v>2510</v>
      </c>
      <c r="T5" s="209" t="s">
        <v>2511</v>
      </c>
      <c r="U5" s="209" t="s">
        <v>2512</v>
      </c>
      <c r="V5" s="209" t="s">
        <v>2513</v>
      </c>
    </row>
    <row r="6" ht="25" customHeight="1" spans="1:22">
      <c r="A6" s="210" t="s">
        <v>2514</v>
      </c>
      <c r="B6" s="211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</row>
    <row r="7" ht="25" customHeight="1" spans="1:22">
      <c r="A7" s="210" t="s">
        <v>2515</v>
      </c>
      <c r="B7" s="211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</row>
    <row r="8" ht="25" customHeight="1" spans="1:22">
      <c r="A8" s="210" t="s">
        <v>2516</v>
      </c>
      <c r="B8" s="211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</row>
    <row r="9" ht="25" customHeight="1" spans="1:22">
      <c r="A9" s="210" t="s">
        <v>2517</v>
      </c>
      <c r="B9" s="211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</row>
    <row r="10" ht="25" customHeight="1" spans="1:22">
      <c r="A10" s="210" t="s">
        <v>2518</v>
      </c>
      <c r="B10" s="211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</row>
    <row r="11" ht="25" customHeight="1" spans="1:22">
      <c r="A11" s="210" t="s">
        <v>2519</v>
      </c>
      <c r="B11" s="211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</row>
    <row r="12" ht="25" customHeight="1" spans="1:22">
      <c r="A12" s="210" t="s">
        <v>2520</v>
      </c>
      <c r="B12" s="211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</row>
    <row r="13" ht="25" customHeight="1" spans="1:22">
      <c r="A13" s="212" t="s">
        <v>2521</v>
      </c>
      <c r="B13" s="2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</row>
    <row r="14" ht="25" customHeight="1" spans="1:22">
      <c r="A14" s="52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ht="25" customHeight="1" spans="1:22">
      <c r="A15" s="52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ht="25" customHeight="1" spans="1:22">
      <c r="A16" s="52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ht="25" customHeight="1" spans="1:22">
      <c r="A17" s="52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ht="25" customHeight="1" spans="1:22">
      <c r="A18" s="52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ht="25" customHeight="1" spans="1:22">
      <c r="A19" s="52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ht="25" customHeight="1" spans="1:22">
      <c r="A20" s="52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ht="25" customHeight="1" spans="1:22">
      <c r="A21" s="52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ht="25" customHeight="1" spans="1:22">
      <c r="A22" s="52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</row>
    <row r="23" ht="25" customHeight="1" spans="1:22">
      <c r="A23" s="52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ht="25" customHeight="1" spans="1:22">
      <c r="A24" s="52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ht="25" customHeight="1" spans="1:22">
      <c r="A25" s="52"/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ht="25" customHeight="1" spans="1:22">
      <c r="A26" s="52"/>
      <c r="B26" s="5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</sheetData>
  <mergeCells count="26">
    <mergeCell ref="A1:V1"/>
    <mergeCell ref="A2:V2"/>
    <mergeCell ref="A3:V3"/>
    <mergeCell ref="C4:V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:B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5" master=""/>
  <rangeList sheetStid="316" master=""/>
  <rangeList sheetStid="317" master=""/>
  <rangeList sheetStid="308" master=""/>
  <rangeList sheetStid="331" master=""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348" master=""/>
  <rangeList sheetStid="333" master=""/>
  <rangeList sheetStid="330" master="">
    <arrUserId title="区域2_5_1_1_1" rangeCreator="" othersAccessPermission="edit"/>
    <arrUserId title="区域2_6_1_1_1" rangeCreator="" othersAccessPermission="edit"/>
  </rangeList>
  <rangeList sheetStid="350" master=""/>
  <rangeList sheetStid="275" master=""/>
  <rangeList sheetStid="276" master=""/>
  <rangeList sheetStid="320" master="">
    <arrUserId title="区域3" rangeCreator="" othersAccessPermission="edit"/>
    <arrUserId title="区域2" rangeCreator="" othersAccessPermission="edit"/>
    <arrUserId title="区域1" rangeCreator="" othersAccessPermission="edit"/>
    <arrUserId title="区域1_1" rangeCreator="" othersAccessPermission="edit"/>
    <arrUserId title="区域2_1_1" rangeCreator="" othersAccessPermission="edit"/>
    <arrUserId title="区域2_2" rangeCreator="" othersAccessPermission="edit"/>
  </rangeList>
  <rangeList sheetStid="306" master="">
    <arrUserId title="区域1_1" rangeCreator="" othersAccessPermission="edit"/>
  </rangeList>
  <rangeList sheetStid="307" master="">
    <arrUserId title="区域1_1" rangeCreator="" othersAccessPermission="edit"/>
  </rangeList>
  <rangeList sheetStid="335" master=""/>
  <rangeList sheetStid="349" master=""/>
  <rangeList sheetStid="351" master=""/>
  <rangeList sheetStid="277" master=""/>
  <rangeList sheetStid="278" master=""/>
  <rangeList sheetStid="336" master=""/>
  <rangeList sheetStid="337" master=""/>
  <rangeList sheetStid="338" master=""/>
  <rangeList sheetStid="352" master=""/>
  <rangeList sheetStid="344" master=""/>
  <rangeList sheetStid="353" master=""/>
  <rangeList sheetStid="35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1.2023年收支平衡表</vt:lpstr>
      <vt:lpstr>2.2023年一般公共预算本级收入表</vt:lpstr>
      <vt:lpstr>3.2023年一般公共预算本级支出表</vt:lpstr>
      <vt:lpstr>4.支出总表</vt:lpstr>
      <vt:lpstr>5.支出明细</vt:lpstr>
      <vt:lpstr>6.基本支出经济分类</vt:lpstr>
      <vt:lpstr>7.三公经费预算表</vt:lpstr>
      <vt:lpstr>8.转移支付分项目</vt:lpstr>
      <vt:lpstr>9.一般公共预算税收返还和转移支付表（分地区）</vt:lpstr>
      <vt:lpstr>10.2022年政府一般债务余额情况表</vt:lpstr>
      <vt:lpstr>11.2022年地方政府一般债务分地区限额表</vt:lpstr>
      <vt:lpstr>12.2023年政府性基金收支预算</vt:lpstr>
      <vt:lpstr>13.2023年政府性基金收入</vt:lpstr>
      <vt:lpstr>14.2023年县本级政府性基金支出</vt:lpstr>
      <vt:lpstr>15.2023年基金支出明细</vt:lpstr>
      <vt:lpstr>16.2022年政府性基金转移支付表分项目</vt:lpstr>
      <vt:lpstr>17.2023年政府性基金转移支付表（分地区）</vt:lpstr>
      <vt:lpstr>18.2021-2022年政府专项债务余额情况表</vt:lpstr>
      <vt:lpstr>19.2021-2023年政府专项债务分地区限额表</vt:lpstr>
      <vt:lpstr>20.2023年国有资本经营收支预算表</vt:lpstr>
      <vt:lpstr>21.2023年国有资本经营收入预算表</vt:lpstr>
      <vt:lpstr>22.2023年县级国有资本经营支出预算表</vt:lpstr>
      <vt:lpstr>23.对下转移支付的国有资本经营预算转移支付表</vt:lpstr>
      <vt:lpstr>24.2023县级社会保险基金收支表</vt:lpstr>
      <vt:lpstr>25.2022县级社会保险基金收入表</vt:lpstr>
      <vt:lpstr>26.2022县级社会保险基金支出表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Administrator</cp:lastModifiedBy>
  <dcterms:created xsi:type="dcterms:W3CDTF">2002-01-21T01:24:00Z</dcterms:created>
  <cp:lastPrinted>2021-03-03T07:20:00Z</cp:lastPrinted>
  <dcterms:modified xsi:type="dcterms:W3CDTF">2024-06-24T08:44:35Z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06ABA5BD1EAD401AA04F33D462D86442_13</vt:lpwstr>
  </property>
  <property fmtid="{D5CDD505-2E9C-101B-9397-08002B2CF9AE}" pid="4" name="KSOReadingLayout">
    <vt:bool>true</vt:bool>
  </property>
</Properties>
</file>